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medinsab.sharepoint.com/sites/Projektportalen/projekt2023/Lagan vvf Recipientkontrollen i Lagan 2023 (4441)/Månadsrapporter 2023/"/>
    </mc:Choice>
  </mc:AlternateContent>
  <xr:revisionPtr revIDLastSave="1099" documentId="8_{690168B0-BF26-41EC-A6AF-78FB3EEB3A8B}" xr6:coauthVersionLast="47" xr6:coauthVersionMax="47" xr10:uidLastSave="{5DDEDE8D-A2D8-4D6F-AE91-DF3214D7F5D1}"/>
  <bookViews>
    <workbookView xWindow="-120" yWindow="-120" windowWidth="29040" windowHeight="15840" tabRatio="682" xr2:uid="{00000000-000D-0000-FFFF-FFFF00000000}"/>
  </bookViews>
  <sheets>
    <sheet name="Månadsrapport" sheetId="8" r:id="rId1"/>
    <sheet name="Vattenkemi rinnande vatten (L1)" sheetId="9" r:id="rId2"/>
    <sheet name="Vattenkemi sjöar (L2)" sheetId="2" r:id="rId3"/>
    <sheet name="Vattenkemi metaller (L3)" sheetId="3" r:id="rId4"/>
    <sheet name="PFAS" sheetId="6" r:id="rId5"/>
  </sheets>
  <definedNames>
    <definedName name="_xlnm.Print_Area" localSheetId="1">'Vattenkemi rinnande vatten (L1)'!$A$1:$R$64</definedName>
    <definedName name="_xlnm.Print_Area" localSheetId="2">'Vattenkemi sjöar (L2)'!$A$1:$AA$34</definedName>
    <definedName name="_xlnm.Print_Titles" localSheetId="1">'Vattenkemi rinnande vatten (L1)'!$1:$11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8" l="1"/>
  <c r="B67" i="8"/>
  <c r="B123" i="8" l="1"/>
  <c r="B186" i="8" l="1"/>
  <c r="F28" i="6" l="1"/>
  <c r="B333" i="8" l="1"/>
  <c r="B244" i="8" l="1"/>
  <c r="B444" i="8"/>
  <c r="B388" i="8"/>
  <c r="B499" i="8"/>
  <c r="B563" i="8"/>
  <c r="U749" i="9"/>
  <c r="T749" i="9"/>
  <c r="S749" i="9"/>
  <c r="R749" i="9"/>
  <c r="Q749" i="9"/>
  <c r="P749" i="9"/>
  <c r="O749" i="9"/>
  <c r="N749" i="9"/>
  <c r="L749" i="9"/>
  <c r="K749" i="9"/>
  <c r="J749" i="9"/>
  <c r="H749" i="9"/>
  <c r="G749" i="9"/>
  <c r="F749" i="9"/>
  <c r="E749" i="9"/>
  <c r="D749" i="9"/>
  <c r="U748" i="9"/>
  <c r="T748" i="9"/>
  <c r="S748" i="9"/>
  <c r="R748" i="9"/>
  <c r="Q748" i="9"/>
  <c r="P748" i="9"/>
  <c r="O748" i="9"/>
  <c r="N748" i="9"/>
  <c r="L748" i="9"/>
  <c r="K748" i="9"/>
  <c r="J748" i="9"/>
  <c r="H748" i="9"/>
  <c r="G748" i="9"/>
  <c r="F748" i="9"/>
  <c r="E748" i="9"/>
  <c r="D748" i="9"/>
  <c r="U747" i="9"/>
  <c r="T747" i="9"/>
  <c r="S747" i="9"/>
  <c r="R747" i="9"/>
  <c r="Q747" i="9"/>
  <c r="P747" i="9"/>
  <c r="O747" i="9"/>
  <c r="N747" i="9"/>
  <c r="L747" i="9"/>
  <c r="K747" i="9"/>
  <c r="J747" i="9"/>
  <c r="H747" i="9"/>
  <c r="G747" i="9"/>
  <c r="F747" i="9"/>
  <c r="E747" i="9"/>
  <c r="D747" i="9"/>
  <c r="U737" i="9"/>
  <c r="T737" i="9"/>
  <c r="S737" i="9"/>
  <c r="R737" i="9"/>
  <c r="Q737" i="9"/>
  <c r="P737" i="9"/>
  <c r="O737" i="9"/>
  <c r="N737" i="9"/>
  <c r="L737" i="9"/>
  <c r="K737" i="9"/>
  <c r="J737" i="9"/>
  <c r="H737" i="9"/>
  <c r="G737" i="9"/>
  <c r="F737" i="9"/>
  <c r="E737" i="9"/>
  <c r="D737" i="9"/>
  <c r="U736" i="9"/>
  <c r="T736" i="9"/>
  <c r="S736" i="9"/>
  <c r="R736" i="9"/>
  <c r="Q736" i="9"/>
  <c r="P736" i="9"/>
  <c r="O736" i="9"/>
  <c r="N736" i="9"/>
  <c r="L736" i="9"/>
  <c r="K736" i="9"/>
  <c r="J736" i="9"/>
  <c r="H736" i="9"/>
  <c r="G736" i="9"/>
  <c r="F736" i="9"/>
  <c r="E736" i="9"/>
  <c r="D736" i="9"/>
  <c r="U735" i="9"/>
  <c r="T735" i="9"/>
  <c r="S735" i="9"/>
  <c r="R735" i="9"/>
  <c r="Q735" i="9"/>
  <c r="P735" i="9"/>
  <c r="O735" i="9"/>
  <c r="N735" i="9"/>
  <c r="L735" i="9"/>
  <c r="K735" i="9"/>
  <c r="J735" i="9"/>
  <c r="H735" i="9"/>
  <c r="G735" i="9"/>
  <c r="F735" i="9"/>
  <c r="E735" i="9"/>
  <c r="D735" i="9"/>
  <c r="U725" i="9"/>
  <c r="T725" i="9"/>
  <c r="S725" i="9"/>
  <c r="R725" i="9"/>
  <c r="Q725" i="9"/>
  <c r="P725" i="9"/>
  <c r="O725" i="9"/>
  <c r="N725" i="9"/>
  <c r="L725" i="9"/>
  <c r="K725" i="9"/>
  <c r="J725" i="9"/>
  <c r="H725" i="9"/>
  <c r="G725" i="9"/>
  <c r="F725" i="9"/>
  <c r="E725" i="9"/>
  <c r="D725" i="9"/>
  <c r="U724" i="9"/>
  <c r="T724" i="9"/>
  <c r="S724" i="9"/>
  <c r="R724" i="9"/>
  <c r="Q724" i="9"/>
  <c r="P724" i="9"/>
  <c r="O724" i="9"/>
  <c r="N724" i="9"/>
  <c r="L724" i="9"/>
  <c r="K724" i="9"/>
  <c r="J724" i="9"/>
  <c r="H724" i="9"/>
  <c r="G724" i="9"/>
  <c r="F724" i="9"/>
  <c r="E724" i="9"/>
  <c r="D724" i="9"/>
  <c r="U723" i="9"/>
  <c r="T723" i="9"/>
  <c r="S723" i="9"/>
  <c r="R723" i="9"/>
  <c r="Q723" i="9"/>
  <c r="P723" i="9"/>
  <c r="O723" i="9"/>
  <c r="N723" i="9"/>
  <c r="L723" i="9"/>
  <c r="K723" i="9"/>
  <c r="J723" i="9"/>
  <c r="H723" i="9"/>
  <c r="G723" i="9"/>
  <c r="F723" i="9"/>
  <c r="E723" i="9"/>
  <c r="D723" i="9"/>
  <c r="U712" i="9"/>
  <c r="T712" i="9"/>
  <c r="S712" i="9"/>
  <c r="R712" i="9"/>
  <c r="Q712" i="9"/>
  <c r="P712" i="9"/>
  <c r="O712" i="9"/>
  <c r="N712" i="9"/>
  <c r="L712" i="9"/>
  <c r="K712" i="9"/>
  <c r="J712" i="9"/>
  <c r="H712" i="9"/>
  <c r="G712" i="9"/>
  <c r="F712" i="9"/>
  <c r="E712" i="9"/>
  <c r="D712" i="9"/>
  <c r="U711" i="9"/>
  <c r="T711" i="9"/>
  <c r="S711" i="9"/>
  <c r="R711" i="9"/>
  <c r="Q711" i="9"/>
  <c r="P711" i="9"/>
  <c r="O711" i="9"/>
  <c r="N711" i="9"/>
  <c r="L711" i="9"/>
  <c r="K711" i="9"/>
  <c r="J711" i="9"/>
  <c r="H711" i="9"/>
  <c r="G711" i="9"/>
  <c r="F711" i="9"/>
  <c r="E711" i="9"/>
  <c r="D711" i="9"/>
  <c r="U710" i="9"/>
  <c r="S710" i="9"/>
  <c r="R710" i="9"/>
  <c r="Q710" i="9"/>
  <c r="P710" i="9"/>
  <c r="O710" i="9"/>
  <c r="N710" i="9"/>
  <c r="L710" i="9"/>
  <c r="K710" i="9"/>
  <c r="J710" i="9"/>
  <c r="H710" i="9"/>
  <c r="G710" i="9"/>
  <c r="F710" i="9"/>
  <c r="E710" i="9"/>
  <c r="D710" i="9"/>
  <c r="U700" i="9"/>
  <c r="T700" i="9"/>
  <c r="S700" i="9"/>
  <c r="R700" i="9"/>
  <c r="Q700" i="9"/>
  <c r="P700" i="9"/>
  <c r="O700" i="9"/>
  <c r="N700" i="9"/>
  <c r="L700" i="9"/>
  <c r="K700" i="9"/>
  <c r="J700" i="9"/>
  <c r="H700" i="9"/>
  <c r="G700" i="9"/>
  <c r="F700" i="9"/>
  <c r="E700" i="9"/>
  <c r="D700" i="9"/>
  <c r="U699" i="9"/>
  <c r="T699" i="9"/>
  <c r="S699" i="9"/>
  <c r="R699" i="9"/>
  <c r="Q699" i="9"/>
  <c r="P699" i="9"/>
  <c r="O699" i="9"/>
  <c r="N699" i="9"/>
  <c r="L699" i="9"/>
  <c r="K699" i="9"/>
  <c r="J699" i="9"/>
  <c r="H699" i="9"/>
  <c r="G699" i="9"/>
  <c r="F699" i="9"/>
  <c r="E699" i="9"/>
  <c r="D699" i="9"/>
  <c r="U698" i="9"/>
  <c r="T698" i="9"/>
  <c r="S698" i="9"/>
  <c r="R698" i="9"/>
  <c r="Q698" i="9"/>
  <c r="P698" i="9"/>
  <c r="O698" i="9"/>
  <c r="N698" i="9"/>
  <c r="L698" i="9"/>
  <c r="K698" i="9"/>
  <c r="J698" i="9"/>
  <c r="H698" i="9"/>
  <c r="G698" i="9"/>
  <c r="F698" i="9"/>
  <c r="E698" i="9"/>
  <c r="D698" i="9"/>
  <c r="U688" i="9"/>
  <c r="T688" i="9"/>
  <c r="S688" i="9"/>
  <c r="R688" i="9"/>
  <c r="Q688" i="9"/>
  <c r="P688" i="9"/>
  <c r="O688" i="9"/>
  <c r="N688" i="9"/>
  <c r="L688" i="9"/>
  <c r="K688" i="9"/>
  <c r="J688" i="9"/>
  <c r="H688" i="9"/>
  <c r="G688" i="9"/>
  <c r="F688" i="9"/>
  <c r="E688" i="9"/>
  <c r="D688" i="9"/>
  <c r="U687" i="9"/>
  <c r="T687" i="9"/>
  <c r="S687" i="9"/>
  <c r="R687" i="9"/>
  <c r="Q687" i="9"/>
  <c r="P687" i="9"/>
  <c r="O687" i="9"/>
  <c r="N687" i="9"/>
  <c r="L687" i="9"/>
  <c r="K687" i="9"/>
  <c r="J687" i="9"/>
  <c r="H687" i="9"/>
  <c r="G687" i="9"/>
  <c r="F687" i="9"/>
  <c r="E687" i="9"/>
  <c r="D687" i="9"/>
  <c r="U686" i="9"/>
  <c r="T686" i="9"/>
  <c r="S686" i="9"/>
  <c r="R686" i="9"/>
  <c r="Q686" i="9"/>
  <c r="P686" i="9"/>
  <c r="O686" i="9"/>
  <c r="N686" i="9"/>
  <c r="L686" i="9"/>
  <c r="K686" i="9"/>
  <c r="J686" i="9"/>
  <c r="H686" i="9"/>
  <c r="G686" i="9"/>
  <c r="F686" i="9"/>
  <c r="E686" i="9"/>
  <c r="D686" i="9"/>
  <c r="U676" i="9"/>
  <c r="T676" i="9"/>
  <c r="S676" i="9"/>
  <c r="R676" i="9"/>
  <c r="Q676" i="9"/>
  <c r="P676" i="9"/>
  <c r="O676" i="9"/>
  <c r="N676" i="9"/>
  <c r="L676" i="9"/>
  <c r="K676" i="9"/>
  <c r="J676" i="9"/>
  <c r="H676" i="9"/>
  <c r="G676" i="9"/>
  <c r="F676" i="9"/>
  <c r="E676" i="9"/>
  <c r="D676" i="9"/>
  <c r="U675" i="9"/>
  <c r="T675" i="9"/>
  <c r="S675" i="9"/>
  <c r="R675" i="9"/>
  <c r="Q675" i="9"/>
  <c r="P675" i="9"/>
  <c r="O675" i="9"/>
  <c r="N675" i="9"/>
  <c r="L675" i="9"/>
  <c r="K675" i="9"/>
  <c r="J675" i="9"/>
  <c r="H675" i="9"/>
  <c r="G675" i="9"/>
  <c r="F675" i="9"/>
  <c r="E675" i="9"/>
  <c r="D675" i="9"/>
  <c r="U674" i="9"/>
  <c r="T674" i="9"/>
  <c r="S674" i="9"/>
  <c r="R674" i="9"/>
  <c r="Q674" i="9"/>
  <c r="P674" i="9"/>
  <c r="O674" i="9"/>
  <c r="N674" i="9"/>
  <c r="L674" i="9"/>
  <c r="K674" i="9"/>
  <c r="J674" i="9"/>
  <c r="H674" i="9"/>
  <c r="G674" i="9"/>
  <c r="F674" i="9"/>
  <c r="E674" i="9"/>
  <c r="D674" i="9"/>
  <c r="U664" i="9"/>
  <c r="T664" i="9"/>
  <c r="S664" i="9"/>
  <c r="R664" i="9"/>
  <c r="Q664" i="9"/>
  <c r="P664" i="9"/>
  <c r="O664" i="9"/>
  <c r="N664" i="9"/>
  <c r="L664" i="9"/>
  <c r="K664" i="9"/>
  <c r="J664" i="9"/>
  <c r="H664" i="9"/>
  <c r="G664" i="9"/>
  <c r="F664" i="9"/>
  <c r="E664" i="9"/>
  <c r="D664" i="9"/>
  <c r="U663" i="9"/>
  <c r="T663" i="9"/>
  <c r="S663" i="9"/>
  <c r="R663" i="9"/>
  <c r="Q663" i="9"/>
  <c r="P663" i="9"/>
  <c r="O663" i="9"/>
  <c r="N663" i="9"/>
  <c r="L663" i="9"/>
  <c r="K663" i="9"/>
  <c r="J663" i="9"/>
  <c r="H663" i="9"/>
  <c r="G663" i="9"/>
  <c r="F663" i="9"/>
  <c r="E663" i="9"/>
  <c r="D663" i="9"/>
  <c r="U662" i="9"/>
  <c r="T662" i="9"/>
  <c r="S662" i="9"/>
  <c r="R662" i="9"/>
  <c r="Q662" i="9"/>
  <c r="P662" i="9"/>
  <c r="O662" i="9"/>
  <c r="N662" i="9"/>
  <c r="L662" i="9"/>
  <c r="K662" i="9"/>
  <c r="J662" i="9"/>
  <c r="H662" i="9"/>
  <c r="G662" i="9"/>
  <c r="F662" i="9"/>
  <c r="E662" i="9"/>
  <c r="D662" i="9"/>
  <c r="U646" i="9"/>
  <c r="T646" i="9"/>
  <c r="S646" i="9"/>
  <c r="R646" i="9"/>
  <c r="Q646" i="9"/>
  <c r="P646" i="9"/>
  <c r="O646" i="9"/>
  <c r="N646" i="9"/>
  <c r="L646" i="9"/>
  <c r="K646" i="9"/>
  <c r="J646" i="9"/>
  <c r="H646" i="9"/>
  <c r="G646" i="9"/>
  <c r="F646" i="9"/>
  <c r="E646" i="9"/>
  <c r="D646" i="9"/>
  <c r="U645" i="9"/>
  <c r="T645" i="9"/>
  <c r="S645" i="9"/>
  <c r="R645" i="9"/>
  <c r="Q645" i="9"/>
  <c r="P645" i="9"/>
  <c r="O645" i="9"/>
  <c r="N645" i="9"/>
  <c r="L645" i="9"/>
  <c r="K645" i="9"/>
  <c r="J645" i="9"/>
  <c r="H645" i="9"/>
  <c r="G645" i="9"/>
  <c r="F645" i="9"/>
  <c r="E645" i="9"/>
  <c r="D645" i="9"/>
  <c r="U644" i="9"/>
  <c r="T644" i="9"/>
  <c r="S644" i="9"/>
  <c r="R644" i="9"/>
  <c r="Q644" i="9"/>
  <c r="P644" i="9"/>
  <c r="O644" i="9"/>
  <c r="N644" i="9"/>
  <c r="L644" i="9"/>
  <c r="K644" i="9"/>
  <c r="J644" i="9"/>
  <c r="H644" i="9"/>
  <c r="G644" i="9"/>
  <c r="F644" i="9"/>
  <c r="E644" i="9"/>
  <c r="D644" i="9"/>
  <c r="U634" i="9"/>
  <c r="T634" i="9"/>
  <c r="S634" i="9"/>
  <c r="R634" i="9"/>
  <c r="Q634" i="9"/>
  <c r="P634" i="9"/>
  <c r="O634" i="9"/>
  <c r="N634" i="9"/>
  <c r="L634" i="9"/>
  <c r="K634" i="9"/>
  <c r="J634" i="9"/>
  <c r="H634" i="9"/>
  <c r="G634" i="9"/>
  <c r="F634" i="9"/>
  <c r="E634" i="9"/>
  <c r="D634" i="9"/>
  <c r="U633" i="9"/>
  <c r="T633" i="9"/>
  <c r="S633" i="9"/>
  <c r="R633" i="9"/>
  <c r="Q633" i="9"/>
  <c r="P633" i="9"/>
  <c r="O633" i="9"/>
  <c r="N633" i="9"/>
  <c r="L633" i="9"/>
  <c r="K633" i="9"/>
  <c r="J633" i="9"/>
  <c r="H633" i="9"/>
  <c r="G633" i="9"/>
  <c r="F633" i="9"/>
  <c r="E633" i="9"/>
  <c r="D633" i="9"/>
  <c r="U632" i="9"/>
  <c r="T632" i="9"/>
  <c r="S632" i="9"/>
  <c r="R632" i="9"/>
  <c r="Q632" i="9"/>
  <c r="P632" i="9"/>
  <c r="O632" i="9"/>
  <c r="N632" i="9"/>
  <c r="L632" i="9"/>
  <c r="K632" i="9"/>
  <c r="J632" i="9"/>
  <c r="H632" i="9"/>
  <c r="G632" i="9"/>
  <c r="F632" i="9"/>
  <c r="E632" i="9"/>
  <c r="D632" i="9"/>
  <c r="U622" i="9"/>
  <c r="T622" i="9"/>
  <c r="S622" i="9"/>
  <c r="R622" i="9"/>
  <c r="Q622" i="9"/>
  <c r="P622" i="9"/>
  <c r="O622" i="9"/>
  <c r="N622" i="9"/>
  <c r="L622" i="9"/>
  <c r="K622" i="9"/>
  <c r="J622" i="9"/>
  <c r="H622" i="9"/>
  <c r="G622" i="9"/>
  <c r="F622" i="9"/>
  <c r="E622" i="9"/>
  <c r="D622" i="9"/>
  <c r="U621" i="9"/>
  <c r="T621" i="9"/>
  <c r="S621" i="9"/>
  <c r="R621" i="9"/>
  <c r="Q621" i="9"/>
  <c r="P621" i="9"/>
  <c r="O621" i="9"/>
  <c r="N621" i="9"/>
  <c r="L621" i="9"/>
  <c r="K621" i="9"/>
  <c r="J621" i="9"/>
  <c r="H621" i="9"/>
  <c r="G621" i="9"/>
  <c r="F621" i="9"/>
  <c r="E621" i="9"/>
  <c r="D621" i="9"/>
  <c r="U620" i="9"/>
  <c r="T620" i="9"/>
  <c r="S620" i="9"/>
  <c r="R620" i="9"/>
  <c r="Q620" i="9"/>
  <c r="P620" i="9"/>
  <c r="O620" i="9"/>
  <c r="N620" i="9"/>
  <c r="L620" i="9"/>
  <c r="K620" i="9"/>
  <c r="J620" i="9"/>
  <c r="H620" i="9"/>
  <c r="G620" i="9"/>
  <c r="F620" i="9"/>
  <c r="E620" i="9"/>
  <c r="D620" i="9"/>
  <c r="U610" i="9"/>
  <c r="T610" i="9"/>
  <c r="S610" i="9"/>
  <c r="R610" i="9"/>
  <c r="Q610" i="9"/>
  <c r="P610" i="9"/>
  <c r="O610" i="9"/>
  <c r="N610" i="9"/>
  <c r="L610" i="9"/>
  <c r="K610" i="9"/>
  <c r="J610" i="9"/>
  <c r="H610" i="9"/>
  <c r="G610" i="9"/>
  <c r="F610" i="9"/>
  <c r="E610" i="9"/>
  <c r="D610" i="9"/>
  <c r="U609" i="9"/>
  <c r="T609" i="9"/>
  <c r="S609" i="9"/>
  <c r="R609" i="9"/>
  <c r="Q609" i="9"/>
  <c r="P609" i="9"/>
  <c r="O609" i="9"/>
  <c r="N609" i="9"/>
  <c r="L609" i="9"/>
  <c r="K609" i="9"/>
  <c r="J609" i="9"/>
  <c r="H609" i="9"/>
  <c r="G609" i="9"/>
  <c r="F609" i="9"/>
  <c r="E609" i="9"/>
  <c r="D609" i="9"/>
  <c r="U608" i="9"/>
  <c r="T608" i="9"/>
  <c r="S608" i="9"/>
  <c r="R608" i="9"/>
  <c r="Q608" i="9"/>
  <c r="P608" i="9"/>
  <c r="O608" i="9"/>
  <c r="N608" i="9"/>
  <c r="L608" i="9"/>
  <c r="K608" i="9"/>
  <c r="J608" i="9"/>
  <c r="H608" i="9"/>
  <c r="G608" i="9"/>
  <c r="F608" i="9"/>
  <c r="E608" i="9"/>
  <c r="D608" i="9"/>
  <c r="U598" i="9"/>
  <c r="T598" i="9"/>
  <c r="S598" i="9"/>
  <c r="R598" i="9"/>
  <c r="Q598" i="9"/>
  <c r="P598" i="9"/>
  <c r="O598" i="9"/>
  <c r="N598" i="9"/>
  <c r="L598" i="9"/>
  <c r="K598" i="9"/>
  <c r="J598" i="9"/>
  <c r="H598" i="9"/>
  <c r="G598" i="9"/>
  <c r="F598" i="9"/>
  <c r="E598" i="9"/>
  <c r="D598" i="9"/>
  <c r="U597" i="9"/>
  <c r="T597" i="9"/>
  <c r="S597" i="9"/>
  <c r="R597" i="9"/>
  <c r="Q597" i="9"/>
  <c r="P597" i="9"/>
  <c r="O597" i="9"/>
  <c r="N597" i="9"/>
  <c r="L597" i="9"/>
  <c r="K597" i="9"/>
  <c r="J597" i="9"/>
  <c r="H597" i="9"/>
  <c r="G597" i="9"/>
  <c r="F597" i="9"/>
  <c r="E597" i="9"/>
  <c r="D597" i="9"/>
  <c r="U596" i="9"/>
  <c r="T596" i="9"/>
  <c r="S596" i="9"/>
  <c r="R596" i="9"/>
  <c r="Q596" i="9"/>
  <c r="P596" i="9"/>
  <c r="O596" i="9"/>
  <c r="N596" i="9"/>
  <c r="L596" i="9"/>
  <c r="K596" i="9"/>
  <c r="J596" i="9"/>
  <c r="H596" i="9"/>
  <c r="G596" i="9"/>
  <c r="F596" i="9"/>
  <c r="E596" i="9"/>
  <c r="D596" i="9"/>
  <c r="U586" i="9"/>
  <c r="T586" i="9"/>
  <c r="S586" i="9"/>
  <c r="R586" i="9"/>
  <c r="Q586" i="9"/>
  <c r="P586" i="9"/>
  <c r="O586" i="9"/>
  <c r="N586" i="9"/>
  <c r="L586" i="9"/>
  <c r="K586" i="9"/>
  <c r="J586" i="9"/>
  <c r="H586" i="9"/>
  <c r="G586" i="9"/>
  <c r="F586" i="9"/>
  <c r="E586" i="9"/>
  <c r="D586" i="9"/>
  <c r="U585" i="9"/>
  <c r="T585" i="9"/>
  <c r="S585" i="9"/>
  <c r="R585" i="9"/>
  <c r="Q585" i="9"/>
  <c r="P585" i="9"/>
  <c r="O585" i="9"/>
  <c r="N585" i="9"/>
  <c r="L585" i="9"/>
  <c r="K585" i="9"/>
  <c r="J585" i="9"/>
  <c r="H585" i="9"/>
  <c r="G585" i="9"/>
  <c r="F585" i="9"/>
  <c r="E585" i="9"/>
  <c r="D585" i="9"/>
  <c r="U584" i="9"/>
  <c r="T584" i="9"/>
  <c r="S584" i="9"/>
  <c r="R584" i="9"/>
  <c r="Q584" i="9"/>
  <c r="P584" i="9"/>
  <c r="O584" i="9"/>
  <c r="N584" i="9"/>
  <c r="L584" i="9"/>
  <c r="K584" i="9"/>
  <c r="J584" i="9"/>
  <c r="H584" i="9"/>
  <c r="G584" i="9"/>
  <c r="F584" i="9"/>
  <c r="E584" i="9"/>
  <c r="D584" i="9"/>
  <c r="U574" i="9"/>
  <c r="T574" i="9"/>
  <c r="S574" i="9"/>
  <c r="R574" i="9"/>
  <c r="Q574" i="9"/>
  <c r="P574" i="9"/>
  <c r="O574" i="9"/>
  <c r="N574" i="9"/>
  <c r="L574" i="9"/>
  <c r="K574" i="9"/>
  <c r="J574" i="9"/>
  <c r="H574" i="9"/>
  <c r="G574" i="9"/>
  <c r="F574" i="9"/>
  <c r="E574" i="9"/>
  <c r="D574" i="9"/>
  <c r="U573" i="9"/>
  <c r="T573" i="9"/>
  <c r="S573" i="9"/>
  <c r="R573" i="9"/>
  <c r="Q573" i="9"/>
  <c r="P573" i="9"/>
  <c r="O573" i="9"/>
  <c r="N573" i="9"/>
  <c r="L573" i="9"/>
  <c r="K573" i="9"/>
  <c r="J573" i="9"/>
  <c r="H573" i="9"/>
  <c r="G573" i="9"/>
  <c r="F573" i="9"/>
  <c r="E573" i="9"/>
  <c r="D573" i="9"/>
  <c r="U572" i="9"/>
  <c r="T572" i="9"/>
  <c r="S572" i="9"/>
  <c r="R572" i="9"/>
  <c r="Q572" i="9"/>
  <c r="P572" i="9"/>
  <c r="O572" i="9"/>
  <c r="N572" i="9"/>
  <c r="L572" i="9"/>
  <c r="K572" i="9"/>
  <c r="J572" i="9"/>
  <c r="H572" i="9"/>
  <c r="G572" i="9"/>
  <c r="F572" i="9"/>
  <c r="E572" i="9"/>
  <c r="D572" i="9"/>
  <c r="U562" i="9"/>
  <c r="T562" i="9"/>
  <c r="S562" i="9"/>
  <c r="R562" i="9"/>
  <c r="Q562" i="9"/>
  <c r="P562" i="9"/>
  <c r="O562" i="9"/>
  <c r="N562" i="9"/>
  <c r="L562" i="9"/>
  <c r="K562" i="9"/>
  <c r="J562" i="9"/>
  <c r="H562" i="9"/>
  <c r="G562" i="9"/>
  <c r="F562" i="9"/>
  <c r="E562" i="9"/>
  <c r="D562" i="9"/>
  <c r="U561" i="9"/>
  <c r="T561" i="9"/>
  <c r="S561" i="9"/>
  <c r="R561" i="9"/>
  <c r="Q561" i="9"/>
  <c r="P561" i="9"/>
  <c r="O561" i="9"/>
  <c r="N561" i="9"/>
  <c r="L561" i="9"/>
  <c r="K561" i="9"/>
  <c r="J561" i="9"/>
  <c r="H561" i="9"/>
  <c r="G561" i="9"/>
  <c r="F561" i="9"/>
  <c r="E561" i="9"/>
  <c r="D561" i="9"/>
  <c r="U560" i="9"/>
  <c r="T560" i="9"/>
  <c r="S560" i="9"/>
  <c r="R560" i="9"/>
  <c r="Q560" i="9"/>
  <c r="P560" i="9"/>
  <c r="O560" i="9"/>
  <c r="N560" i="9"/>
  <c r="L560" i="9"/>
  <c r="K560" i="9"/>
  <c r="J560" i="9"/>
  <c r="H560" i="9"/>
  <c r="G560" i="9"/>
  <c r="F560" i="9"/>
  <c r="E560" i="9"/>
  <c r="D560" i="9"/>
  <c r="U550" i="9"/>
  <c r="T550" i="9"/>
  <c r="S550" i="9"/>
  <c r="R550" i="9"/>
  <c r="Q550" i="9"/>
  <c r="P550" i="9"/>
  <c r="O550" i="9"/>
  <c r="N550" i="9"/>
  <c r="L550" i="9"/>
  <c r="K550" i="9"/>
  <c r="J550" i="9"/>
  <c r="H550" i="9"/>
  <c r="G550" i="9"/>
  <c r="F550" i="9"/>
  <c r="E550" i="9"/>
  <c r="D550" i="9"/>
  <c r="U549" i="9"/>
  <c r="T549" i="9"/>
  <c r="S549" i="9"/>
  <c r="R549" i="9"/>
  <c r="Q549" i="9"/>
  <c r="P549" i="9"/>
  <c r="O549" i="9"/>
  <c r="N549" i="9"/>
  <c r="L549" i="9"/>
  <c r="K549" i="9"/>
  <c r="J549" i="9"/>
  <c r="H549" i="9"/>
  <c r="G549" i="9"/>
  <c r="F549" i="9"/>
  <c r="E549" i="9"/>
  <c r="D549" i="9"/>
  <c r="U548" i="9"/>
  <c r="T548" i="9"/>
  <c r="S548" i="9"/>
  <c r="R548" i="9"/>
  <c r="Q548" i="9"/>
  <c r="P548" i="9"/>
  <c r="O548" i="9"/>
  <c r="N548" i="9"/>
  <c r="L548" i="9"/>
  <c r="K548" i="9"/>
  <c r="J548" i="9"/>
  <c r="H548" i="9"/>
  <c r="G548" i="9"/>
  <c r="F548" i="9"/>
  <c r="E548" i="9"/>
  <c r="D548" i="9"/>
  <c r="U538" i="9"/>
  <c r="T538" i="9"/>
  <c r="S538" i="9"/>
  <c r="R538" i="9"/>
  <c r="Q538" i="9"/>
  <c r="P538" i="9"/>
  <c r="O538" i="9"/>
  <c r="N538" i="9"/>
  <c r="L538" i="9"/>
  <c r="K538" i="9"/>
  <c r="J538" i="9"/>
  <c r="H538" i="9"/>
  <c r="G538" i="9"/>
  <c r="F538" i="9"/>
  <c r="E538" i="9"/>
  <c r="D538" i="9"/>
  <c r="U537" i="9"/>
  <c r="T537" i="9"/>
  <c r="S537" i="9"/>
  <c r="R537" i="9"/>
  <c r="Q537" i="9"/>
  <c r="P537" i="9"/>
  <c r="O537" i="9"/>
  <c r="N537" i="9"/>
  <c r="L537" i="9"/>
  <c r="K537" i="9"/>
  <c r="J537" i="9"/>
  <c r="H537" i="9"/>
  <c r="G537" i="9"/>
  <c r="F537" i="9"/>
  <c r="E537" i="9"/>
  <c r="D537" i="9"/>
  <c r="U536" i="9"/>
  <c r="T536" i="9"/>
  <c r="S536" i="9"/>
  <c r="R536" i="9"/>
  <c r="Q536" i="9"/>
  <c r="P536" i="9"/>
  <c r="O536" i="9"/>
  <c r="N536" i="9"/>
  <c r="L536" i="9"/>
  <c r="K536" i="9"/>
  <c r="J536" i="9"/>
  <c r="H536" i="9"/>
  <c r="G536" i="9"/>
  <c r="F536" i="9"/>
  <c r="E536" i="9"/>
  <c r="D536" i="9"/>
  <c r="U526" i="9"/>
  <c r="T526" i="9"/>
  <c r="S526" i="9"/>
  <c r="R526" i="9"/>
  <c r="Q526" i="9"/>
  <c r="P526" i="9"/>
  <c r="O526" i="9"/>
  <c r="N526" i="9"/>
  <c r="L526" i="9"/>
  <c r="K526" i="9"/>
  <c r="J526" i="9"/>
  <c r="H526" i="9"/>
  <c r="G526" i="9"/>
  <c r="F526" i="9"/>
  <c r="E526" i="9"/>
  <c r="D526" i="9"/>
  <c r="U525" i="9"/>
  <c r="T525" i="9"/>
  <c r="S525" i="9"/>
  <c r="R525" i="9"/>
  <c r="Q525" i="9"/>
  <c r="P525" i="9"/>
  <c r="O525" i="9"/>
  <c r="N525" i="9"/>
  <c r="L525" i="9"/>
  <c r="K525" i="9"/>
  <c r="J525" i="9"/>
  <c r="H525" i="9"/>
  <c r="G525" i="9"/>
  <c r="F525" i="9"/>
  <c r="E525" i="9"/>
  <c r="D525" i="9"/>
  <c r="U524" i="9"/>
  <c r="T524" i="9"/>
  <c r="S524" i="9"/>
  <c r="R524" i="9"/>
  <c r="Q524" i="9"/>
  <c r="P524" i="9"/>
  <c r="O524" i="9"/>
  <c r="N524" i="9"/>
  <c r="L524" i="9"/>
  <c r="K524" i="9"/>
  <c r="J524" i="9"/>
  <c r="H524" i="9"/>
  <c r="G524" i="9"/>
  <c r="F524" i="9"/>
  <c r="E524" i="9"/>
  <c r="D524" i="9"/>
  <c r="U514" i="9"/>
  <c r="T514" i="9"/>
  <c r="S514" i="9"/>
  <c r="R514" i="9"/>
  <c r="Q514" i="9"/>
  <c r="P514" i="9"/>
  <c r="O514" i="9"/>
  <c r="N514" i="9"/>
  <c r="L514" i="9"/>
  <c r="K514" i="9"/>
  <c r="J514" i="9"/>
  <c r="H514" i="9"/>
  <c r="G514" i="9"/>
  <c r="F514" i="9"/>
  <c r="E514" i="9"/>
  <c r="D514" i="9"/>
  <c r="U513" i="9"/>
  <c r="T513" i="9"/>
  <c r="S513" i="9"/>
  <c r="R513" i="9"/>
  <c r="Q513" i="9"/>
  <c r="P513" i="9"/>
  <c r="O513" i="9"/>
  <c r="N513" i="9"/>
  <c r="L513" i="9"/>
  <c r="K513" i="9"/>
  <c r="J513" i="9"/>
  <c r="H513" i="9"/>
  <c r="G513" i="9"/>
  <c r="F513" i="9"/>
  <c r="E513" i="9"/>
  <c r="D513" i="9"/>
  <c r="U512" i="9"/>
  <c r="T512" i="9"/>
  <c r="S512" i="9"/>
  <c r="R512" i="9"/>
  <c r="Q512" i="9"/>
  <c r="P512" i="9"/>
  <c r="O512" i="9"/>
  <c r="N512" i="9"/>
  <c r="L512" i="9"/>
  <c r="K512" i="9"/>
  <c r="J512" i="9"/>
  <c r="H512" i="9"/>
  <c r="G512" i="9"/>
  <c r="F512" i="9"/>
  <c r="E512" i="9"/>
  <c r="D512" i="9"/>
  <c r="U502" i="9"/>
  <c r="T502" i="9"/>
  <c r="S502" i="9"/>
  <c r="R502" i="9"/>
  <c r="Q502" i="9"/>
  <c r="P502" i="9"/>
  <c r="O502" i="9"/>
  <c r="N502" i="9"/>
  <c r="L502" i="9"/>
  <c r="K502" i="9"/>
  <c r="J502" i="9"/>
  <c r="H502" i="9"/>
  <c r="G502" i="9"/>
  <c r="F502" i="9"/>
  <c r="E502" i="9"/>
  <c r="D502" i="9"/>
  <c r="U501" i="9"/>
  <c r="T501" i="9"/>
  <c r="S501" i="9"/>
  <c r="R501" i="9"/>
  <c r="Q501" i="9"/>
  <c r="P501" i="9"/>
  <c r="O501" i="9"/>
  <c r="N501" i="9"/>
  <c r="L501" i="9"/>
  <c r="K501" i="9"/>
  <c r="J501" i="9"/>
  <c r="H501" i="9"/>
  <c r="G501" i="9"/>
  <c r="F501" i="9"/>
  <c r="E501" i="9"/>
  <c r="D501" i="9"/>
  <c r="U500" i="9"/>
  <c r="T500" i="9"/>
  <c r="S500" i="9"/>
  <c r="R500" i="9"/>
  <c r="Q500" i="9"/>
  <c r="P500" i="9"/>
  <c r="O500" i="9"/>
  <c r="N500" i="9"/>
  <c r="L500" i="9"/>
  <c r="K500" i="9"/>
  <c r="J500" i="9"/>
  <c r="H500" i="9"/>
  <c r="G500" i="9"/>
  <c r="F500" i="9"/>
  <c r="E500" i="9"/>
  <c r="D500" i="9"/>
  <c r="U490" i="9"/>
  <c r="T490" i="9"/>
  <c r="S490" i="9"/>
  <c r="R490" i="9"/>
  <c r="Q490" i="9"/>
  <c r="P490" i="9"/>
  <c r="O490" i="9"/>
  <c r="N490" i="9"/>
  <c r="L490" i="9"/>
  <c r="K490" i="9"/>
  <c r="J490" i="9"/>
  <c r="H490" i="9"/>
  <c r="G490" i="9"/>
  <c r="F490" i="9"/>
  <c r="E490" i="9"/>
  <c r="D490" i="9"/>
  <c r="U489" i="9"/>
  <c r="T489" i="9"/>
  <c r="S489" i="9"/>
  <c r="R489" i="9"/>
  <c r="Q489" i="9"/>
  <c r="P489" i="9"/>
  <c r="O489" i="9"/>
  <c r="N489" i="9"/>
  <c r="L489" i="9"/>
  <c r="K489" i="9"/>
  <c r="J489" i="9"/>
  <c r="H489" i="9"/>
  <c r="G489" i="9"/>
  <c r="F489" i="9"/>
  <c r="E489" i="9"/>
  <c r="D489" i="9"/>
  <c r="U488" i="9"/>
  <c r="T488" i="9"/>
  <c r="S488" i="9"/>
  <c r="R488" i="9"/>
  <c r="Q488" i="9"/>
  <c r="P488" i="9"/>
  <c r="O488" i="9"/>
  <c r="N488" i="9"/>
  <c r="L488" i="9"/>
  <c r="K488" i="9"/>
  <c r="J488" i="9"/>
  <c r="H488" i="9"/>
  <c r="G488" i="9"/>
  <c r="F488" i="9"/>
  <c r="E488" i="9"/>
  <c r="D488" i="9"/>
  <c r="U478" i="9"/>
  <c r="T478" i="9"/>
  <c r="S478" i="9"/>
  <c r="R478" i="9"/>
  <c r="Q478" i="9"/>
  <c r="P478" i="9"/>
  <c r="O478" i="9"/>
  <c r="N478" i="9"/>
  <c r="L478" i="9"/>
  <c r="K478" i="9"/>
  <c r="J478" i="9"/>
  <c r="H478" i="9"/>
  <c r="G478" i="9"/>
  <c r="F478" i="9"/>
  <c r="E478" i="9"/>
  <c r="D478" i="9"/>
  <c r="U477" i="9"/>
  <c r="T477" i="9"/>
  <c r="S477" i="9"/>
  <c r="R477" i="9"/>
  <c r="Q477" i="9"/>
  <c r="P477" i="9"/>
  <c r="O477" i="9"/>
  <c r="N477" i="9"/>
  <c r="L477" i="9"/>
  <c r="K477" i="9"/>
  <c r="J477" i="9"/>
  <c r="H477" i="9"/>
  <c r="G477" i="9"/>
  <c r="F477" i="9"/>
  <c r="E477" i="9"/>
  <c r="D477" i="9"/>
  <c r="U476" i="9"/>
  <c r="T476" i="9"/>
  <c r="S476" i="9"/>
  <c r="R476" i="9"/>
  <c r="Q476" i="9"/>
  <c r="P476" i="9"/>
  <c r="O476" i="9"/>
  <c r="N476" i="9"/>
  <c r="L476" i="9"/>
  <c r="K476" i="9"/>
  <c r="J476" i="9"/>
  <c r="H476" i="9"/>
  <c r="G476" i="9"/>
  <c r="F476" i="9"/>
  <c r="E476" i="9"/>
  <c r="D476" i="9"/>
  <c r="U466" i="9"/>
  <c r="T466" i="9"/>
  <c r="S466" i="9"/>
  <c r="R466" i="9"/>
  <c r="Q466" i="9"/>
  <c r="P466" i="9"/>
  <c r="O466" i="9"/>
  <c r="N466" i="9"/>
  <c r="L466" i="9"/>
  <c r="K466" i="9"/>
  <c r="J466" i="9"/>
  <c r="H466" i="9"/>
  <c r="G466" i="9"/>
  <c r="F466" i="9"/>
  <c r="E466" i="9"/>
  <c r="D466" i="9"/>
  <c r="U465" i="9"/>
  <c r="T465" i="9"/>
  <c r="S465" i="9"/>
  <c r="R465" i="9"/>
  <c r="Q465" i="9"/>
  <c r="P465" i="9"/>
  <c r="O465" i="9"/>
  <c r="N465" i="9"/>
  <c r="L465" i="9"/>
  <c r="K465" i="9"/>
  <c r="J465" i="9"/>
  <c r="H465" i="9"/>
  <c r="G465" i="9"/>
  <c r="F465" i="9"/>
  <c r="E465" i="9"/>
  <c r="D465" i="9"/>
  <c r="U464" i="9"/>
  <c r="T464" i="9"/>
  <c r="S464" i="9"/>
  <c r="R464" i="9"/>
  <c r="Q464" i="9"/>
  <c r="P464" i="9"/>
  <c r="O464" i="9"/>
  <c r="N464" i="9"/>
  <c r="L464" i="9"/>
  <c r="K464" i="9"/>
  <c r="J464" i="9"/>
  <c r="H464" i="9"/>
  <c r="G464" i="9"/>
  <c r="F464" i="9"/>
  <c r="E464" i="9"/>
  <c r="D464" i="9"/>
  <c r="U454" i="9"/>
  <c r="T454" i="9"/>
  <c r="S454" i="9"/>
  <c r="R454" i="9"/>
  <c r="Q454" i="9"/>
  <c r="P454" i="9"/>
  <c r="O454" i="9"/>
  <c r="N454" i="9"/>
  <c r="L454" i="9"/>
  <c r="K454" i="9"/>
  <c r="J454" i="9"/>
  <c r="H454" i="9"/>
  <c r="G454" i="9"/>
  <c r="F454" i="9"/>
  <c r="E454" i="9"/>
  <c r="D454" i="9"/>
  <c r="U453" i="9"/>
  <c r="T453" i="9"/>
  <c r="S453" i="9"/>
  <c r="R453" i="9"/>
  <c r="Q453" i="9"/>
  <c r="P453" i="9"/>
  <c r="O453" i="9"/>
  <c r="N453" i="9"/>
  <c r="L453" i="9"/>
  <c r="K453" i="9"/>
  <c r="J453" i="9"/>
  <c r="H453" i="9"/>
  <c r="G453" i="9"/>
  <c r="F453" i="9"/>
  <c r="E453" i="9"/>
  <c r="D453" i="9"/>
  <c r="U452" i="9"/>
  <c r="T452" i="9"/>
  <c r="S452" i="9"/>
  <c r="R452" i="9"/>
  <c r="Q452" i="9"/>
  <c r="P452" i="9"/>
  <c r="O452" i="9"/>
  <c r="N452" i="9"/>
  <c r="L452" i="9"/>
  <c r="K452" i="9"/>
  <c r="J452" i="9"/>
  <c r="H452" i="9"/>
  <c r="G452" i="9"/>
  <c r="F452" i="9"/>
  <c r="E452" i="9"/>
  <c r="D452" i="9"/>
  <c r="U442" i="9"/>
  <c r="T442" i="9"/>
  <c r="S442" i="9"/>
  <c r="R442" i="9"/>
  <c r="Q442" i="9"/>
  <c r="P442" i="9"/>
  <c r="O442" i="9"/>
  <c r="N442" i="9"/>
  <c r="L442" i="9"/>
  <c r="K442" i="9"/>
  <c r="J442" i="9"/>
  <c r="H442" i="9"/>
  <c r="G442" i="9"/>
  <c r="F442" i="9"/>
  <c r="E442" i="9"/>
  <c r="D442" i="9"/>
  <c r="U441" i="9"/>
  <c r="T441" i="9"/>
  <c r="S441" i="9"/>
  <c r="R441" i="9"/>
  <c r="Q441" i="9"/>
  <c r="P441" i="9"/>
  <c r="O441" i="9"/>
  <c r="N441" i="9"/>
  <c r="L441" i="9"/>
  <c r="K441" i="9"/>
  <c r="J441" i="9"/>
  <c r="H441" i="9"/>
  <c r="G441" i="9"/>
  <c r="F441" i="9"/>
  <c r="E441" i="9"/>
  <c r="D441" i="9"/>
  <c r="U440" i="9"/>
  <c r="T440" i="9"/>
  <c r="S440" i="9"/>
  <c r="R440" i="9"/>
  <c r="Q440" i="9"/>
  <c r="P440" i="9"/>
  <c r="O440" i="9"/>
  <c r="N440" i="9"/>
  <c r="L440" i="9"/>
  <c r="K440" i="9"/>
  <c r="J440" i="9"/>
  <c r="H440" i="9"/>
  <c r="G440" i="9"/>
  <c r="F440" i="9"/>
  <c r="E440" i="9"/>
  <c r="D440" i="9"/>
  <c r="U430" i="9"/>
  <c r="T430" i="9"/>
  <c r="S430" i="9"/>
  <c r="R430" i="9"/>
  <c r="Q430" i="9"/>
  <c r="P430" i="9"/>
  <c r="O430" i="9"/>
  <c r="N430" i="9"/>
  <c r="L430" i="9"/>
  <c r="K430" i="9"/>
  <c r="J430" i="9"/>
  <c r="H430" i="9"/>
  <c r="G430" i="9"/>
  <c r="F430" i="9"/>
  <c r="E430" i="9"/>
  <c r="D430" i="9"/>
  <c r="U429" i="9"/>
  <c r="T429" i="9"/>
  <c r="S429" i="9"/>
  <c r="R429" i="9"/>
  <c r="Q429" i="9"/>
  <c r="P429" i="9"/>
  <c r="O429" i="9"/>
  <c r="N429" i="9"/>
  <c r="L429" i="9"/>
  <c r="K429" i="9"/>
  <c r="J429" i="9"/>
  <c r="H429" i="9"/>
  <c r="G429" i="9"/>
  <c r="F429" i="9"/>
  <c r="E429" i="9"/>
  <c r="D429" i="9"/>
  <c r="U428" i="9"/>
  <c r="T428" i="9"/>
  <c r="S428" i="9"/>
  <c r="R428" i="9"/>
  <c r="Q428" i="9"/>
  <c r="P428" i="9"/>
  <c r="O428" i="9"/>
  <c r="N428" i="9"/>
  <c r="L428" i="9"/>
  <c r="K428" i="9"/>
  <c r="J428" i="9"/>
  <c r="H428" i="9"/>
  <c r="G428" i="9"/>
  <c r="F428" i="9"/>
  <c r="E428" i="9"/>
  <c r="D428" i="9"/>
  <c r="S418" i="9"/>
  <c r="R418" i="9"/>
  <c r="Q418" i="9"/>
  <c r="K418" i="9"/>
  <c r="I418" i="9"/>
  <c r="D418" i="9"/>
  <c r="S417" i="9"/>
  <c r="R417" i="9"/>
  <c r="Q417" i="9"/>
  <c r="K417" i="9"/>
  <c r="I417" i="9"/>
  <c r="D417" i="9"/>
  <c r="S416" i="9"/>
  <c r="R416" i="9"/>
  <c r="Q416" i="9"/>
  <c r="K416" i="9"/>
  <c r="I416" i="9"/>
  <c r="D416" i="9"/>
  <c r="U406" i="9"/>
  <c r="T406" i="9"/>
  <c r="S406" i="9"/>
  <c r="R406" i="9"/>
  <c r="Q406" i="9"/>
  <c r="P406" i="9"/>
  <c r="O406" i="9"/>
  <c r="N406" i="9"/>
  <c r="L406" i="9"/>
  <c r="K406" i="9"/>
  <c r="J406" i="9"/>
  <c r="H406" i="9"/>
  <c r="G406" i="9"/>
  <c r="F406" i="9"/>
  <c r="E406" i="9"/>
  <c r="D406" i="9"/>
  <c r="U405" i="9"/>
  <c r="T405" i="9"/>
  <c r="S405" i="9"/>
  <c r="R405" i="9"/>
  <c r="Q405" i="9"/>
  <c r="P405" i="9"/>
  <c r="O405" i="9"/>
  <c r="N405" i="9"/>
  <c r="L405" i="9"/>
  <c r="K405" i="9"/>
  <c r="J405" i="9"/>
  <c r="H405" i="9"/>
  <c r="G405" i="9"/>
  <c r="F405" i="9"/>
  <c r="E405" i="9"/>
  <c r="D405" i="9"/>
  <c r="U404" i="9"/>
  <c r="T404" i="9"/>
  <c r="S404" i="9"/>
  <c r="R404" i="9"/>
  <c r="Q404" i="9"/>
  <c r="P404" i="9"/>
  <c r="O404" i="9"/>
  <c r="N404" i="9"/>
  <c r="L404" i="9"/>
  <c r="K404" i="9"/>
  <c r="J404" i="9"/>
  <c r="H404" i="9"/>
  <c r="G404" i="9"/>
  <c r="F404" i="9"/>
  <c r="E404" i="9"/>
  <c r="D404" i="9"/>
  <c r="U388" i="9"/>
  <c r="T388" i="9"/>
  <c r="S388" i="9"/>
  <c r="R388" i="9"/>
  <c r="Q388" i="9"/>
  <c r="P388" i="9"/>
  <c r="O388" i="9"/>
  <c r="N388" i="9"/>
  <c r="L388" i="9"/>
  <c r="K388" i="9"/>
  <c r="J388" i="9"/>
  <c r="H388" i="9"/>
  <c r="G388" i="9"/>
  <c r="F388" i="9"/>
  <c r="E388" i="9"/>
  <c r="D388" i="9"/>
  <c r="U387" i="9"/>
  <c r="T387" i="9"/>
  <c r="S387" i="9"/>
  <c r="R387" i="9"/>
  <c r="Q387" i="9"/>
  <c r="P387" i="9"/>
  <c r="O387" i="9"/>
  <c r="N387" i="9"/>
  <c r="L387" i="9"/>
  <c r="K387" i="9"/>
  <c r="J387" i="9"/>
  <c r="H387" i="9"/>
  <c r="G387" i="9"/>
  <c r="F387" i="9"/>
  <c r="E387" i="9"/>
  <c r="D387" i="9"/>
  <c r="U386" i="9"/>
  <c r="T386" i="9"/>
  <c r="S386" i="9"/>
  <c r="R386" i="9"/>
  <c r="Q386" i="9"/>
  <c r="P386" i="9"/>
  <c r="O386" i="9"/>
  <c r="N386" i="9"/>
  <c r="L386" i="9"/>
  <c r="K386" i="9"/>
  <c r="J386" i="9"/>
  <c r="H386" i="9"/>
  <c r="G386" i="9"/>
  <c r="F386" i="9"/>
  <c r="E386" i="9"/>
  <c r="D386" i="9"/>
  <c r="U374" i="9"/>
  <c r="T374" i="9"/>
  <c r="S374" i="9"/>
  <c r="R374" i="9"/>
  <c r="Q374" i="9"/>
  <c r="P374" i="9"/>
  <c r="O374" i="9"/>
  <c r="N374" i="9"/>
  <c r="L374" i="9"/>
  <c r="K374" i="9"/>
  <c r="J374" i="9"/>
  <c r="H374" i="9"/>
  <c r="G374" i="9"/>
  <c r="F374" i="9"/>
  <c r="E374" i="9"/>
  <c r="D374" i="9"/>
  <c r="U373" i="9"/>
  <c r="T373" i="9"/>
  <c r="S373" i="9"/>
  <c r="R373" i="9"/>
  <c r="Q373" i="9"/>
  <c r="P373" i="9"/>
  <c r="O373" i="9"/>
  <c r="N373" i="9"/>
  <c r="L373" i="9"/>
  <c r="K373" i="9"/>
  <c r="J373" i="9"/>
  <c r="H373" i="9"/>
  <c r="G373" i="9"/>
  <c r="F373" i="9"/>
  <c r="E373" i="9"/>
  <c r="D373" i="9"/>
  <c r="U372" i="9"/>
  <c r="T372" i="9"/>
  <c r="S372" i="9"/>
  <c r="R372" i="9"/>
  <c r="Q372" i="9"/>
  <c r="P372" i="9"/>
  <c r="O372" i="9"/>
  <c r="N372" i="9"/>
  <c r="L372" i="9"/>
  <c r="K372" i="9"/>
  <c r="J372" i="9"/>
  <c r="H372" i="9"/>
  <c r="G372" i="9"/>
  <c r="F372" i="9"/>
  <c r="E372" i="9"/>
  <c r="D372" i="9"/>
  <c r="U360" i="9"/>
  <c r="T360" i="9"/>
  <c r="S360" i="9"/>
  <c r="R360" i="9"/>
  <c r="Q360" i="9"/>
  <c r="P360" i="9"/>
  <c r="O360" i="9"/>
  <c r="N360" i="9"/>
  <c r="L360" i="9"/>
  <c r="K360" i="9"/>
  <c r="J360" i="9"/>
  <c r="H360" i="9"/>
  <c r="G360" i="9"/>
  <c r="F360" i="9"/>
  <c r="E360" i="9"/>
  <c r="D360" i="9"/>
  <c r="U359" i="9"/>
  <c r="T359" i="9"/>
  <c r="S359" i="9"/>
  <c r="R359" i="9"/>
  <c r="Q359" i="9"/>
  <c r="P359" i="9"/>
  <c r="O359" i="9"/>
  <c r="N359" i="9"/>
  <c r="L359" i="9"/>
  <c r="K359" i="9"/>
  <c r="J359" i="9"/>
  <c r="H359" i="9"/>
  <c r="G359" i="9"/>
  <c r="F359" i="9"/>
  <c r="E359" i="9"/>
  <c r="D359" i="9"/>
  <c r="U358" i="9"/>
  <c r="T358" i="9"/>
  <c r="S358" i="9"/>
  <c r="R358" i="9"/>
  <c r="Q358" i="9"/>
  <c r="P358" i="9"/>
  <c r="O358" i="9"/>
  <c r="N358" i="9"/>
  <c r="L358" i="9"/>
  <c r="K358" i="9"/>
  <c r="J358" i="9"/>
  <c r="H358" i="9"/>
  <c r="G358" i="9"/>
  <c r="F358" i="9"/>
  <c r="E358" i="9"/>
  <c r="D358" i="9"/>
  <c r="U342" i="9"/>
  <c r="T342" i="9"/>
  <c r="S342" i="9"/>
  <c r="R342" i="9"/>
  <c r="Q342" i="9"/>
  <c r="P342" i="9"/>
  <c r="O342" i="9"/>
  <c r="N342" i="9"/>
  <c r="L342" i="9"/>
  <c r="K342" i="9"/>
  <c r="J342" i="9"/>
  <c r="H342" i="9"/>
  <c r="G342" i="9"/>
  <c r="F342" i="9"/>
  <c r="E342" i="9"/>
  <c r="D342" i="9"/>
  <c r="U341" i="9"/>
  <c r="T341" i="9"/>
  <c r="S341" i="9"/>
  <c r="R341" i="9"/>
  <c r="Q341" i="9"/>
  <c r="P341" i="9"/>
  <c r="O341" i="9"/>
  <c r="N341" i="9"/>
  <c r="L341" i="9"/>
  <c r="K341" i="9"/>
  <c r="J341" i="9"/>
  <c r="H341" i="9"/>
  <c r="G341" i="9"/>
  <c r="F341" i="9"/>
  <c r="E341" i="9"/>
  <c r="D341" i="9"/>
  <c r="U340" i="9"/>
  <c r="T340" i="9"/>
  <c r="S340" i="9"/>
  <c r="R340" i="9"/>
  <c r="Q340" i="9"/>
  <c r="P340" i="9"/>
  <c r="O340" i="9"/>
  <c r="N340" i="9"/>
  <c r="L340" i="9"/>
  <c r="K340" i="9"/>
  <c r="J340" i="9"/>
  <c r="H340" i="9"/>
  <c r="G340" i="9"/>
  <c r="F340" i="9"/>
  <c r="E340" i="9"/>
  <c r="D340" i="9"/>
  <c r="U330" i="9"/>
  <c r="T330" i="9"/>
  <c r="S330" i="9"/>
  <c r="R330" i="9"/>
  <c r="Q330" i="9"/>
  <c r="P330" i="9"/>
  <c r="O330" i="9"/>
  <c r="N330" i="9"/>
  <c r="L330" i="9"/>
  <c r="K330" i="9"/>
  <c r="J330" i="9"/>
  <c r="H330" i="9"/>
  <c r="G330" i="9"/>
  <c r="F330" i="9"/>
  <c r="E330" i="9"/>
  <c r="D330" i="9"/>
  <c r="U329" i="9"/>
  <c r="T329" i="9"/>
  <c r="S329" i="9"/>
  <c r="R329" i="9"/>
  <c r="Q329" i="9"/>
  <c r="P329" i="9"/>
  <c r="O329" i="9"/>
  <c r="N329" i="9"/>
  <c r="L329" i="9"/>
  <c r="K329" i="9"/>
  <c r="J329" i="9"/>
  <c r="H329" i="9"/>
  <c r="G329" i="9"/>
  <c r="F329" i="9"/>
  <c r="E329" i="9"/>
  <c r="D329" i="9"/>
  <c r="U328" i="9"/>
  <c r="T328" i="9"/>
  <c r="S328" i="9"/>
  <c r="R328" i="9"/>
  <c r="Q328" i="9"/>
  <c r="P328" i="9"/>
  <c r="O328" i="9"/>
  <c r="N328" i="9"/>
  <c r="L328" i="9"/>
  <c r="K328" i="9"/>
  <c r="J328" i="9"/>
  <c r="H328" i="9"/>
  <c r="G328" i="9"/>
  <c r="F328" i="9"/>
  <c r="E328" i="9"/>
  <c r="D328" i="9"/>
  <c r="U318" i="9"/>
  <c r="T318" i="9"/>
  <c r="S318" i="9"/>
  <c r="R318" i="9"/>
  <c r="Q318" i="9"/>
  <c r="P318" i="9"/>
  <c r="O318" i="9"/>
  <c r="N318" i="9"/>
  <c r="L318" i="9"/>
  <c r="K318" i="9"/>
  <c r="J318" i="9"/>
  <c r="H318" i="9"/>
  <c r="G318" i="9"/>
  <c r="F318" i="9"/>
  <c r="E318" i="9"/>
  <c r="D318" i="9"/>
  <c r="U317" i="9"/>
  <c r="T317" i="9"/>
  <c r="S317" i="9"/>
  <c r="R317" i="9"/>
  <c r="Q317" i="9"/>
  <c r="P317" i="9"/>
  <c r="O317" i="9"/>
  <c r="N317" i="9"/>
  <c r="L317" i="9"/>
  <c r="K317" i="9"/>
  <c r="J317" i="9"/>
  <c r="H317" i="9"/>
  <c r="G317" i="9"/>
  <c r="F317" i="9"/>
  <c r="E317" i="9"/>
  <c r="D317" i="9"/>
  <c r="U316" i="9"/>
  <c r="T316" i="9"/>
  <c r="S316" i="9"/>
  <c r="R316" i="9"/>
  <c r="Q316" i="9"/>
  <c r="P316" i="9"/>
  <c r="O316" i="9"/>
  <c r="N316" i="9"/>
  <c r="L316" i="9"/>
  <c r="K316" i="9"/>
  <c r="J316" i="9"/>
  <c r="H316" i="9"/>
  <c r="G316" i="9"/>
  <c r="F316" i="9"/>
  <c r="E316" i="9"/>
  <c r="D316" i="9"/>
  <c r="U306" i="9"/>
  <c r="T306" i="9"/>
  <c r="S306" i="9"/>
  <c r="R306" i="9"/>
  <c r="Q306" i="9"/>
  <c r="P306" i="9"/>
  <c r="O306" i="9"/>
  <c r="N306" i="9"/>
  <c r="L306" i="9"/>
  <c r="K306" i="9"/>
  <c r="J306" i="9"/>
  <c r="H306" i="9"/>
  <c r="G306" i="9"/>
  <c r="F306" i="9"/>
  <c r="E306" i="9"/>
  <c r="D306" i="9"/>
  <c r="U305" i="9"/>
  <c r="T305" i="9"/>
  <c r="S305" i="9"/>
  <c r="R305" i="9"/>
  <c r="Q305" i="9"/>
  <c r="P305" i="9"/>
  <c r="O305" i="9"/>
  <c r="N305" i="9"/>
  <c r="L305" i="9"/>
  <c r="K305" i="9"/>
  <c r="J305" i="9"/>
  <c r="H305" i="9"/>
  <c r="G305" i="9"/>
  <c r="F305" i="9"/>
  <c r="E305" i="9"/>
  <c r="D305" i="9"/>
  <c r="U304" i="9"/>
  <c r="T304" i="9"/>
  <c r="S304" i="9"/>
  <c r="R304" i="9"/>
  <c r="Q304" i="9"/>
  <c r="P304" i="9"/>
  <c r="O304" i="9"/>
  <c r="N304" i="9"/>
  <c r="L304" i="9"/>
  <c r="K304" i="9"/>
  <c r="J304" i="9"/>
  <c r="H304" i="9"/>
  <c r="G304" i="9"/>
  <c r="F304" i="9"/>
  <c r="E304" i="9"/>
  <c r="D304" i="9"/>
  <c r="U294" i="9"/>
  <c r="T294" i="9"/>
  <c r="S294" i="9"/>
  <c r="R294" i="9"/>
  <c r="Q294" i="9"/>
  <c r="P294" i="9"/>
  <c r="O294" i="9"/>
  <c r="N294" i="9"/>
  <c r="L294" i="9"/>
  <c r="K294" i="9"/>
  <c r="J294" i="9"/>
  <c r="H294" i="9"/>
  <c r="G294" i="9"/>
  <c r="F294" i="9"/>
  <c r="E294" i="9"/>
  <c r="D294" i="9"/>
  <c r="U293" i="9"/>
  <c r="T293" i="9"/>
  <c r="S293" i="9"/>
  <c r="R293" i="9"/>
  <c r="Q293" i="9"/>
  <c r="P293" i="9"/>
  <c r="O293" i="9"/>
  <c r="N293" i="9"/>
  <c r="L293" i="9"/>
  <c r="K293" i="9"/>
  <c r="J293" i="9"/>
  <c r="H293" i="9"/>
  <c r="G293" i="9"/>
  <c r="F293" i="9"/>
  <c r="E293" i="9"/>
  <c r="D293" i="9"/>
  <c r="U292" i="9"/>
  <c r="T292" i="9"/>
  <c r="S292" i="9"/>
  <c r="R292" i="9"/>
  <c r="Q292" i="9"/>
  <c r="P292" i="9"/>
  <c r="O292" i="9"/>
  <c r="N292" i="9"/>
  <c r="L292" i="9"/>
  <c r="K292" i="9"/>
  <c r="J292" i="9"/>
  <c r="H292" i="9"/>
  <c r="G292" i="9"/>
  <c r="F292" i="9"/>
  <c r="E292" i="9"/>
  <c r="D292" i="9"/>
  <c r="U282" i="9"/>
  <c r="T282" i="9"/>
  <c r="S282" i="9"/>
  <c r="R282" i="9"/>
  <c r="Q282" i="9"/>
  <c r="P282" i="9"/>
  <c r="O282" i="9"/>
  <c r="N282" i="9"/>
  <c r="L282" i="9"/>
  <c r="K282" i="9"/>
  <c r="J282" i="9"/>
  <c r="H282" i="9"/>
  <c r="G282" i="9"/>
  <c r="F282" i="9"/>
  <c r="E282" i="9"/>
  <c r="D282" i="9"/>
  <c r="U281" i="9"/>
  <c r="T281" i="9"/>
  <c r="S281" i="9"/>
  <c r="R281" i="9"/>
  <c r="Q281" i="9"/>
  <c r="P281" i="9"/>
  <c r="O281" i="9"/>
  <c r="N281" i="9"/>
  <c r="L281" i="9"/>
  <c r="K281" i="9"/>
  <c r="J281" i="9"/>
  <c r="H281" i="9"/>
  <c r="G281" i="9"/>
  <c r="F281" i="9"/>
  <c r="E281" i="9"/>
  <c r="D281" i="9"/>
  <c r="U280" i="9"/>
  <c r="T280" i="9"/>
  <c r="S280" i="9"/>
  <c r="R280" i="9"/>
  <c r="Q280" i="9"/>
  <c r="P280" i="9"/>
  <c r="O280" i="9"/>
  <c r="N280" i="9"/>
  <c r="L280" i="9"/>
  <c r="K280" i="9"/>
  <c r="J280" i="9"/>
  <c r="H280" i="9"/>
  <c r="G280" i="9"/>
  <c r="F280" i="9"/>
  <c r="E280" i="9"/>
  <c r="D280" i="9"/>
  <c r="U270" i="9"/>
  <c r="T270" i="9"/>
  <c r="S270" i="9"/>
  <c r="R270" i="9"/>
  <c r="Q270" i="9"/>
  <c r="P270" i="9"/>
  <c r="O270" i="9"/>
  <c r="N270" i="9"/>
  <c r="L270" i="9"/>
  <c r="K270" i="9"/>
  <c r="J270" i="9"/>
  <c r="H270" i="9"/>
  <c r="G270" i="9"/>
  <c r="F270" i="9"/>
  <c r="E270" i="9"/>
  <c r="D270" i="9"/>
  <c r="U269" i="9"/>
  <c r="T269" i="9"/>
  <c r="S269" i="9"/>
  <c r="R269" i="9"/>
  <c r="Q269" i="9"/>
  <c r="P269" i="9"/>
  <c r="O269" i="9"/>
  <c r="N269" i="9"/>
  <c r="L269" i="9"/>
  <c r="K269" i="9"/>
  <c r="J269" i="9"/>
  <c r="H269" i="9"/>
  <c r="G269" i="9"/>
  <c r="F269" i="9"/>
  <c r="E269" i="9"/>
  <c r="D269" i="9"/>
  <c r="U268" i="9"/>
  <c r="T268" i="9"/>
  <c r="S268" i="9"/>
  <c r="R268" i="9"/>
  <c r="Q268" i="9"/>
  <c r="P268" i="9"/>
  <c r="O268" i="9"/>
  <c r="N268" i="9"/>
  <c r="L268" i="9"/>
  <c r="K268" i="9"/>
  <c r="J268" i="9"/>
  <c r="H268" i="9"/>
  <c r="G268" i="9"/>
  <c r="F268" i="9"/>
  <c r="E268" i="9"/>
  <c r="D268" i="9"/>
  <c r="U252" i="9"/>
  <c r="T252" i="9"/>
  <c r="S252" i="9"/>
  <c r="R252" i="9"/>
  <c r="Q252" i="9"/>
  <c r="P252" i="9"/>
  <c r="O252" i="9"/>
  <c r="N252" i="9"/>
  <c r="L252" i="9"/>
  <c r="K252" i="9"/>
  <c r="J252" i="9"/>
  <c r="H252" i="9"/>
  <c r="G252" i="9"/>
  <c r="F252" i="9"/>
  <c r="E252" i="9"/>
  <c r="D252" i="9"/>
  <c r="U251" i="9"/>
  <c r="T251" i="9"/>
  <c r="S251" i="9"/>
  <c r="R251" i="9"/>
  <c r="Q251" i="9"/>
  <c r="P251" i="9"/>
  <c r="O251" i="9"/>
  <c r="N251" i="9"/>
  <c r="L251" i="9"/>
  <c r="K251" i="9"/>
  <c r="J251" i="9"/>
  <c r="H251" i="9"/>
  <c r="G251" i="9"/>
  <c r="F251" i="9"/>
  <c r="E251" i="9"/>
  <c r="D251" i="9"/>
  <c r="U250" i="9"/>
  <c r="T250" i="9"/>
  <c r="S250" i="9"/>
  <c r="R250" i="9"/>
  <c r="Q250" i="9"/>
  <c r="P250" i="9"/>
  <c r="O250" i="9"/>
  <c r="N250" i="9"/>
  <c r="L250" i="9"/>
  <c r="K250" i="9"/>
  <c r="J250" i="9"/>
  <c r="H250" i="9"/>
  <c r="G250" i="9"/>
  <c r="F250" i="9"/>
  <c r="E250" i="9"/>
  <c r="D250" i="9"/>
  <c r="U234" i="9"/>
  <c r="T234" i="9"/>
  <c r="S234" i="9"/>
  <c r="R234" i="9"/>
  <c r="Q234" i="9"/>
  <c r="P234" i="9"/>
  <c r="O234" i="9"/>
  <c r="N234" i="9"/>
  <c r="L234" i="9"/>
  <c r="K234" i="9"/>
  <c r="J234" i="9"/>
  <c r="H234" i="9"/>
  <c r="G234" i="9"/>
  <c r="F234" i="9"/>
  <c r="E234" i="9"/>
  <c r="D234" i="9"/>
  <c r="U233" i="9"/>
  <c r="T233" i="9"/>
  <c r="S233" i="9"/>
  <c r="R233" i="9"/>
  <c r="Q233" i="9"/>
  <c r="P233" i="9"/>
  <c r="O233" i="9"/>
  <c r="N233" i="9"/>
  <c r="L233" i="9"/>
  <c r="K233" i="9"/>
  <c r="J233" i="9"/>
  <c r="H233" i="9"/>
  <c r="G233" i="9"/>
  <c r="F233" i="9"/>
  <c r="E233" i="9"/>
  <c r="D233" i="9"/>
  <c r="U232" i="9"/>
  <c r="T232" i="9"/>
  <c r="S232" i="9"/>
  <c r="R232" i="9"/>
  <c r="Q232" i="9"/>
  <c r="P232" i="9"/>
  <c r="O232" i="9"/>
  <c r="N232" i="9"/>
  <c r="L232" i="9"/>
  <c r="K232" i="9"/>
  <c r="J232" i="9"/>
  <c r="H232" i="9"/>
  <c r="G232" i="9"/>
  <c r="F232" i="9"/>
  <c r="E232" i="9"/>
  <c r="D232" i="9"/>
  <c r="U222" i="9"/>
  <c r="T222" i="9"/>
  <c r="S222" i="9"/>
  <c r="R222" i="9"/>
  <c r="Q222" i="9"/>
  <c r="P222" i="9"/>
  <c r="O222" i="9"/>
  <c r="N222" i="9"/>
  <c r="L222" i="9"/>
  <c r="K222" i="9"/>
  <c r="J222" i="9"/>
  <c r="H222" i="9"/>
  <c r="G222" i="9"/>
  <c r="F222" i="9"/>
  <c r="E222" i="9"/>
  <c r="D222" i="9"/>
  <c r="U221" i="9"/>
  <c r="T221" i="9"/>
  <c r="S221" i="9"/>
  <c r="R221" i="9"/>
  <c r="Q221" i="9"/>
  <c r="P221" i="9"/>
  <c r="O221" i="9"/>
  <c r="N221" i="9"/>
  <c r="L221" i="9"/>
  <c r="K221" i="9"/>
  <c r="J221" i="9"/>
  <c r="H221" i="9"/>
  <c r="G221" i="9"/>
  <c r="F221" i="9"/>
  <c r="E221" i="9"/>
  <c r="D221" i="9"/>
  <c r="U220" i="9"/>
  <c r="T220" i="9"/>
  <c r="S220" i="9"/>
  <c r="R220" i="9"/>
  <c r="Q220" i="9"/>
  <c r="P220" i="9"/>
  <c r="O220" i="9"/>
  <c r="N220" i="9"/>
  <c r="L220" i="9"/>
  <c r="K220" i="9"/>
  <c r="J220" i="9"/>
  <c r="H220" i="9"/>
  <c r="G220" i="9"/>
  <c r="F220" i="9"/>
  <c r="E220" i="9"/>
  <c r="D220" i="9"/>
  <c r="U204" i="9"/>
  <c r="T204" i="9"/>
  <c r="S204" i="9"/>
  <c r="R204" i="9"/>
  <c r="Q204" i="9"/>
  <c r="P204" i="9"/>
  <c r="O204" i="9"/>
  <c r="N204" i="9"/>
  <c r="L204" i="9"/>
  <c r="K204" i="9"/>
  <c r="J204" i="9"/>
  <c r="H204" i="9"/>
  <c r="G204" i="9"/>
  <c r="F204" i="9"/>
  <c r="E204" i="9"/>
  <c r="D204" i="9"/>
  <c r="U203" i="9"/>
  <c r="T203" i="9"/>
  <c r="S203" i="9"/>
  <c r="R203" i="9"/>
  <c r="Q203" i="9"/>
  <c r="P203" i="9"/>
  <c r="O203" i="9"/>
  <c r="N203" i="9"/>
  <c r="L203" i="9"/>
  <c r="K203" i="9"/>
  <c r="J203" i="9"/>
  <c r="H203" i="9"/>
  <c r="G203" i="9"/>
  <c r="F203" i="9"/>
  <c r="E203" i="9"/>
  <c r="D203" i="9"/>
  <c r="U202" i="9"/>
  <c r="T202" i="9"/>
  <c r="S202" i="9"/>
  <c r="R202" i="9"/>
  <c r="Q202" i="9"/>
  <c r="P202" i="9"/>
  <c r="O202" i="9"/>
  <c r="N202" i="9"/>
  <c r="L202" i="9"/>
  <c r="K202" i="9"/>
  <c r="J202" i="9"/>
  <c r="H202" i="9"/>
  <c r="G202" i="9"/>
  <c r="F202" i="9"/>
  <c r="E202" i="9"/>
  <c r="D202" i="9"/>
  <c r="U186" i="9"/>
  <c r="T186" i="9"/>
  <c r="S186" i="9"/>
  <c r="R186" i="9"/>
  <c r="Q186" i="9"/>
  <c r="P186" i="9"/>
  <c r="O186" i="9"/>
  <c r="N186" i="9"/>
  <c r="L186" i="9"/>
  <c r="K186" i="9"/>
  <c r="J186" i="9"/>
  <c r="H186" i="9"/>
  <c r="G186" i="9"/>
  <c r="F186" i="9"/>
  <c r="E186" i="9"/>
  <c r="D186" i="9"/>
  <c r="U185" i="9"/>
  <c r="T185" i="9"/>
  <c r="S185" i="9"/>
  <c r="R185" i="9"/>
  <c r="Q185" i="9"/>
  <c r="P185" i="9"/>
  <c r="O185" i="9"/>
  <c r="N185" i="9"/>
  <c r="L185" i="9"/>
  <c r="K185" i="9"/>
  <c r="J185" i="9"/>
  <c r="H185" i="9"/>
  <c r="G185" i="9"/>
  <c r="F185" i="9"/>
  <c r="E185" i="9"/>
  <c r="D185" i="9"/>
  <c r="U184" i="9"/>
  <c r="T184" i="9"/>
  <c r="S184" i="9"/>
  <c r="R184" i="9"/>
  <c r="Q184" i="9"/>
  <c r="P184" i="9"/>
  <c r="O184" i="9"/>
  <c r="N184" i="9"/>
  <c r="L184" i="9"/>
  <c r="K184" i="9"/>
  <c r="J184" i="9"/>
  <c r="H184" i="9"/>
  <c r="G184" i="9"/>
  <c r="F184" i="9"/>
  <c r="E184" i="9"/>
  <c r="D184" i="9"/>
  <c r="U174" i="9"/>
  <c r="T174" i="9"/>
  <c r="S174" i="9"/>
  <c r="R174" i="9"/>
  <c r="Q174" i="9"/>
  <c r="P174" i="9"/>
  <c r="O174" i="9"/>
  <c r="N174" i="9"/>
  <c r="L174" i="9"/>
  <c r="K174" i="9"/>
  <c r="J174" i="9"/>
  <c r="H174" i="9"/>
  <c r="G174" i="9"/>
  <c r="F174" i="9"/>
  <c r="E174" i="9"/>
  <c r="D174" i="9"/>
  <c r="U173" i="9"/>
  <c r="T173" i="9"/>
  <c r="S173" i="9"/>
  <c r="R173" i="9"/>
  <c r="Q173" i="9"/>
  <c r="P173" i="9"/>
  <c r="O173" i="9"/>
  <c r="N173" i="9"/>
  <c r="L173" i="9"/>
  <c r="K173" i="9"/>
  <c r="J173" i="9"/>
  <c r="H173" i="9"/>
  <c r="G173" i="9"/>
  <c r="F173" i="9"/>
  <c r="E173" i="9"/>
  <c r="D173" i="9"/>
  <c r="U172" i="9"/>
  <c r="T172" i="9"/>
  <c r="S172" i="9"/>
  <c r="R172" i="9"/>
  <c r="Q172" i="9"/>
  <c r="P172" i="9"/>
  <c r="O172" i="9"/>
  <c r="N172" i="9"/>
  <c r="L172" i="9"/>
  <c r="K172" i="9"/>
  <c r="J172" i="9"/>
  <c r="H172" i="9"/>
  <c r="G172" i="9"/>
  <c r="F172" i="9"/>
  <c r="E172" i="9"/>
  <c r="D172" i="9"/>
  <c r="U156" i="9"/>
  <c r="T156" i="9"/>
  <c r="S156" i="9"/>
  <c r="R156" i="9"/>
  <c r="Q156" i="9"/>
  <c r="P156" i="9"/>
  <c r="O156" i="9"/>
  <c r="N156" i="9"/>
  <c r="L156" i="9"/>
  <c r="K156" i="9"/>
  <c r="J156" i="9"/>
  <c r="H156" i="9"/>
  <c r="G156" i="9"/>
  <c r="F156" i="9"/>
  <c r="E156" i="9"/>
  <c r="D156" i="9"/>
  <c r="U155" i="9"/>
  <c r="T155" i="9"/>
  <c r="S155" i="9"/>
  <c r="R155" i="9"/>
  <c r="Q155" i="9"/>
  <c r="P155" i="9"/>
  <c r="O155" i="9"/>
  <c r="N155" i="9"/>
  <c r="L155" i="9"/>
  <c r="K155" i="9"/>
  <c r="J155" i="9"/>
  <c r="H155" i="9"/>
  <c r="G155" i="9"/>
  <c r="F155" i="9"/>
  <c r="E155" i="9"/>
  <c r="D155" i="9"/>
  <c r="U154" i="9"/>
  <c r="T154" i="9"/>
  <c r="S154" i="9"/>
  <c r="R154" i="9"/>
  <c r="Q154" i="9"/>
  <c r="P154" i="9"/>
  <c r="O154" i="9"/>
  <c r="N154" i="9"/>
  <c r="L154" i="9"/>
  <c r="K154" i="9"/>
  <c r="J154" i="9"/>
  <c r="H154" i="9"/>
  <c r="G154" i="9"/>
  <c r="F154" i="9"/>
  <c r="E154" i="9"/>
  <c r="D154" i="9"/>
  <c r="U144" i="9"/>
  <c r="T144" i="9"/>
  <c r="S144" i="9"/>
  <c r="R144" i="9"/>
  <c r="Q144" i="9"/>
  <c r="P144" i="9"/>
  <c r="O144" i="9"/>
  <c r="N144" i="9"/>
  <c r="L144" i="9"/>
  <c r="K144" i="9"/>
  <c r="J144" i="9"/>
  <c r="H144" i="9"/>
  <c r="G144" i="9"/>
  <c r="F144" i="9"/>
  <c r="E144" i="9"/>
  <c r="D144" i="9"/>
  <c r="U143" i="9"/>
  <c r="T143" i="9"/>
  <c r="S143" i="9"/>
  <c r="R143" i="9"/>
  <c r="Q143" i="9"/>
  <c r="P143" i="9"/>
  <c r="O143" i="9"/>
  <c r="N143" i="9"/>
  <c r="L143" i="9"/>
  <c r="K143" i="9"/>
  <c r="J143" i="9"/>
  <c r="H143" i="9"/>
  <c r="G143" i="9"/>
  <c r="F143" i="9"/>
  <c r="E143" i="9"/>
  <c r="D143" i="9"/>
  <c r="U142" i="9"/>
  <c r="T142" i="9"/>
  <c r="S142" i="9"/>
  <c r="R142" i="9"/>
  <c r="Q142" i="9"/>
  <c r="P142" i="9"/>
  <c r="O142" i="9"/>
  <c r="N142" i="9"/>
  <c r="L142" i="9"/>
  <c r="K142" i="9"/>
  <c r="J142" i="9"/>
  <c r="H142" i="9"/>
  <c r="G142" i="9"/>
  <c r="F142" i="9"/>
  <c r="E142" i="9"/>
  <c r="D142" i="9"/>
  <c r="U126" i="9"/>
  <c r="T126" i="9"/>
  <c r="S126" i="9"/>
  <c r="R126" i="9"/>
  <c r="Q126" i="9"/>
  <c r="P126" i="9"/>
  <c r="O126" i="9"/>
  <c r="N126" i="9"/>
  <c r="L126" i="9"/>
  <c r="K126" i="9"/>
  <c r="J126" i="9"/>
  <c r="H126" i="9"/>
  <c r="G126" i="9"/>
  <c r="F126" i="9"/>
  <c r="E126" i="9"/>
  <c r="D126" i="9"/>
  <c r="U125" i="9"/>
  <c r="T125" i="9"/>
  <c r="S125" i="9"/>
  <c r="R125" i="9"/>
  <c r="Q125" i="9"/>
  <c r="P125" i="9"/>
  <c r="O125" i="9"/>
  <c r="N125" i="9"/>
  <c r="L125" i="9"/>
  <c r="K125" i="9"/>
  <c r="J125" i="9"/>
  <c r="H125" i="9"/>
  <c r="G125" i="9"/>
  <c r="F125" i="9"/>
  <c r="E125" i="9"/>
  <c r="D125" i="9"/>
  <c r="U124" i="9"/>
  <c r="T124" i="9"/>
  <c r="S124" i="9"/>
  <c r="R124" i="9"/>
  <c r="Q124" i="9"/>
  <c r="P124" i="9"/>
  <c r="O124" i="9"/>
  <c r="N124" i="9"/>
  <c r="L124" i="9"/>
  <c r="K124" i="9"/>
  <c r="J124" i="9"/>
  <c r="H124" i="9"/>
  <c r="G124" i="9"/>
  <c r="F124" i="9"/>
  <c r="E124" i="9"/>
  <c r="D124" i="9"/>
  <c r="U114" i="9"/>
  <c r="T114" i="9"/>
  <c r="S114" i="9"/>
  <c r="R114" i="9"/>
  <c r="Q114" i="9"/>
  <c r="P114" i="9"/>
  <c r="O114" i="9"/>
  <c r="N114" i="9"/>
  <c r="L114" i="9"/>
  <c r="K114" i="9"/>
  <c r="J114" i="9"/>
  <c r="H114" i="9"/>
  <c r="G114" i="9"/>
  <c r="F114" i="9"/>
  <c r="E114" i="9"/>
  <c r="D114" i="9"/>
  <c r="U113" i="9"/>
  <c r="T113" i="9"/>
  <c r="S113" i="9"/>
  <c r="R113" i="9"/>
  <c r="Q113" i="9"/>
  <c r="P113" i="9"/>
  <c r="O113" i="9"/>
  <c r="N113" i="9"/>
  <c r="L113" i="9"/>
  <c r="K113" i="9"/>
  <c r="J113" i="9"/>
  <c r="H113" i="9"/>
  <c r="G113" i="9"/>
  <c r="F113" i="9"/>
  <c r="E113" i="9"/>
  <c r="D113" i="9"/>
  <c r="U112" i="9"/>
  <c r="T112" i="9"/>
  <c r="S112" i="9"/>
  <c r="R112" i="9"/>
  <c r="Q112" i="9"/>
  <c r="P112" i="9"/>
  <c r="O112" i="9"/>
  <c r="N112" i="9"/>
  <c r="L112" i="9"/>
  <c r="K112" i="9"/>
  <c r="J112" i="9"/>
  <c r="H112" i="9"/>
  <c r="G112" i="9"/>
  <c r="F112" i="9"/>
  <c r="E112" i="9"/>
  <c r="D112" i="9"/>
  <c r="U102" i="9"/>
  <c r="T102" i="9"/>
  <c r="S102" i="9"/>
  <c r="R102" i="9"/>
  <c r="Q102" i="9"/>
  <c r="P102" i="9"/>
  <c r="O102" i="9"/>
  <c r="N102" i="9"/>
  <c r="L102" i="9"/>
  <c r="K102" i="9"/>
  <c r="J102" i="9"/>
  <c r="H102" i="9"/>
  <c r="G102" i="9"/>
  <c r="F102" i="9"/>
  <c r="E102" i="9"/>
  <c r="D102" i="9"/>
  <c r="U101" i="9"/>
  <c r="T101" i="9"/>
  <c r="S101" i="9"/>
  <c r="R101" i="9"/>
  <c r="Q101" i="9"/>
  <c r="P101" i="9"/>
  <c r="O101" i="9"/>
  <c r="N101" i="9"/>
  <c r="L101" i="9"/>
  <c r="K101" i="9"/>
  <c r="J101" i="9"/>
  <c r="H101" i="9"/>
  <c r="G101" i="9"/>
  <c r="F101" i="9"/>
  <c r="E101" i="9"/>
  <c r="D101" i="9"/>
  <c r="U100" i="9"/>
  <c r="T100" i="9"/>
  <c r="S100" i="9"/>
  <c r="R100" i="9"/>
  <c r="Q100" i="9"/>
  <c r="P100" i="9"/>
  <c r="O100" i="9"/>
  <c r="N100" i="9"/>
  <c r="L100" i="9"/>
  <c r="K100" i="9"/>
  <c r="J100" i="9"/>
  <c r="H100" i="9"/>
  <c r="G100" i="9"/>
  <c r="F100" i="9"/>
  <c r="E100" i="9"/>
  <c r="D100" i="9"/>
  <c r="U84" i="9"/>
  <c r="T84" i="9"/>
  <c r="S84" i="9"/>
  <c r="R84" i="9"/>
  <c r="Q84" i="9"/>
  <c r="P84" i="9"/>
  <c r="O84" i="9"/>
  <c r="N84" i="9"/>
  <c r="L84" i="9"/>
  <c r="K84" i="9"/>
  <c r="J84" i="9"/>
  <c r="H84" i="9"/>
  <c r="G84" i="9"/>
  <c r="F84" i="9"/>
  <c r="E84" i="9"/>
  <c r="D84" i="9"/>
  <c r="U83" i="9"/>
  <c r="T83" i="9"/>
  <c r="S83" i="9"/>
  <c r="R83" i="9"/>
  <c r="Q83" i="9"/>
  <c r="P83" i="9"/>
  <c r="O83" i="9"/>
  <c r="N83" i="9"/>
  <c r="L83" i="9"/>
  <c r="K83" i="9"/>
  <c r="J83" i="9"/>
  <c r="H83" i="9"/>
  <c r="G83" i="9"/>
  <c r="F83" i="9"/>
  <c r="E83" i="9"/>
  <c r="D83" i="9"/>
  <c r="U82" i="9"/>
  <c r="T82" i="9"/>
  <c r="S82" i="9"/>
  <c r="R82" i="9"/>
  <c r="Q82" i="9"/>
  <c r="P82" i="9"/>
  <c r="O82" i="9"/>
  <c r="N82" i="9"/>
  <c r="L82" i="9"/>
  <c r="K82" i="9"/>
  <c r="J82" i="9"/>
  <c r="H82" i="9"/>
  <c r="G82" i="9"/>
  <c r="F82" i="9"/>
  <c r="E82" i="9"/>
  <c r="D82" i="9"/>
  <c r="T80" i="6" l="1"/>
  <c r="T79" i="6"/>
  <c r="T78" i="6"/>
  <c r="T70" i="6"/>
  <c r="T69" i="6"/>
  <c r="T68" i="6"/>
  <c r="T60" i="6"/>
  <c r="T59" i="6"/>
  <c r="T58" i="6"/>
  <c r="T50" i="6"/>
  <c r="T49" i="6"/>
  <c r="T48" i="6"/>
  <c r="T40" i="6"/>
  <c r="T39" i="6"/>
  <c r="T38" i="6"/>
  <c r="T30" i="6"/>
  <c r="T29" i="6"/>
  <c r="T28" i="6"/>
  <c r="B620" i="8" l="1"/>
  <c r="B677" i="8"/>
  <c r="I59" i="3" l="1"/>
  <c r="U223" i="3" l="1"/>
  <c r="T223" i="3"/>
  <c r="S223" i="3"/>
  <c r="R223" i="3"/>
  <c r="Q223" i="3"/>
  <c r="P223" i="3"/>
  <c r="O223" i="3"/>
  <c r="N223" i="3"/>
  <c r="M223" i="3"/>
  <c r="L223" i="3"/>
  <c r="K223" i="3"/>
  <c r="J223" i="3"/>
  <c r="I223" i="3"/>
  <c r="F223" i="3"/>
  <c r="D223" i="3"/>
  <c r="U222" i="3"/>
  <c r="T222" i="3"/>
  <c r="S222" i="3"/>
  <c r="R222" i="3"/>
  <c r="Q222" i="3"/>
  <c r="P222" i="3"/>
  <c r="O222" i="3"/>
  <c r="N222" i="3"/>
  <c r="M222" i="3"/>
  <c r="L222" i="3"/>
  <c r="K222" i="3"/>
  <c r="J222" i="3"/>
  <c r="I222" i="3"/>
  <c r="F222" i="3"/>
  <c r="D222" i="3"/>
  <c r="U221" i="3"/>
  <c r="T221" i="3"/>
  <c r="S221" i="3"/>
  <c r="R221" i="3"/>
  <c r="Q221" i="3"/>
  <c r="P221" i="3"/>
  <c r="O221" i="3"/>
  <c r="N221" i="3"/>
  <c r="M221" i="3"/>
  <c r="L221" i="3"/>
  <c r="K221" i="3"/>
  <c r="J221" i="3"/>
  <c r="I221" i="3"/>
  <c r="F221" i="3"/>
  <c r="D221" i="3"/>
  <c r="U211" i="3"/>
  <c r="T211" i="3"/>
  <c r="S211" i="3"/>
  <c r="R211" i="3"/>
  <c r="Q211" i="3"/>
  <c r="P211" i="3"/>
  <c r="O211" i="3"/>
  <c r="N211" i="3"/>
  <c r="M211" i="3"/>
  <c r="L211" i="3"/>
  <c r="K211" i="3"/>
  <c r="J211" i="3"/>
  <c r="I211" i="3"/>
  <c r="F211" i="3"/>
  <c r="D211" i="3"/>
  <c r="U210" i="3"/>
  <c r="T210" i="3"/>
  <c r="S210" i="3"/>
  <c r="R210" i="3"/>
  <c r="Q210" i="3"/>
  <c r="P210" i="3"/>
  <c r="O210" i="3"/>
  <c r="N210" i="3"/>
  <c r="M210" i="3"/>
  <c r="L210" i="3"/>
  <c r="K210" i="3"/>
  <c r="J210" i="3"/>
  <c r="I210" i="3"/>
  <c r="F210" i="3"/>
  <c r="D210" i="3"/>
  <c r="U209" i="3"/>
  <c r="T209" i="3"/>
  <c r="S209" i="3"/>
  <c r="R209" i="3"/>
  <c r="Q209" i="3"/>
  <c r="P209" i="3"/>
  <c r="O209" i="3"/>
  <c r="N209" i="3"/>
  <c r="M209" i="3"/>
  <c r="L209" i="3"/>
  <c r="K209" i="3"/>
  <c r="J209" i="3"/>
  <c r="I209" i="3"/>
  <c r="F209" i="3"/>
  <c r="D209" i="3"/>
  <c r="U199" i="3"/>
  <c r="T199" i="3"/>
  <c r="S199" i="3"/>
  <c r="R199" i="3"/>
  <c r="Q199" i="3"/>
  <c r="P199" i="3"/>
  <c r="O199" i="3"/>
  <c r="N199" i="3"/>
  <c r="M199" i="3"/>
  <c r="L199" i="3"/>
  <c r="K199" i="3"/>
  <c r="J199" i="3"/>
  <c r="I199" i="3"/>
  <c r="F199" i="3"/>
  <c r="D199" i="3"/>
  <c r="U198" i="3"/>
  <c r="T198" i="3"/>
  <c r="S198" i="3"/>
  <c r="R198" i="3"/>
  <c r="Q198" i="3"/>
  <c r="P198" i="3"/>
  <c r="O198" i="3"/>
  <c r="N198" i="3"/>
  <c r="M198" i="3"/>
  <c r="L198" i="3"/>
  <c r="K198" i="3"/>
  <c r="J198" i="3"/>
  <c r="I198" i="3"/>
  <c r="F198" i="3"/>
  <c r="D198" i="3"/>
  <c r="U197" i="3"/>
  <c r="T197" i="3"/>
  <c r="S197" i="3"/>
  <c r="R197" i="3"/>
  <c r="Q197" i="3"/>
  <c r="P197" i="3"/>
  <c r="O197" i="3"/>
  <c r="N197" i="3"/>
  <c r="M197" i="3"/>
  <c r="L197" i="3"/>
  <c r="K197" i="3"/>
  <c r="J197" i="3"/>
  <c r="I197" i="3"/>
  <c r="F197" i="3"/>
  <c r="D197" i="3"/>
  <c r="U187" i="3"/>
  <c r="T187" i="3"/>
  <c r="S187" i="3"/>
  <c r="R187" i="3"/>
  <c r="Q187" i="3"/>
  <c r="P187" i="3"/>
  <c r="O187" i="3"/>
  <c r="N187" i="3"/>
  <c r="M187" i="3"/>
  <c r="L187" i="3"/>
  <c r="K187" i="3"/>
  <c r="J187" i="3"/>
  <c r="I187" i="3"/>
  <c r="F187" i="3"/>
  <c r="D187" i="3"/>
  <c r="U186" i="3"/>
  <c r="T186" i="3"/>
  <c r="S186" i="3"/>
  <c r="R186" i="3"/>
  <c r="Q186" i="3"/>
  <c r="P186" i="3"/>
  <c r="O186" i="3"/>
  <c r="N186" i="3"/>
  <c r="M186" i="3"/>
  <c r="L186" i="3"/>
  <c r="K186" i="3"/>
  <c r="J186" i="3"/>
  <c r="I186" i="3"/>
  <c r="F186" i="3"/>
  <c r="D186" i="3"/>
  <c r="U185" i="3"/>
  <c r="T185" i="3"/>
  <c r="S185" i="3"/>
  <c r="R185" i="3"/>
  <c r="Q185" i="3"/>
  <c r="P185" i="3"/>
  <c r="O185" i="3"/>
  <c r="N185" i="3"/>
  <c r="M185" i="3"/>
  <c r="L185" i="3"/>
  <c r="K185" i="3"/>
  <c r="J185" i="3"/>
  <c r="I185" i="3"/>
  <c r="F185" i="3"/>
  <c r="D185" i="3"/>
  <c r="U175" i="3"/>
  <c r="T175" i="3"/>
  <c r="S175" i="3"/>
  <c r="R175" i="3"/>
  <c r="Q175" i="3"/>
  <c r="P175" i="3"/>
  <c r="O175" i="3"/>
  <c r="N175" i="3"/>
  <c r="M175" i="3"/>
  <c r="L175" i="3"/>
  <c r="K175" i="3"/>
  <c r="J175" i="3"/>
  <c r="I175" i="3"/>
  <c r="F175" i="3"/>
  <c r="D175" i="3"/>
  <c r="U174" i="3"/>
  <c r="T174" i="3"/>
  <c r="S174" i="3"/>
  <c r="R174" i="3"/>
  <c r="Q174" i="3"/>
  <c r="P174" i="3"/>
  <c r="O174" i="3"/>
  <c r="N174" i="3"/>
  <c r="M174" i="3"/>
  <c r="L174" i="3"/>
  <c r="K174" i="3"/>
  <c r="J174" i="3"/>
  <c r="I174" i="3"/>
  <c r="F174" i="3"/>
  <c r="D174" i="3"/>
  <c r="U173" i="3"/>
  <c r="T173" i="3"/>
  <c r="S173" i="3"/>
  <c r="R173" i="3"/>
  <c r="Q173" i="3"/>
  <c r="P173" i="3"/>
  <c r="O173" i="3"/>
  <c r="N173" i="3"/>
  <c r="M173" i="3"/>
  <c r="L173" i="3"/>
  <c r="K173" i="3"/>
  <c r="J173" i="3"/>
  <c r="I173" i="3"/>
  <c r="F173" i="3"/>
  <c r="D173" i="3"/>
  <c r="U163" i="3"/>
  <c r="T163" i="3"/>
  <c r="S163" i="3"/>
  <c r="R163" i="3"/>
  <c r="Q163" i="3"/>
  <c r="P163" i="3"/>
  <c r="O163" i="3"/>
  <c r="N163" i="3"/>
  <c r="M163" i="3"/>
  <c r="L163" i="3"/>
  <c r="K163" i="3"/>
  <c r="J163" i="3"/>
  <c r="I163" i="3"/>
  <c r="F163" i="3"/>
  <c r="D163" i="3"/>
  <c r="U162" i="3"/>
  <c r="T162" i="3"/>
  <c r="S162" i="3"/>
  <c r="R162" i="3"/>
  <c r="Q162" i="3"/>
  <c r="P162" i="3"/>
  <c r="O162" i="3"/>
  <c r="N162" i="3"/>
  <c r="M162" i="3"/>
  <c r="L162" i="3"/>
  <c r="K162" i="3"/>
  <c r="J162" i="3"/>
  <c r="I162" i="3"/>
  <c r="F162" i="3"/>
  <c r="D162" i="3"/>
  <c r="U161" i="3"/>
  <c r="T161" i="3"/>
  <c r="S161" i="3"/>
  <c r="R161" i="3"/>
  <c r="Q161" i="3"/>
  <c r="P161" i="3"/>
  <c r="O161" i="3"/>
  <c r="N161" i="3"/>
  <c r="M161" i="3"/>
  <c r="L161" i="3"/>
  <c r="K161" i="3"/>
  <c r="J161" i="3"/>
  <c r="I161" i="3"/>
  <c r="F161" i="3"/>
  <c r="D161" i="3"/>
  <c r="U151" i="3"/>
  <c r="T151" i="3"/>
  <c r="S151" i="3"/>
  <c r="R151" i="3"/>
  <c r="Q151" i="3"/>
  <c r="P151" i="3"/>
  <c r="O151" i="3"/>
  <c r="N151" i="3"/>
  <c r="M151" i="3"/>
  <c r="L151" i="3"/>
  <c r="K151" i="3"/>
  <c r="J151" i="3"/>
  <c r="I151" i="3"/>
  <c r="F151" i="3"/>
  <c r="D151" i="3"/>
  <c r="U150" i="3"/>
  <c r="T150" i="3"/>
  <c r="S150" i="3"/>
  <c r="R150" i="3"/>
  <c r="Q150" i="3"/>
  <c r="P150" i="3"/>
  <c r="O150" i="3"/>
  <c r="N150" i="3"/>
  <c r="M150" i="3"/>
  <c r="L150" i="3"/>
  <c r="K150" i="3"/>
  <c r="J150" i="3"/>
  <c r="I150" i="3"/>
  <c r="F150" i="3"/>
  <c r="D150" i="3"/>
  <c r="U149" i="3"/>
  <c r="T149" i="3"/>
  <c r="S149" i="3"/>
  <c r="R149" i="3"/>
  <c r="Q149" i="3"/>
  <c r="P149" i="3"/>
  <c r="O149" i="3"/>
  <c r="N149" i="3"/>
  <c r="M149" i="3"/>
  <c r="L149" i="3"/>
  <c r="K149" i="3"/>
  <c r="J149" i="3"/>
  <c r="I149" i="3"/>
  <c r="F149" i="3"/>
  <c r="D149" i="3"/>
  <c r="U133" i="3"/>
  <c r="T133" i="3"/>
  <c r="S133" i="3"/>
  <c r="R133" i="3"/>
  <c r="Q133" i="3"/>
  <c r="P133" i="3"/>
  <c r="O133" i="3"/>
  <c r="N133" i="3"/>
  <c r="M133" i="3"/>
  <c r="L133" i="3"/>
  <c r="K133" i="3"/>
  <c r="J133" i="3"/>
  <c r="I133" i="3"/>
  <c r="F133" i="3"/>
  <c r="D133" i="3"/>
  <c r="U132" i="3"/>
  <c r="T132" i="3"/>
  <c r="S132" i="3"/>
  <c r="R132" i="3"/>
  <c r="Q132" i="3"/>
  <c r="P132" i="3"/>
  <c r="O132" i="3"/>
  <c r="N132" i="3"/>
  <c r="M132" i="3"/>
  <c r="L132" i="3"/>
  <c r="K132" i="3"/>
  <c r="J132" i="3"/>
  <c r="I132" i="3"/>
  <c r="F132" i="3"/>
  <c r="D132" i="3"/>
  <c r="U131" i="3"/>
  <c r="T131" i="3"/>
  <c r="S131" i="3"/>
  <c r="R131" i="3"/>
  <c r="Q131" i="3"/>
  <c r="P131" i="3"/>
  <c r="O131" i="3"/>
  <c r="N131" i="3"/>
  <c r="M131" i="3"/>
  <c r="L131" i="3"/>
  <c r="K131" i="3"/>
  <c r="J131" i="3"/>
  <c r="I131" i="3"/>
  <c r="F131" i="3"/>
  <c r="D131" i="3"/>
  <c r="U121" i="3"/>
  <c r="T121" i="3"/>
  <c r="S121" i="3"/>
  <c r="R121" i="3"/>
  <c r="Q121" i="3"/>
  <c r="P121" i="3"/>
  <c r="O121" i="3"/>
  <c r="N121" i="3"/>
  <c r="M121" i="3"/>
  <c r="L121" i="3"/>
  <c r="K121" i="3"/>
  <c r="J121" i="3"/>
  <c r="I121" i="3"/>
  <c r="F121" i="3"/>
  <c r="D121" i="3"/>
  <c r="U120" i="3"/>
  <c r="T120" i="3"/>
  <c r="S120" i="3"/>
  <c r="R120" i="3"/>
  <c r="Q120" i="3"/>
  <c r="P120" i="3"/>
  <c r="O120" i="3"/>
  <c r="N120" i="3"/>
  <c r="M120" i="3"/>
  <c r="L120" i="3"/>
  <c r="K120" i="3"/>
  <c r="J120" i="3"/>
  <c r="I120" i="3"/>
  <c r="F120" i="3"/>
  <c r="D120" i="3"/>
  <c r="U119" i="3"/>
  <c r="T119" i="3"/>
  <c r="S119" i="3"/>
  <c r="R119" i="3"/>
  <c r="Q119" i="3"/>
  <c r="P119" i="3"/>
  <c r="O119" i="3"/>
  <c r="N119" i="3"/>
  <c r="M119" i="3"/>
  <c r="L119" i="3"/>
  <c r="K119" i="3"/>
  <c r="J119" i="3"/>
  <c r="I119" i="3"/>
  <c r="F119" i="3"/>
  <c r="D119" i="3"/>
  <c r="U109" i="3"/>
  <c r="T109" i="3"/>
  <c r="S109" i="3"/>
  <c r="R109" i="3"/>
  <c r="Q109" i="3"/>
  <c r="P109" i="3"/>
  <c r="O109" i="3"/>
  <c r="N109" i="3"/>
  <c r="M109" i="3"/>
  <c r="L109" i="3"/>
  <c r="K109" i="3"/>
  <c r="J109" i="3"/>
  <c r="I109" i="3"/>
  <c r="F109" i="3"/>
  <c r="D109" i="3"/>
  <c r="U108" i="3"/>
  <c r="T108" i="3"/>
  <c r="S108" i="3"/>
  <c r="R108" i="3"/>
  <c r="Q108" i="3"/>
  <c r="P108" i="3"/>
  <c r="O108" i="3"/>
  <c r="N108" i="3"/>
  <c r="M108" i="3"/>
  <c r="L108" i="3"/>
  <c r="K108" i="3"/>
  <c r="J108" i="3"/>
  <c r="I108" i="3"/>
  <c r="F108" i="3"/>
  <c r="D108" i="3"/>
  <c r="U107" i="3"/>
  <c r="T107" i="3"/>
  <c r="S107" i="3"/>
  <c r="R107" i="3"/>
  <c r="Q107" i="3"/>
  <c r="P107" i="3"/>
  <c r="O107" i="3"/>
  <c r="N107" i="3"/>
  <c r="M107" i="3"/>
  <c r="L107" i="3"/>
  <c r="K107" i="3"/>
  <c r="J107" i="3"/>
  <c r="I107" i="3"/>
  <c r="F107" i="3"/>
  <c r="D107" i="3"/>
  <c r="U97" i="3"/>
  <c r="T97" i="3"/>
  <c r="S97" i="3"/>
  <c r="R97" i="3"/>
  <c r="Q97" i="3"/>
  <c r="P97" i="3"/>
  <c r="O97" i="3"/>
  <c r="N97" i="3"/>
  <c r="M97" i="3"/>
  <c r="L97" i="3"/>
  <c r="K97" i="3"/>
  <c r="J97" i="3"/>
  <c r="I97" i="3"/>
  <c r="F97" i="3"/>
  <c r="D97" i="3"/>
  <c r="U96" i="3"/>
  <c r="T96" i="3"/>
  <c r="S96" i="3"/>
  <c r="R96" i="3"/>
  <c r="Q96" i="3"/>
  <c r="P96" i="3"/>
  <c r="O96" i="3"/>
  <c r="N96" i="3"/>
  <c r="M96" i="3"/>
  <c r="L96" i="3"/>
  <c r="K96" i="3"/>
  <c r="J96" i="3"/>
  <c r="I96" i="3"/>
  <c r="F96" i="3"/>
  <c r="D96" i="3"/>
  <c r="U95" i="3"/>
  <c r="T95" i="3"/>
  <c r="S95" i="3"/>
  <c r="R95" i="3"/>
  <c r="Q95" i="3"/>
  <c r="P95" i="3"/>
  <c r="O95" i="3"/>
  <c r="N95" i="3"/>
  <c r="M95" i="3"/>
  <c r="L95" i="3"/>
  <c r="K95" i="3"/>
  <c r="J95" i="3"/>
  <c r="I95" i="3"/>
  <c r="F95" i="3"/>
  <c r="D95" i="3"/>
  <c r="U79" i="3"/>
  <c r="T79" i="3"/>
  <c r="S79" i="3"/>
  <c r="R79" i="3"/>
  <c r="Q79" i="3"/>
  <c r="P79" i="3"/>
  <c r="O79" i="3"/>
  <c r="N79" i="3"/>
  <c r="M79" i="3"/>
  <c r="L79" i="3"/>
  <c r="K79" i="3"/>
  <c r="J79" i="3"/>
  <c r="I79" i="3"/>
  <c r="F79" i="3"/>
  <c r="D79" i="3"/>
  <c r="U78" i="3"/>
  <c r="T78" i="3"/>
  <c r="S78" i="3"/>
  <c r="R78" i="3"/>
  <c r="Q78" i="3"/>
  <c r="P78" i="3"/>
  <c r="O78" i="3"/>
  <c r="N78" i="3"/>
  <c r="M78" i="3"/>
  <c r="L78" i="3"/>
  <c r="K78" i="3"/>
  <c r="J78" i="3"/>
  <c r="I78" i="3"/>
  <c r="F78" i="3"/>
  <c r="D78" i="3"/>
  <c r="U77" i="3"/>
  <c r="T77" i="3"/>
  <c r="S77" i="3"/>
  <c r="R77" i="3"/>
  <c r="Q77" i="3"/>
  <c r="P77" i="3"/>
  <c r="O77" i="3"/>
  <c r="N77" i="3"/>
  <c r="M77" i="3"/>
  <c r="L77" i="3"/>
  <c r="K77" i="3"/>
  <c r="J77" i="3"/>
  <c r="I77" i="3"/>
  <c r="F77" i="3"/>
  <c r="D77" i="3"/>
  <c r="U61" i="3"/>
  <c r="T61" i="3"/>
  <c r="S61" i="3"/>
  <c r="R61" i="3"/>
  <c r="Q61" i="3"/>
  <c r="P61" i="3"/>
  <c r="O61" i="3"/>
  <c r="N61" i="3"/>
  <c r="M61" i="3"/>
  <c r="L61" i="3"/>
  <c r="K61" i="3"/>
  <c r="J61" i="3"/>
  <c r="I61" i="3"/>
  <c r="F61" i="3"/>
  <c r="D61" i="3"/>
  <c r="U60" i="3"/>
  <c r="T60" i="3"/>
  <c r="S60" i="3"/>
  <c r="R60" i="3"/>
  <c r="Q60" i="3"/>
  <c r="P60" i="3"/>
  <c r="O60" i="3"/>
  <c r="N60" i="3"/>
  <c r="M60" i="3"/>
  <c r="L60" i="3"/>
  <c r="K60" i="3"/>
  <c r="J60" i="3"/>
  <c r="I60" i="3"/>
  <c r="F60" i="3"/>
  <c r="D60" i="3"/>
  <c r="U59" i="3"/>
  <c r="T59" i="3"/>
  <c r="S59" i="3"/>
  <c r="R59" i="3"/>
  <c r="Q59" i="3"/>
  <c r="P59" i="3"/>
  <c r="O59" i="3"/>
  <c r="N59" i="3"/>
  <c r="M59" i="3"/>
  <c r="L59" i="3"/>
  <c r="K59" i="3"/>
  <c r="J59" i="3"/>
  <c r="F59" i="3"/>
  <c r="D59" i="3"/>
  <c r="U43" i="3"/>
  <c r="T43" i="3"/>
  <c r="S43" i="3"/>
  <c r="R43" i="3"/>
  <c r="Q43" i="3"/>
  <c r="P43" i="3"/>
  <c r="O43" i="3"/>
  <c r="N43" i="3"/>
  <c r="M43" i="3"/>
  <c r="L43" i="3"/>
  <c r="K43" i="3"/>
  <c r="J43" i="3"/>
  <c r="I43" i="3"/>
  <c r="F43" i="3"/>
  <c r="D43" i="3"/>
  <c r="U42" i="3"/>
  <c r="T42" i="3"/>
  <c r="S42" i="3"/>
  <c r="R42" i="3"/>
  <c r="Q42" i="3"/>
  <c r="P42" i="3"/>
  <c r="O42" i="3"/>
  <c r="N42" i="3"/>
  <c r="M42" i="3"/>
  <c r="L42" i="3"/>
  <c r="K42" i="3"/>
  <c r="J42" i="3"/>
  <c r="I42" i="3"/>
  <c r="F42" i="3"/>
  <c r="D42" i="3"/>
  <c r="U41" i="3"/>
  <c r="T41" i="3"/>
  <c r="S41" i="3"/>
  <c r="R41" i="3"/>
  <c r="Q41" i="3"/>
  <c r="P41" i="3"/>
  <c r="O41" i="3"/>
  <c r="N41" i="3"/>
  <c r="M41" i="3"/>
  <c r="L41" i="3"/>
  <c r="K41" i="3"/>
  <c r="J41" i="3"/>
  <c r="I41" i="3"/>
  <c r="F41" i="3"/>
  <c r="D41" i="3"/>
  <c r="M80" i="6" l="1"/>
  <c r="M79" i="6"/>
  <c r="M78" i="6"/>
  <c r="I80" i="6"/>
  <c r="I79" i="6"/>
  <c r="I78" i="6"/>
  <c r="M70" i="6"/>
  <c r="M69" i="6"/>
  <c r="M68" i="6"/>
  <c r="I70" i="6"/>
  <c r="I69" i="6"/>
  <c r="I68" i="6"/>
  <c r="M60" i="6"/>
  <c r="M59" i="6"/>
  <c r="M58" i="6"/>
  <c r="I60" i="6"/>
  <c r="I59" i="6"/>
  <c r="I58" i="6"/>
  <c r="P50" i="6"/>
  <c r="P49" i="6"/>
  <c r="P48" i="6"/>
  <c r="M50" i="6"/>
  <c r="M49" i="6"/>
  <c r="M48" i="6"/>
  <c r="I50" i="6"/>
  <c r="I49" i="6"/>
  <c r="I48" i="6"/>
  <c r="P40" i="6"/>
  <c r="P39" i="6"/>
  <c r="P38" i="6"/>
  <c r="N40" i="6"/>
  <c r="N39" i="6"/>
  <c r="N38" i="6"/>
  <c r="M40" i="6"/>
  <c r="M39" i="6"/>
  <c r="M38" i="6"/>
  <c r="I40" i="6"/>
  <c r="I39" i="6"/>
  <c r="I38" i="6"/>
  <c r="M30" i="6"/>
  <c r="M29" i="6"/>
  <c r="M28" i="6"/>
  <c r="I30" i="6"/>
  <c r="I29" i="6"/>
  <c r="I28" i="6"/>
  <c r="U80" i="6" l="1"/>
  <c r="S80" i="6"/>
  <c r="R80" i="6"/>
  <c r="Q80" i="6"/>
  <c r="P80" i="6"/>
  <c r="O80" i="6"/>
  <c r="N80" i="6"/>
  <c r="L80" i="6"/>
  <c r="K80" i="6"/>
  <c r="J80" i="6"/>
  <c r="H80" i="6"/>
  <c r="G80" i="6"/>
  <c r="F80" i="6"/>
  <c r="E80" i="6"/>
  <c r="D80" i="6"/>
  <c r="U79" i="6"/>
  <c r="S79" i="6"/>
  <c r="R79" i="6"/>
  <c r="Q79" i="6"/>
  <c r="P79" i="6"/>
  <c r="O79" i="6"/>
  <c r="N79" i="6"/>
  <c r="L79" i="6"/>
  <c r="K79" i="6"/>
  <c r="J79" i="6"/>
  <c r="H79" i="6"/>
  <c r="G79" i="6"/>
  <c r="F79" i="6"/>
  <c r="E79" i="6"/>
  <c r="D79" i="6"/>
  <c r="U78" i="6"/>
  <c r="S78" i="6"/>
  <c r="R78" i="6"/>
  <c r="Q78" i="6"/>
  <c r="P78" i="6"/>
  <c r="O78" i="6"/>
  <c r="N78" i="6"/>
  <c r="L78" i="6"/>
  <c r="K78" i="6"/>
  <c r="J78" i="6"/>
  <c r="H78" i="6"/>
  <c r="G78" i="6"/>
  <c r="F78" i="6"/>
  <c r="E78" i="6"/>
  <c r="D78" i="6"/>
  <c r="U60" i="6"/>
  <c r="S60" i="6"/>
  <c r="R60" i="6"/>
  <c r="Q60" i="6"/>
  <c r="P60" i="6"/>
  <c r="O60" i="6"/>
  <c r="N60" i="6"/>
  <c r="L60" i="6"/>
  <c r="K60" i="6"/>
  <c r="J60" i="6"/>
  <c r="H60" i="6"/>
  <c r="G60" i="6"/>
  <c r="F60" i="6"/>
  <c r="E60" i="6"/>
  <c r="D60" i="6"/>
  <c r="U59" i="6"/>
  <c r="S59" i="6"/>
  <c r="R59" i="6"/>
  <c r="Q59" i="6"/>
  <c r="P59" i="6"/>
  <c r="O59" i="6"/>
  <c r="N59" i="6"/>
  <c r="L59" i="6"/>
  <c r="K59" i="6"/>
  <c r="J59" i="6"/>
  <c r="H59" i="6"/>
  <c r="G59" i="6"/>
  <c r="F59" i="6"/>
  <c r="E59" i="6"/>
  <c r="D59" i="6"/>
  <c r="U58" i="6"/>
  <c r="S58" i="6"/>
  <c r="R58" i="6"/>
  <c r="Q58" i="6"/>
  <c r="P58" i="6"/>
  <c r="O58" i="6"/>
  <c r="N58" i="6"/>
  <c r="L58" i="6"/>
  <c r="K58" i="6"/>
  <c r="J58" i="6"/>
  <c r="H58" i="6"/>
  <c r="G58" i="6"/>
  <c r="F58" i="6"/>
  <c r="E58" i="6"/>
  <c r="D58" i="6"/>
  <c r="U50" i="6"/>
  <c r="S50" i="6"/>
  <c r="R50" i="6"/>
  <c r="Q50" i="6"/>
  <c r="O50" i="6"/>
  <c r="N50" i="6"/>
  <c r="L50" i="6"/>
  <c r="K50" i="6"/>
  <c r="J50" i="6"/>
  <c r="H50" i="6"/>
  <c r="G50" i="6"/>
  <c r="F50" i="6"/>
  <c r="E50" i="6"/>
  <c r="D50" i="6"/>
  <c r="U49" i="6"/>
  <c r="S49" i="6"/>
  <c r="R49" i="6"/>
  <c r="Q49" i="6"/>
  <c r="O49" i="6"/>
  <c r="N49" i="6"/>
  <c r="L49" i="6"/>
  <c r="K49" i="6"/>
  <c r="J49" i="6"/>
  <c r="H49" i="6"/>
  <c r="G49" i="6"/>
  <c r="F49" i="6"/>
  <c r="E49" i="6"/>
  <c r="D49" i="6"/>
  <c r="U48" i="6"/>
  <c r="S48" i="6"/>
  <c r="R48" i="6"/>
  <c r="Q48" i="6"/>
  <c r="O48" i="6"/>
  <c r="N48" i="6"/>
  <c r="L48" i="6"/>
  <c r="K48" i="6"/>
  <c r="J48" i="6"/>
  <c r="H48" i="6"/>
  <c r="G48" i="6"/>
  <c r="F48" i="6"/>
  <c r="E48" i="6"/>
  <c r="D48" i="6"/>
  <c r="U70" i="6" l="1"/>
  <c r="S70" i="6"/>
  <c r="U69" i="6"/>
  <c r="S69" i="6"/>
  <c r="U68" i="6"/>
  <c r="S68" i="6"/>
  <c r="U40" i="6"/>
  <c r="S40" i="6"/>
  <c r="U39" i="6"/>
  <c r="S39" i="6"/>
  <c r="U38" i="6"/>
  <c r="S38" i="6"/>
  <c r="U30" i="6"/>
  <c r="S30" i="6"/>
  <c r="U29" i="6"/>
  <c r="S29" i="6"/>
  <c r="U28" i="6"/>
  <c r="S28" i="6"/>
  <c r="R40" i="6"/>
  <c r="Q40" i="6"/>
  <c r="O40" i="6"/>
  <c r="L40" i="6"/>
  <c r="K40" i="6"/>
  <c r="J40" i="6"/>
  <c r="H40" i="6"/>
  <c r="G40" i="6"/>
  <c r="F40" i="6"/>
  <c r="E40" i="6"/>
  <c r="D40" i="6"/>
  <c r="R39" i="6"/>
  <c r="Q39" i="6"/>
  <c r="O39" i="6"/>
  <c r="L39" i="6"/>
  <c r="K39" i="6"/>
  <c r="J39" i="6"/>
  <c r="H39" i="6"/>
  <c r="G39" i="6"/>
  <c r="F39" i="6"/>
  <c r="E39" i="6"/>
  <c r="D39" i="6"/>
  <c r="R38" i="6"/>
  <c r="Q38" i="6"/>
  <c r="O38" i="6"/>
  <c r="L38" i="6"/>
  <c r="K38" i="6"/>
  <c r="J38" i="6"/>
  <c r="H38" i="6"/>
  <c r="G38" i="6"/>
  <c r="F38" i="6"/>
  <c r="E38" i="6"/>
  <c r="D38" i="6"/>
  <c r="D68" i="6" l="1"/>
  <c r="E68" i="6"/>
  <c r="F68" i="6"/>
  <c r="G68" i="6"/>
  <c r="H68" i="6"/>
  <c r="J68" i="6"/>
  <c r="K68" i="6"/>
  <c r="L68" i="6"/>
  <c r="N68" i="6"/>
  <c r="O68" i="6"/>
  <c r="P68" i="6"/>
  <c r="Q68" i="6"/>
  <c r="R68" i="6"/>
  <c r="D69" i="6"/>
  <c r="E69" i="6"/>
  <c r="F69" i="6"/>
  <c r="G69" i="6"/>
  <c r="H69" i="6"/>
  <c r="J69" i="6"/>
  <c r="K69" i="6"/>
  <c r="L69" i="6"/>
  <c r="N69" i="6"/>
  <c r="O69" i="6"/>
  <c r="P69" i="6"/>
  <c r="Q69" i="6"/>
  <c r="R69" i="6"/>
  <c r="D70" i="6"/>
  <c r="E70" i="6"/>
  <c r="F70" i="6"/>
  <c r="G70" i="6"/>
  <c r="H70" i="6"/>
  <c r="J70" i="6"/>
  <c r="K70" i="6"/>
  <c r="L70" i="6"/>
  <c r="N70" i="6"/>
  <c r="O70" i="6"/>
  <c r="P70" i="6"/>
  <c r="Q70" i="6"/>
  <c r="R70" i="6"/>
  <c r="D28" i="6"/>
  <c r="E28" i="6"/>
  <c r="G28" i="6"/>
  <c r="H28" i="6"/>
  <c r="J28" i="6"/>
  <c r="K28" i="6"/>
  <c r="L28" i="6"/>
  <c r="N28" i="6"/>
  <c r="O28" i="6"/>
  <c r="P28" i="6"/>
  <c r="Q28" i="6"/>
  <c r="R28" i="6"/>
  <c r="D29" i="6"/>
  <c r="E29" i="6"/>
  <c r="F29" i="6"/>
  <c r="G29" i="6"/>
  <c r="H29" i="6"/>
  <c r="J29" i="6"/>
  <c r="K29" i="6"/>
  <c r="L29" i="6"/>
  <c r="N29" i="6"/>
  <c r="O29" i="6"/>
  <c r="P29" i="6"/>
  <c r="Q29" i="6"/>
  <c r="R29" i="6"/>
  <c r="D30" i="6"/>
  <c r="E30" i="6"/>
  <c r="F30" i="6"/>
  <c r="G30" i="6"/>
  <c r="H30" i="6"/>
  <c r="J30" i="6"/>
  <c r="K30" i="6"/>
  <c r="L30" i="6"/>
  <c r="N30" i="6"/>
  <c r="O30" i="6"/>
  <c r="P30" i="6"/>
  <c r="Q30" i="6"/>
  <c r="R30" i="6"/>
</calcChain>
</file>

<file path=xl/sharedStrings.xml><?xml version="1.0" encoding="utf-8"?>
<sst xmlns="http://schemas.openxmlformats.org/spreadsheetml/2006/main" count="1570" uniqueCount="223">
  <si>
    <t>Lagans Vattenråd</t>
  </si>
  <si>
    <t>www.lagansvattenrad.se</t>
  </si>
  <si>
    <t>Kommentarer till resultaten från vattenundersökningarna i Lagans vattensystem</t>
  </si>
  <si>
    <t>Medins Havs- och Vattenkonsulter AB</t>
  </si>
  <si>
    <t>Telefon: 031 - 338 35 40</t>
  </si>
  <si>
    <t>Företagsvägen 2</t>
  </si>
  <si>
    <t>www.medins-biologi.se</t>
  </si>
  <si>
    <t>435 33 Mölnlycke</t>
  </si>
  <si>
    <t>alf.engdahl@medinsab.se</t>
  </si>
  <si>
    <t>VATTENKEMISKA ANALYSER I RINNANDE VATTEN (L1)</t>
  </si>
  <si>
    <t>Markerarar att halten motsvarar NV:s tillståndsklass 4</t>
  </si>
  <si>
    <t>Markerarar att halten motsvarar NV:s tillståndsklass 5</t>
  </si>
  <si>
    <t>Kursiva värden anger halt under rapporteringsgränsen (&lt;)</t>
  </si>
  <si>
    <t xml:space="preserve">Färgerna anger tillståndsklass enligt "Bedömningsgrunder för miljökvalitet" (NV rapport 4913, 1999). </t>
  </si>
  <si>
    <t>Den allmänna betydelsen av tillståndsklasserna är: 1 = mycket lågt värde, 2 = lågt värde, 3 = måttligt högt värde, 4 = högt värde, 5 = mycket högt värde.</t>
  </si>
  <si>
    <r>
      <t>När det gäller pH, alk., O</t>
    </r>
    <r>
      <rPr>
        <vertAlign val="subscript"/>
        <sz val="10"/>
        <rFont val="Arial"/>
        <family val="2"/>
      </rPr>
      <t>2</t>
    </r>
    <r>
      <rPr>
        <sz val="10"/>
        <rFont val="Arial"/>
        <family val="2"/>
      </rPr>
      <t>, och O</t>
    </r>
    <r>
      <rPr>
        <vertAlign val="subscript"/>
        <sz val="10"/>
        <rFont val="Arial"/>
        <family val="2"/>
      </rPr>
      <t>2</t>
    </r>
    <r>
      <rPr>
        <sz val="10"/>
        <rFont val="Arial"/>
        <family val="2"/>
      </rPr>
      <t>% är dock betydelsen den omvända.</t>
    </r>
  </si>
  <si>
    <t>Bedömningarna av N-tot och P-tot i rinnande vatten baseras på tillståndsgränserna för sjöar.</t>
  </si>
  <si>
    <t>Idnr</t>
  </si>
  <si>
    <t>Provstation</t>
  </si>
  <si>
    <t>Datum</t>
  </si>
  <si>
    <t>Temp.</t>
  </si>
  <si>
    <t>Turb.</t>
  </si>
  <si>
    <t>Färg-</t>
  </si>
  <si>
    <t>Abs F</t>
  </si>
  <si>
    <t>TOC</t>
  </si>
  <si>
    <t>DOC</t>
  </si>
  <si>
    <t>Kond.</t>
  </si>
  <si>
    <t>pH</t>
  </si>
  <si>
    <t>Alk.</t>
  </si>
  <si>
    <t>NH4-N</t>
  </si>
  <si>
    <r>
      <t>NO</t>
    </r>
    <r>
      <rPr>
        <b/>
        <vertAlign val="subscript"/>
        <sz val="10"/>
        <rFont val="Arial"/>
        <family val="2"/>
      </rPr>
      <t>2+3</t>
    </r>
    <r>
      <rPr>
        <b/>
        <sz val="10"/>
        <rFont val="Arial"/>
        <family val="2"/>
      </rPr>
      <t>-N</t>
    </r>
  </si>
  <si>
    <t>Tot-N</t>
  </si>
  <si>
    <t>Tot-P</t>
  </si>
  <si>
    <r>
      <t>O</t>
    </r>
    <r>
      <rPr>
        <b/>
        <vertAlign val="subscript"/>
        <sz val="10"/>
        <rFont val="Arial"/>
        <family val="2"/>
      </rPr>
      <t>2</t>
    </r>
  </si>
  <si>
    <t>Ca</t>
  </si>
  <si>
    <t>Mg</t>
  </si>
  <si>
    <t>Cl</t>
  </si>
  <si>
    <t xml:space="preserve">                  </t>
  </si>
  <si>
    <t>(°C)</t>
  </si>
  <si>
    <t>(FNU)</t>
  </si>
  <si>
    <t>tal</t>
  </si>
  <si>
    <t>420/5</t>
  </si>
  <si>
    <t>(mg/l)</t>
  </si>
  <si>
    <t>(mS/m)</t>
  </si>
  <si>
    <t>(mekv/l)</t>
  </si>
  <si>
    <t>(µg/l)</t>
  </si>
  <si>
    <t>%</t>
  </si>
  <si>
    <t>Lagan, nedströms Laholm</t>
  </si>
  <si>
    <t>Lagan, nedströms Ängabäck</t>
  </si>
  <si>
    <t>Lagan, nedströms Timfors</t>
  </si>
  <si>
    <t>Lagan, nedströms Traryd</t>
  </si>
  <si>
    <t>Lagan, nedströms Ljungby</t>
  </si>
  <si>
    <t>Lagan, Vidösterns utlopp</t>
  </si>
  <si>
    <t>Lagan, nedströms Värnamo</t>
  </si>
  <si>
    <t>Lagan, nedströms Skillingaryd</t>
  </si>
  <si>
    <t>Lagan, utlopp Fågelforsdammen</t>
  </si>
  <si>
    <t>Lagan, nedströms WaggerydCell</t>
  </si>
  <si>
    <t>Lagan, nedströms Vaggeryd ARV</t>
  </si>
  <si>
    <t>Krokån</t>
  </si>
  <si>
    <t>Vänneån</t>
  </si>
  <si>
    <t>Bolmån, nedströms Kösen</t>
  </si>
  <si>
    <t>Skeen, Bolmens utlopp</t>
  </si>
  <si>
    <t>Kåtån, nedströms Ljungby</t>
  </si>
  <si>
    <t>Murån</t>
  </si>
  <si>
    <t>Unnens utlopp</t>
  </si>
  <si>
    <t>Lillån, inlopp i Bolmen</t>
  </si>
  <si>
    <t>Dravens utlopp</t>
  </si>
  <si>
    <t>Ölmestadsån</t>
  </si>
  <si>
    <t>Viskeån, inlopp i Draven</t>
  </si>
  <si>
    <t>Storåns inlopp i Bolmen</t>
  </si>
  <si>
    <t>552B</t>
  </si>
  <si>
    <t>Storån, nedströms Forsheda ARV</t>
  </si>
  <si>
    <t>Storån, nedströms Törestorp</t>
  </si>
  <si>
    <t>Storån, Flatens utlopp</t>
  </si>
  <si>
    <t>Västerån, uppströms Långasjön</t>
  </si>
  <si>
    <t>Lillån, nedströms Bredaryd</t>
  </si>
  <si>
    <t>Lillån</t>
  </si>
  <si>
    <t>Helvetesbäcken</t>
  </si>
  <si>
    <t>Skålån, nedströms Flåren</t>
  </si>
  <si>
    <t>Borån, nedströms Bor</t>
  </si>
  <si>
    <t>Årån, inlopp i Furen</t>
  </si>
  <si>
    <t>Osån</t>
  </si>
  <si>
    <t>Vrigstadån, nedstr Vrigstads ARV</t>
  </si>
  <si>
    <t>Hillens utlopp</t>
  </si>
  <si>
    <t>Hägnaån</t>
  </si>
  <si>
    <t>Hägnaån, nedströms ARV</t>
  </si>
  <si>
    <t>Hägnaån, nedströms Sävsjö tippar</t>
  </si>
  <si>
    <t>Ljungaån</t>
  </si>
  <si>
    <t>Sävsjöån</t>
  </si>
  <si>
    <t>Toftaån</t>
  </si>
  <si>
    <t>Härån</t>
  </si>
  <si>
    <t>Hagasjöbäcken</t>
  </si>
  <si>
    <t>Hokaån</t>
  </si>
  <si>
    <t>Malmbäcksån</t>
  </si>
  <si>
    <t>Hokån</t>
  </si>
  <si>
    <t>Stödstorpsån nedstr Wagg.Cell</t>
  </si>
  <si>
    <t>Stödstorpsån uppstr Wagg.Cell</t>
  </si>
  <si>
    <t>Hjortsjöns utlopp</t>
  </si>
  <si>
    <t>Resultat från årets provtagning</t>
  </si>
  <si>
    <t>Min</t>
  </si>
  <si>
    <t>Medel</t>
  </si>
  <si>
    <t>Max</t>
  </si>
  <si>
    <t>-</t>
  </si>
  <si>
    <t>Stödstorpsån nedstr Wagg,Cell</t>
  </si>
  <si>
    <t>VATTENKEMISKA ANALYSER I SJÖAR (L2)</t>
  </si>
  <si>
    <t>När det gäller pH, alk., O2, och O2% är dock betydelsen den omvända.</t>
  </si>
  <si>
    <t>Djup</t>
  </si>
  <si>
    <t>Siktdjup (m)</t>
  </si>
  <si>
    <t>Abs 420F</t>
  </si>
  <si>
    <t>N tot</t>
  </si>
  <si>
    <t>P tot</t>
  </si>
  <si>
    <t>O2</t>
  </si>
  <si>
    <t>Na</t>
  </si>
  <si>
    <t>K</t>
  </si>
  <si>
    <t>SO4</t>
  </si>
  <si>
    <t>Kl.fyll a</t>
  </si>
  <si>
    <t>(m)</t>
  </si>
  <si>
    <t>u.kik.</t>
  </si>
  <si>
    <t>m.kik.</t>
  </si>
  <si>
    <t>(abs/5 cm)</t>
  </si>
  <si>
    <r>
      <t>(</t>
    </r>
    <r>
      <rPr>
        <b/>
        <sz val="9"/>
        <rFont val="Calibri"/>
        <family val="2"/>
      </rPr>
      <t>µg/l)</t>
    </r>
  </si>
  <si>
    <t>Vidöstern, södra, yta</t>
  </si>
  <si>
    <t>Vidöstern, södra, botten</t>
  </si>
  <si>
    <t>Vidöstern, norra, yta</t>
  </si>
  <si>
    <t>Vidöstern, norra, botten</t>
  </si>
  <si>
    <t>Eckern, yta</t>
  </si>
  <si>
    <t>Eckern, botten</t>
  </si>
  <si>
    <t>Bolmen, södra, yta</t>
  </si>
  <si>
    <t>Bolmen, södra, botten</t>
  </si>
  <si>
    <t>Unnen, norra, yta</t>
  </si>
  <si>
    <t>Unnen, norra, botten</t>
  </si>
  <si>
    <t>Bolmen, norra, yta</t>
  </si>
  <si>
    <t>Bolmen, norra, botten</t>
  </si>
  <si>
    <t>Flaten, yta</t>
  </si>
  <si>
    <t>Flaten, yta, botten</t>
  </si>
  <si>
    <t>Flåren, yta</t>
  </si>
  <si>
    <t>Flåren, botten</t>
  </si>
  <si>
    <t>Lyen, yta</t>
  </si>
  <si>
    <t>Lyen, botten</t>
  </si>
  <si>
    <t>Rusken, söder, yta</t>
  </si>
  <si>
    <t>Rusken, söder, botten</t>
  </si>
  <si>
    <t>Allgunnen, yta</t>
  </si>
  <si>
    <t>Allgunnen, botten</t>
  </si>
  <si>
    <t>Hindsen, norr, yta</t>
  </si>
  <si>
    <t>Hindsen, norr, botten</t>
  </si>
  <si>
    <t>VATTENKEMISKA ANALYSER I RINNANDE VATTEN, Metaller mm (L3)</t>
  </si>
  <si>
    <t>Al</t>
  </si>
  <si>
    <t>Al mono</t>
  </si>
  <si>
    <t>Al labilt</t>
  </si>
  <si>
    <t>Hg</t>
  </si>
  <si>
    <t>As</t>
  </si>
  <si>
    <t>Co</t>
  </si>
  <si>
    <t>Cu</t>
  </si>
  <si>
    <t>Cd</t>
  </si>
  <si>
    <t>Cr</t>
  </si>
  <si>
    <t>Ni</t>
  </si>
  <si>
    <t>Pb</t>
  </si>
  <si>
    <t>Zn</t>
  </si>
  <si>
    <t>Fe</t>
  </si>
  <si>
    <t>Mn</t>
  </si>
  <si>
    <r>
      <t>SO</t>
    </r>
    <r>
      <rPr>
        <b/>
        <vertAlign val="subscript"/>
        <sz val="9"/>
        <rFont val="Arial"/>
        <family val="2"/>
      </rPr>
      <t>4</t>
    </r>
  </si>
  <si>
    <t>Si</t>
  </si>
  <si>
    <t>ng/l</t>
  </si>
  <si>
    <t xml:space="preserve">Vänneån </t>
  </si>
  <si>
    <t>Storån, nedstr Forsheda ARV</t>
  </si>
  <si>
    <t>VATTENKEMISKA ANALYSER I RINNANDE VATTEN, Metaller (L3)</t>
  </si>
  <si>
    <t>Markerarar att halter över rapporteringsgränsen detekterats</t>
  </si>
  <si>
    <r>
      <t xml:space="preserve">Mätvärden för 12 högflourerade ämnen (PFAS), Alla förutom PFOSA ingår i </t>
    </r>
    <r>
      <rPr>
        <b/>
        <sz val="10"/>
        <rFont val="Arial"/>
        <family val="2"/>
      </rPr>
      <t>Summa 11 PFAS</t>
    </r>
    <r>
      <rPr>
        <sz val="10"/>
        <rFont val="Arial"/>
        <family val="2"/>
      </rPr>
      <t xml:space="preserve"> som används i myndigheternas bedömningsgrunder.</t>
    </r>
  </si>
  <si>
    <t>De 12 PFAS-ämnena är:</t>
  </si>
  <si>
    <t>Perfluorbutansulfonat (PFBS), Perfluorhexansulfonat(PFHxS), Perfluoroktansulfonsyra (PFOS), Perfluorpentansyra (PFPeA), Perfluorhexansyra (PFHxA), Perfluorheptansyra (PFHpA), 
Perfluoroktansulfonat (PFOA), Fluortelomersulfonat (6:2 FTS), Perfluorbutansyra (PFBA), Perfluornonansyra (PFNA), Perfluordekansyra (PFDA), Perfluoroktansulfonamid (PFOSA)
PFOS och PFOA delas upp i linjära och grenade isomerer, för övriga ämnen mäts enbart de linjära.</t>
  </si>
  <si>
    <t>PFBS</t>
  </si>
  <si>
    <t>PFHxS</t>
  </si>
  <si>
    <t>PFOS, linjär</t>
  </si>
  <si>
    <t>PFOS, grenad</t>
  </si>
  <si>
    <t>PFOS, total</t>
  </si>
  <si>
    <t>PFPeA</t>
  </si>
  <si>
    <t>PFHxA</t>
  </si>
  <si>
    <t>PFHpA</t>
  </si>
  <si>
    <t>PFOA, linjär</t>
  </si>
  <si>
    <t>PFOA, grenad</t>
  </si>
  <si>
    <t>PFOA, total</t>
  </si>
  <si>
    <t>6:2 FTS</t>
  </si>
  <si>
    <t>PFBA</t>
  </si>
  <si>
    <t>PFNA</t>
  </si>
  <si>
    <t>PFDA</t>
  </si>
  <si>
    <t>PFOSA</t>
  </si>
  <si>
    <t>Summa 11 PFAS</t>
  </si>
  <si>
    <t>(ng/l)</t>
  </si>
  <si>
    <t>Lagan, Nedströms Värnamo</t>
  </si>
  <si>
    <t>Lagan,Nedströms Skillingaryd</t>
  </si>
  <si>
    <t>* Förhöjd rapporteringsgräns för vissa perfluorerade ämnen på grund av störningar från andra ämnen i provet.</t>
  </si>
  <si>
    <t xml:space="preserve">PFAS I RINNANDE VATTEN </t>
  </si>
  <si>
    <t>Månadsrapporter 2023</t>
  </si>
  <si>
    <t>2023-01-17</t>
  </si>
  <si>
    <t>Summa 4 PFAS</t>
  </si>
  <si>
    <t>&lt;0,3</t>
  </si>
  <si>
    <t>&lt;0,2</t>
  </si>
  <si>
    <t>&lt;0,6</t>
  </si>
  <si>
    <t>&lt;3</t>
  </si>
  <si>
    <t>&lt;4</t>
  </si>
  <si>
    <t>&lt;0,4</t>
  </si>
  <si>
    <t>&lt;2</t>
  </si>
  <si>
    <t>Bedömningarna baseras på påvisad förekomst av ämnet, samt om mätvärdet motsvarar sänkt ekologisk eller kemisk status enligt HVMFS 2019:25, eller överstiger gränsvärden för dricksvärden enligt LIVSFS 2022:12 (för PFAS 4 i dricksvatten).</t>
  </si>
  <si>
    <t>Markerar att halten överstiger gränsvärden enligt HVMFS 2019:25, eller enligt LIVSFS 2022:12</t>
  </si>
  <si>
    <t>michaela.stragnefors@medinsab.se</t>
  </si>
  <si>
    <t>www.medinsab.se</t>
  </si>
  <si>
    <t>2023-08-15</t>
  </si>
  <si>
    <t>2023-08-16</t>
  </si>
  <si>
    <t>2023-08-17</t>
  </si>
  <si>
    <t>&lt;0,62</t>
  </si>
  <si>
    <t>&lt;6</t>
  </si>
  <si>
    <t>&lt;1</t>
  </si>
  <si>
    <t>&lt;0,5</t>
  </si>
  <si>
    <t>2023-08-09</t>
  </si>
  <si>
    <t>2023-08-10</t>
  </si>
  <si>
    <t>2023-08-23</t>
  </si>
  <si>
    <t>2023-08-07</t>
  </si>
  <si>
    <t>2023-08-08</t>
  </si>
  <si>
    <t>(PFAS 4)</t>
  </si>
  <si>
    <t>Kursiva värden anger halt under rapporteringsgränsen ()</t>
  </si>
  <si>
    <t>&lt;5</t>
  </si>
  <si>
    <t>&lt;1,5</t>
  </si>
  <si>
    <t>2023-11-16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</si>
</sst>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41D]mmmm\ yyyy;@"/>
    <numFmt numFmtId="167" formatCode="0.00000000"/>
    <numFmt numFmtId="168" formatCode="0.0000"/>
  </numFmts>
  <fonts count="24" x14ac:knownFonts="1">
    <font>
      <sz val="10"/>
      <name val="Arial"/>
    </font>
    <font>
      <b/>
      <sz val="10"/>
      <name val="Arial"/>
      <family val="2"/>
    </font>
    <font>
      <sz val="10"/>
      <name val="Arial"/>
      <family val="2"/>
    </font>
    <font>
      <b/>
      <vertAlign val="subscript"/>
      <sz val="10"/>
      <name val="Arial"/>
      <family val="2"/>
    </font>
    <font>
      <sz val="10"/>
      <name val="Helv"/>
    </font>
    <font>
      <u/>
      <sz val="10"/>
      <color indexed="12"/>
      <name val="Arial"/>
      <family val="2"/>
    </font>
    <font>
      <vertAlign val="subscript"/>
      <sz val="10"/>
      <name val="Arial"/>
      <family val="2"/>
    </font>
    <font>
      <sz val="9"/>
      <name val="Arial"/>
      <family val="2"/>
    </font>
    <font>
      <b/>
      <sz val="9"/>
      <name val="Arial"/>
      <family val="2"/>
    </font>
    <font>
      <b/>
      <vertAlign val="subscript"/>
      <sz val="9"/>
      <name val="Arial"/>
      <family val="2"/>
    </font>
    <font>
      <i/>
      <sz val="9"/>
      <name val="Arial"/>
      <family val="2"/>
    </font>
    <font>
      <sz val="8"/>
      <name val="Arial"/>
      <family val="2"/>
    </font>
    <font>
      <b/>
      <sz val="9"/>
      <name val="Calibri"/>
      <family val="2"/>
    </font>
    <font>
      <b/>
      <sz val="18"/>
      <color indexed="18"/>
      <name val="Arial"/>
      <family val="2"/>
    </font>
    <font>
      <sz val="12"/>
      <name val="Arial"/>
      <family val="2"/>
    </font>
    <font>
      <sz val="10"/>
      <color rgb="FF0070C0"/>
      <name val="Arial"/>
      <family val="2"/>
    </font>
    <font>
      <sz val="9"/>
      <color rgb="FFFF0000"/>
      <name val="Arial"/>
      <family val="2"/>
    </font>
    <font>
      <sz val="18"/>
      <color rgb="FF002060"/>
      <name val="Arial"/>
      <family val="2"/>
    </font>
    <font>
      <sz val="12"/>
      <color rgb="FFFF0000"/>
      <name val="Arial"/>
      <family val="2"/>
    </font>
    <font>
      <sz val="10"/>
      <color rgb="FFFF0000"/>
      <name val="Arial"/>
      <family val="2"/>
    </font>
    <font>
      <sz val="9"/>
      <name val="Helv"/>
    </font>
    <font>
      <sz val="8"/>
      <name val="Arial"/>
      <family val="2"/>
    </font>
    <font>
      <u/>
      <sz val="10"/>
      <color rgb="FFFF0000"/>
      <name val="Arial"/>
      <family val="2"/>
    </font>
    <font>
      <u/>
      <sz val="10"/>
      <name val="Arial"/>
      <family val="2"/>
    </font>
  </fonts>
  <fills count="11">
    <fill>
      <patternFill patternType="none"/>
    </fill>
    <fill>
      <patternFill patternType="gray125"/>
    </fill>
    <fill>
      <patternFill patternType="solid">
        <fgColor indexed="43"/>
        <bgColor indexed="64"/>
      </patternFill>
    </fill>
    <fill>
      <patternFill patternType="solid">
        <fgColor indexed="13"/>
        <bgColor indexed="13"/>
      </patternFill>
    </fill>
    <fill>
      <patternFill patternType="solid">
        <fgColor indexed="53"/>
        <bgColor indexed="52"/>
      </patternFill>
    </fill>
    <fill>
      <patternFill patternType="solid">
        <fgColor indexed="22"/>
        <bgColor indexed="64"/>
      </patternFill>
    </fill>
    <fill>
      <patternFill patternType="solid">
        <fgColor indexed="22"/>
        <bgColor indexed="13"/>
      </patternFill>
    </fill>
    <fill>
      <patternFill patternType="solid">
        <fgColor indexed="22"/>
        <bgColor indexed="52"/>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s>
  <borders count="27">
    <border>
      <left/>
      <right/>
      <top/>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thin">
        <color indexed="64"/>
      </top>
      <bottom/>
      <diagonal/>
    </border>
    <border>
      <left style="hair">
        <color indexed="64"/>
      </left>
      <right style="hair">
        <color indexed="64"/>
      </right>
      <top style="hair">
        <color indexed="64"/>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right/>
      <top/>
      <bottom style="hair">
        <color indexed="64"/>
      </bottom>
      <diagonal/>
    </border>
    <border>
      <left style="hair">
        <color indexed="64"/>
      </left>
      <right style="hair">
        <color indexed="64"/>
      </right>
      <top/>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2" fillId="0" borderId="0"/>
  </cellStyleXfs>
  <cellXfs count="459">
    <xf numFmtId="0" fontId="0" fillId="0" borderId="0" xfId="0"/>
    <xf numFmtId="0" fontId="2" fillId="0" borderId="0" xfId="0" applyFont="1"/>
    <xf numFmtId="164" fontId="2" fillId="0" borderId="0" xfId="0" applyNumberFormat="1" applyFont="1"/>
    <xf numFmtId="2" fontId="2" fillId="0" borderId="0" xfId="0" applyNumberFormat="1" applyFont="1"/>
    <xf numFmtId="165" fontId="2" fillId="0" borderId="0" xfId="0" applyNumberFormat="1" applyFont="1"/>
    <xf numFmtId="14" fontId="2" fillId="0" borderId="0" xfId="0" applyNumberFormat="1" applyFont="1"/>
    <xf numFmtId="164" fontId="2" fillId="2" borderId="0" xfId="0" applyNumberFormat="1" applyFont="1" applyFill="1"/>
    <xf numFmtId="2" fontId="2" fillId="2" borderId="0" xfId="0" applyNumberFormat="1" applyFont="1" applyFill="1"/>
    <xf numFmtId="165" fontId="2" fillId="2" borderId="0" xfId="0" applyNumberFormat="1" applyFont="1" applyFill="1"/>
    <xf numFmtId="164" fontId="2" fillId="3" borderId="0" xfId="0" applyNumberFormat="1" applyFont="1" applyFill="1"/>
    <xf numFmtId="164" fontId="2" fillId="4" borderId="0" xfId="0" applyNumberFormat="1" applyFont="1" applyFill="1"/>
    <xf numFmtId="1" fontId="2" fillId="2" borderId="0" xfId="0" applyNumberFormat="1" applyFont="1" applyFill="1"/>
    <xf numFmtId="14" fontId="2" fillId="5" borderId="0" xfId="0" applyNumberFormat="1" applyFont="1" applyFill="1" applyAlignment="1">
      <alignment horizontal="left"/>
    </xf>
    <xf numFmtId="1" fontId="2" fillId="5" borderId="0" xfId="0" applyNumberFormat="1" applyFont="1" applyFill="1"/>
    <xf numFmtId="165" fontId="2" fillId="5" borderId="0" xfId="0" applyNumberFormat="1" applyFont="1" applyFill="1"/>
    <xf numFmtId="2" fontId="2" fillId="5" borderId="0" xfId="0" applyNumberFormat="1" applyFont="1" applyFill="1"/>
    <xf numFmtId="164" fontId="2" fillId="5" borderId="0" xfId="0" applyNumberFormat="1" applyFont="1" applyFill="1"/>
    <xf numFmtId="0" fontId="2" fillId="5" borderId="0" xfId="0" applyFont="1" applyFill="1"/>
    <xf numFmtId="164" fontId="1" fillId="5" borderId="0" xfId="0" applyNumberFormat="1" applyFont="1" applyFill="1" applyAlignment="1">
      <alignment horizontal="right"/>
    </xf>
    <xf numFmtId="1" fontId="1" fillId="5" borderId="0" xfId="0" applyNumberFormat="1" applyFont="1" applyFill="1" applyAlignment="1">
      <alignment horizontal="right"/>
    </xf>
    <xf numFmtId="14" fontId="2" fillId="5" borderId="0" xfId="0" applyNumberFormat="1" applyFont="1" applyFill="1"/>
    <xf numFmtId="164" fontId="2" fillId="6" borderId="0" xfId="0" applyNumberFormat="1" applyFont="1" applyFill="1"/>
    <xf numFmtId="164" fontId="2" fillId="7" borderId="0" xfId="0" applyNumberFormat="1" applyFont="1" applyFill="1"/>
    <xf numFmtId="14" fontId="1" fillId="5" borderId="0" xfId="0" applyNumberFormat="1" applyFont="1" applyFill="1" applyAlignment="1">
      <alignment horizontal="left"/>
    </xf>
    <xf numFmtId="0" fontId="1" fillId="5" borderId="0" xfId="0" applyFont="1" applyFill="1" applyAlignment="1">
      <alignment horizontal="right"/>
    </xf>
    <xf numFmtId="2" fontId="1" fillId="5" borderId="0" xfId="0" applyNumberFormat="1" applyFont="1" applyFill="1" applyAlignment="1">
      <alignment horizontal="right"/>
    </xf>
    <xf numFmtId="14" fontId="2" fillId="2" borderId="0" xfId="0" applyNumberFormat="1" applyFont="1" applyFill="1" applyAlignment="1">
      <alignment horizontal="left"/>
    </xf>
    <xf numFmtId="0" fontId="2" fillId="0" borderId="2" xfId="0" applyFont="1" applyBorder="1"/>
    <xf numFmtId="164" fontId="2" fillId="0" borderId="3" xfId="0" applyNumberFormat="1" applyFont="1" applyBorder="1"/>
    <xf numFmtId="0" fontId="2" fillId="0" borderId="3" xfId="0" applyFont="1" applyBorder="1"/>
    <xf numFmtId="0" fontId="2" fillId="0" borderId="7" xfId="0" applyFont="1" applyBorder="1"/>
    <xf numFmtId="2" fontId="2" fillId="0" borderId="3" xfId="0" applyNumberFormat="1" applyFont="1" applyBorder="1" applyAlignment="1">
      <alignment horizontal="center"/>
    </xf>
    <xf numFmtId="1" fontId="2" fillId="0" borderId="3" xfId="0" applyNumberFormat="1" applyFont="1" applyBorder="1"/>
    <xf numFmtId="164" fontId="2" fillId="0" borderId="3" xfId="0" applyNumberFormat="1" applyFont="1" applyBorder="1" applyAlignment="1">
      <alignment horizontal="center"/>
    </xf>
    <xf numFmtId="0" fontId="2" fillId="0" borderId="9" xfId="0" applyFont="1" applyBorder="1"/>
    <xf numFmtId="0" fontId="7" fillId="5" borderId="0" xfId="0" applyFont="1" applyFill="1"/>
    <xf numFmtId="0" fontId="7" fillId="0" borderId="0" xfId="0" applyFont="1"/>
    <xf numFmtId="0" fontId="7" fillId="2" borderId="0" xfId="0" applyFont="1" applyFill="1"/>
    <xf numFmtId="0" fontId="7" fillId="0" borderId="2" xfId="0" applyFont="1" applyBorder="1"/>
    <xf numFmtId="2" fontId="7" fillId="0" borderId="3" xfId="0" applyNumberFormat="1" applyFont="1" applyBorder="1"/>
    <xf numFmtId="165" fontId="7" fillId="0" borderId="3" xfId="0" applyNumberFormat="1" applyFont="1" applyBorder="1"/>
    <xf numFmtId="164" fontId="7" fillId="0" borderId="3" xfId="0" applyNumberFormat="1" applyFont="1" applyBorder="1"/>
    <xf numFmtId="164" fontId="7" fillId="0" borderId="5" xfId="0" applyNumberFormat="1" applyFont="1" applyBorder="1"/>
    <xf numFmtId="2" fontId="7" fillId="0" borderId="4" xfId="0" applyNumberFormat="1" applyFont="1" applyBorder="1"/>
    <xf numFmtId="164" fontId="7" fillId="0" borderId="4" xfId="0" applyNumberFormat="1" applyFont="1" applyBorder="1"/>
    <xf numFmtId="164" fontId="7" fillId="0" borderId="8" xfId="0" applyNumberFormat="1" applyFont="1" applyBorder="1"/>
    <xf numFmtId="14" fontId="7" fillId="5" borderId="0" xfId="0" applyNumberFormat="1" applyFont="1" applyFill="1" applyAlignment="1">
      <alignment horizontal="left"/>
    </xf>
    <xf numFmtId="1" fontId="7" fillId="5" borderId="0" xfId="0" applyNumberFormat="1" applyFont="1" applyFill="1" applyAlignment="1">
      <alignment horizontal="right"/>
    </xf>
    <xf numFmtId="2" fontId="7" fillId="5" borderId="0" xfId="0" applyNumberFormat="1" applyFont="1" applyFill="1" applyAlignment="1">
      <alignment horizontal="right"/>
    </xf>
    <xf numFmtId="165" fontId="7" fillId="5" borderId="0" xfId="0" applyNumberFormat="1" applyFont="1" applyFill="1" applyAlignment="1">
      <alignment horizontal="right"/>
    </xf>
    <xf numFmtId="164" fontId="7" fillId="5" borderId="0" xfId="0" applyNumberFormat="1" applyFont="1" applyFill="1" applyAlignment="1">
      <alignment horizontal="right"/>
    </xf>
    <xf numFmtId="0" fontId="7" fillId="5" borderId="1" xfId="0" applyFont="1" applyFill="1" applyBorder="1"/>
    <xf numFmtId="1" fontId="7" fillId="0" borderId="3" xfId="0" applyNumberFormat="1" applyFont="1" applyBorder="1"/>
    <xf numFmtId="2" fontId="8" fillId="5" borderId="0" xfId="0" applyNumberFormat="1" applyFont="1" applyFill="1" applyAlignment="1">
      <alignment horizontal="right"/>
    </xf>
    <xf numFmtId="0" fontId="7" fillId="5" borderId="0" xfId="0" applyFont="1" applyFill="1" applyAlignment="1">
      <alignment horizontal="left"/>
    </xf>
    <xf numFmtId="2" fontId="7" fillId="5" borderId="0" xfId="0" applyNumberFormat="1" applyFont="1" applyFill="1"/>
    <xf numFmtId="164" fontId="7" fillId="5" borderId="0" xfId="0" applyNumberFormat="1" applyFont="1" applyFill="1"/>
    <xf numFmtId="14" fontId="8" fillId="5" borderId="0" xfId="0" applyNumberFormat="1" applyFont="1" applyFill="1" applyAlignment="1">
      <alignment horizontal="left"/>
    </xf>
    <xf numFmtId="1" fontId="8" fillId="5" borderId="0" xfId="0" applyNumberFormat="1" applyFont="1" applyFill="1" applyAlignment="1">
      <alignment horizontal="right"/>
    </xf>
    <xf numFmtId="164" fontId="8" fillId="5" borderId="0" xfId="0" applyNumberFormat="1" applyFont="1" applyFill="1" applyAlignment="1">
      <alignment horizontal="right"/>
    </xf>
    <xf numFmtId="165" fontId="8" fillId="5" borderId="0" xfId="0" applyNumberFormat="1" applyFont="1" applyFill="1" applyAlignment="1">
      <alignment horizontal="right"/>
    </xf>
    <xf numFmtId="0" fontId="7" fillId="5" borderId="0" xfId="0" applyFont="1" applyFill="1" applyAlignment="1">
      <alignment horizontal="right"/>
    </xf>
    <xf numFmtId="1" fontId="7" fillId="5" borderId="0" xfId="0" applyNumberFormat="1" applyFont="1" applyFill="1"/>
    <xf numFmtId="165" fontId="7" fillId="5" borderId="0" xfId="0" applyNumberFormat="1" applyFont="1" applyFill="1"/>
    <xf numFmtId="14" fontId="7" fillId="0" borderId="3" xfId="0" applyNumberFormat="1" applyFont="1" applyBorder="1" applyAlignment="1">
      <alignment horizontal="left"/>
    </xf>
    <xf numFmtId="14" fontId="7" fillId="0" borderId="4" xfId="0" applyNumberFormat="1" applyFont="1" applyBorder="1" applyAlignment="1">
      <alignment horizontal="left"/>
    </xf>
    <xf numFmtId="3" fontId="7" fillId="5" borderId="0" xfId="0" applyNumberFormat="1" applyFont="1" applyFill="1" applyAlignment="1">
      <alignment horizontal="center"/>
    </xf>
    <xf numFmtId="14" fontId="8" fillId="5" borderId="1" xfId="0" applyNumberFormat="1" applyFont="1" applyFill="1" applyBorder="1" applyAlignment="1">
      <alignment horizontal="left"/>
    </xf>
    <xf numFmtId="1" fontId="8" fillId="5" borderId="1" xfId="0" applyNumberFormat="1" applyFont="1" applyFill="1" applyBorder="1" applyAlignment="1">
      <alignment horizontal="left"/>
    </xf>
    <xf numFmtId="164" fontId="8" fillId="5" borderId="1" xfId="0" applyNumberFormat="1" applyFont="1" applyFill="1" applyBorder="1" applyAlignment="1">
      <alignment horizontal="left"/>
    </xf>
    <xf numFmtId="3" fontId="7" fillId="5" borderId="12" xfId="0" applyNumberFormat="1" applyFont="1" applyFill="1" applyBorder="1" applyAlignment="1">
      <alignment horizontal="center"/>
    </xf>
    <xf numFmtId="14" fontId="7" fillId="5" borderId="12" xfId="0" applyNumberFormat="1" applyFont="1" applyFill="1" applyBorder="1" applyAlignment="1">
      <alignment horizontal="left"/>
    </xf>
    <xf numFmtId="164" fontId="7" fillId="5" borderId="12" xfId="0" applyNumberFormat="1" applyFont="1" applyFill="1" applyBorder="1" applyAlignment="1">
      <alignment horizontal="right"/>
    </xf>
    <xf numFmtId="1" fontId="7" fillId="5" borderId="12" xfId="0" applyNumberFormat="1" applyFont="1" applyFill="1" applyBorder="1" applyAlignment="1">
      <alignment horizontal="right"/>
    </xf>
    <xf numFmtId="2" fontId="7" fillId="5" borderId="12" xfId="0" applyNumberFormat="1" applyFont="1" applyFill="1" applyBorder="1" applyAlignment="1">
      <alignment horizontal="right"/>
    </xf>
    <xf numFmtId="2" fontId="7" fillId="0" borderId="10" xfId="0" applyNumberFormat="1" applyFont="1" applyBorder="1"/>
    <xf numFmtId="164" fontId="7" fillId="0" borderId="10" xfId="0" applyNumberFormat="1" applyFont="1" applyBorder="1"/>
    <xf numFmtId="164" fontId="7" fillId="0" borderId="11" xfId="0" applyNumberFormat="1" applyFont="1" applyBorder="1"/>
    <xf numFmtId="1" fontId="7" fillId="0" borderId="13" xfId="0" applyNumberFormat="1" applyFont="1" applyBorder="1"/>
    <xf numFmtId="0" fontId="2" fillId="0" borderId="14" xfId="0" applyFont="1" applyBorder="1"/>
    <xf numFmtId="0" fontId="2" fillId="0" borderId="15" xfId="0" applyFont="1" applyBorder="1"/>
    <xf numFmtId="2" fontId="2" fillId="0" borderId="15" xfId="0" applyNumberFormat="1" applyFont="1" applyBorder="1" applyAlignment="1">
      <alignment horizontal="center"/>
    </xf>
    <xf numFmtId="1" fontId="2" fillId="0" borderId="15" xfId="0" applyNumberFormat="1" applyFont="1" applyBorder="1"/>
    <xf numFmtId="164" fontId="7" fillId="5" borderId="12" xfId="0" applyNumberFormat="1" applyFont="1" applyFill="1" applyBorder="1"/>
    <xf numFmtId="164" fontId="7" fillId="0" borderId="0" xfId="0" applyNumberFormat="1" applyFont="1"/>
    <xf numFmtId="0" fontId="7" fillId="0" borderId="2"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1" fontId="7" fillId="0" borderId="4" xfId="0" applyNumberFormat="1" applyFont="1" applyBorder="1"/>
    <xf numFmtId="1" fontId="7" fillId="5" borderId="0" xfId="0" applyNumberFormat="1" applyFont="1" applyFill="1" applyAlignment="1">
      <alignment horizontal="left"/>
    </xf>
    <xf numFmtId="0" fontId="2" fillId="5" borderId="12" xfId="0" applyFont="1" applyFill="1" applyBorder="1"/>
    <xf numFmtId="0" fontId="2" fillId="5" borderId="12" xfId="0" applyFont="1" applyFill="1" applyBorder="1" applyAlignment="1">
      <alignment horizontal="left"/>
    </xf>
    <xf numFmtId="1" fontId="2" fillId="5" borderId="12" xfId="0" applyNumberFormat="1" applyFont="1" applyFill="1" applyBorder="1"/>
    <xf numFmtId="0" fontId="2" fillId="5" borderId="0" xfId="0" applyFont="1" applyFill="1" applyAlignment="1">
      <alignment horizontal="left"/>
    </xf>
    <xf numFmtId="0" fontId="2" fillId="2" borderId="0" xfId="0" applyFont="1" applyFill="1"/>
    <xf numFmtId="1" fontId="7" fillId="0" borderId="3" xfId="0" applyNumberFormat="1" applyFont="1" applyBorder="1" applyAlignment="1">
      <alignment horizontal="right"/>
    </xf>
    <xf numFmtId="164" fontId="2" fillId="0" borderId="10" xfId="0" applyNumberFormat="1" applyFont="1" applyBorder="1"/>
    <xf numFmtId="14" fontId="2" fillId="0" borderId="3" xfId="0" applyNumberFormat="1" applyFont="1" applyBorder="1"/>
    <xf numFmtId="1" fontId="2" fillId="0" borderId="10" xfId="0" applyNumberFormat="1" applyFont="1" applyBorder="1"/>
    <xf numFmtId="0" fontId="1" fillId="8" borderId="0" xfId="0" applyFont="1" applyFill="1"/>
    <xf numFmtId="0" fontId="2" fillId="8" borderId="0" xfId="0" applyFont="1" applyFill="1" applyAlignment="1">
      <alignment horizontal="left"/>
    </xf>
    <xf numFmtId="164" fontId="2" fillId="8" borderId="0" xfId="0" applyNumberFormat="1" applyFont="1" applyFill="1"/>
    <xf numFmtId="1" fontId="2" fillId="8" borderId="0" xfId="0" applyNumberFormat="1" applyFont="1" applyFill="1" applyAlignment="1">
      <alignment horizontal="left" indent="1"/>
    </xf>
    <xf numFmtId="165" fontId="2" fillId="8" borderId="0" xfId="0" applyNumberFormat="1" applyFont="1" applyFill="1"/>
    <xf numFmtId="1" fontId="2" fillId="8" borderId="0" xfId="0" applyNumberFormat="1" applyFont="1" applyFill="1"/>
    <xf numFmtId="164" fontId="7" fillId="8" borderId="0" xfId="0" applyNumberFormat="1" applyFont="1" applyFill="1"/>
    <xf numFmtId="0" fontId="2" fillId="8" borderId="0" xfId="0" applyFont="1" applyFill="1"/>
    <xf numFmtId="2" fontId="2" fillId="8" borderId="0" xfId="0" applyNumberFormat="1" applyFont="1" applyFill="1"/>
    <xf numFmtId="164" fontId="2" fillId="8" borderId="0" xfId="0" applyNumberFormat="1" applyFont="1" applyFill="1" applyAlignment="1">
      <alignment horizontal="left" indent="1"/>
    </xf>
    <xf numFmtId="0" fontId="1" fillId="8" borderId="0" xfId="0" applyFont="1" applyFill="1" applyAlignment="1">
      <alignment horizontal="center"/>
    </xf>
    <xf numFmtId="0" fontId="1" fillId="8" borderId="0" xfId="0" applyFont="1" applyFill="1" applyAlignment="1">
      <alignment horizontal="left"/>
    </xf>
    <xf numFmtId="164" fontId="1" fillId="8" borderId="0" xfId="0" applyNumberFormat="1" applyFont="1" applyFill="1" applyAlignment="1">
      <alignment horizontal="right"/>
    </xf>
    <xf numFmtId="1" fontId="1" fillId="8" borderId="0" xfId="0" applyNumberFormat="1" applyFont="1" applyFill="1" applyAlignment="1">
      <alignment horizontal="right"/>
    </xf>
    <xf numFmtId="165" fontId="1" fillId="8" borderId="0" xfId="0" applyNumberFormat="1" applyFont="1" applyFill="1" applyAlignment="1">
      <alignment horizontal="right"/>
    </xf>
    <xf numFmtId="164" fontId="8" fillId="8" borderId="0" xfId="0" applyNumberFormat="1" applyFont="1" applyFill="1" applyAlignment="1">
      <alignment horizontal="right"/>
    </xf>
    <xf numFmtId="164" fontId="1" fillId="8" borderId="1" xfId="0" applyNumberFormat="1" applyFont="1" applyFill="1" applyBorder="1" applyAlignment="1">
      <alignment horizontal="left"/>
    </xf>
    <xf numFmtId="164" fontId="8" fillId="8" borderId="1" xfId="0" applyNumberFormat="1" applyFont="1" applyFill="1" applyBorder="1" applyAlignment="1">
      <alignment horizontal="right"/>
    </xf>
    <xf numFmtId="14" fontId="1" fillId="8" borderId="0" xfId="0" applyNumberFormat="1" applyFont="1" applyFill="1" applyAlignment="1">
      <alignment horizontal="left"/>
    </xf>
    <xf numFmtId="2" fontId="1" fillId="8" borderId="0" xfId="0" applyNumberFormat="1" applyFont="1" applyFill="1" applyAlignment="1">
      <alignment horizontal="left"/>
    </xf>
    <xf numFmtId="14" fontId="2" fillId="8" borderId="0" xfId="0" applyNumberFormat="1" applyFont="1" applyFill="1" applyAlignment="1">
      <alignment horizontal="left"/>
    </xf>
    <xf numFmtId="14" fontId="7" fillId="8" borderId="0" xfId="0" applyNumberFormat="1" applyFont="1" applyFill="1" applyAlignment="1">
      <alignment horizontal="left"/>
    </xf>
    <xf numFmtId="164" fontId="7" fillId="8" borderId="0" xfId="0" applyNumberFormat="1" applyFont="1" applyFill="1" applyAlignment="1">
      <alignment horizontal="right"/>
    </xf>
    <xf numFmtId="1" fontId="7" fillId="8" borderId="0" xfId="0" applyNumberFormat="1" applyFont="1" applyFill="1" applyAlignment="1">
      <alignment horizontal="right"/>
    </xf>
    <xf numFmtId="2" fontId="7" fillId="8" borderId="0" xfId="0" applyNumberFormat="1" applyFont="1" applyFill="1" applyAlignment="1">
      <alignment horizontal="right"/>
    </xf>
    <xf numFmtId="0" fontId="1" fillId="8" borderId="0" xfId="0" applyFont="1" applyFill="1" applyAlignment="1">
      <alignment horizontal="centerContinuous"/>
    </xf>
    <xf numFmtId="0" fontId="7" fillId="8" borderId="1" xfId="0" applyFont="1" applyFill="1" applyBorder="1" applyAlignment="1">
      <alignment horizontal="center"/>
    </xf>
    <xf numFmtId="0" fontId="7" fillId="8" borderId="1" xfId="0" applyFont="1" applyFill="1" applyBorder="1" applyAlignment="1">
      <alignment horizontal="left"/>
    </xf>
    <xf numFmtId="2" fontId="1" fillId="8" borderId="0" xfId="0" applyNumberFormat="1" applyFont="1" applyFill="1" applyAlignment="1">
      <alignment horizontal="right"/>
    </xf>
    <xf numFmtId="2" fontId="8" fillId="8" borderId="1" xfId="0" applyNumberFormat="1" applyFont="1" applyFill="1" applyBorder="1" applyAlignment="1">
      <alignment horizontal="right"/>
    </xf>
    <xf numFmtId="1" fontId="8" fillId="8" borderId="1" xfId="0" applyNumberFormat="1" applyFont="1" applyFill="1" applyBorder="1" applyAlignment="1">
      <alignment horizontal="right"/>
    </xf>
    <xf numFmtId="165" fontId="8" fillId="8" borderId="1" xfId="0" applyNumberFormat="1" applyFont="1" applyFill="1" applyBorder="1" applyAlignment="1">
      <alignment horizontal="right"/>
    </xf>
    <xf numFmtId="14" fontId="2" fillId="8" borderId="0" xfId="0" applyNumberFormat="1" applyFont="1" applyFill="1"/>
    <xf numFmtId="0" fontId="8" fillId="8" borderId="0" xfId="0" applyFont="1" applyFill="1" applyAlignment="1">
      <alignment horizontal="center"/>
    </xf>
    <xf numFmtId="0" fontId="8" fillId="8" borderId="0" xfId="0" applyFont="1" applyFill="1" applyAlignment="1">
      <alignment horizontal="left"/>
    </xf>
    <xf numFmtId="1" fontId="8" fillId="8" borderId="0" xfId="0" applyNumberFormat="1" applyFont="1" applyFill="1" applyAlignment="1">
      <alignment horizontal="right" wrapText="1"/>
    </xf>
    <xf numFmtId="1" fontId="8" fillId="8" borderId="0" xfId="0" applyNumberFormat="1" applyFont="1" applyFill="1" applyAlignment="1">
      <alignment horizontal="right"/>
    </xf>
    <xf numFmtId="0" fontId="8" fillId="8" borderId="1" xfId="0" applyFont="1" applyFill="1" applyBorder="1" applyAlignment="1">
      <alignment horizontal="center"/>
    </xf>
    <xf numFmtId="0" fontId="8" fillId="8" borderId="1" xfId="0" applyFont="1" applyFill="1" applyBorder="1" applyAlignment="1">
      <alignment horizontal="left"/>
    </xf>
    <xf numFmtId="165" fontId="8" fillId="8" borderId="0" xfId="0" applyNumberFormat="1" applyFont="1" applyFill="1" applyAlignment="1">
      <alignment horizontal="right"/>
    </xf>
    <xf numFmtId="2" fontId="7" fillId="0" borderId="3" xfId="0" applyNumberFormat="1" applyFont="1" applyBorder="1" applyAlignment="1">
      <alignment horizontal="right"/>
    </xf>
    <xf numFmtId="1" fontId="7" fillId="0" borderId="10" xfId="0" applyNumberFormat="1" applyFont="1" applyBorder="1"/>
    <xf numFmtId="165" fontId="7" fillId="5" borderId="0" xfId="0" applyNumberFormat="1" applyFont="1" applyFill="1" applyAlignment="1">
      <alignment horizontal="left"/>
    </xf>
    <xf numFmtId="2" fontId="7" fillId="0" borderId="13" xfId="0" applyNumberFormat="1" applyFont="1" applyBorder="1" applyAlignment="1">
      <alignment horizontal="right"/>
    </xf>
    <xf numFmtId="1" fontId="7" fillId="0" borderId="10" xfId="0" applyNumberFormat="1" applyFont="1" applyBorder="1" applyAlignment="1">
      <alignment horizontal="right"/>
    </xf>
    <xf numFmtId="167" fontId="7" fillId="0" borderId="3" xfId="0" applyNumberFormat="1" applyFont="1" applyBorder="1"/>
    <xf numFmtId="2" fontId="7" fillId="0" borderId="10" xfId="0" applyNumberFormat="1" applyFont="1" applyBorder="1" applyAlignment="1">
      <alignment horizontal="right"/>
    </xf>
    <xf numFmtId="167" fontId="2" fillId="0" borderId="4" xfId="0" applyNumberFormat="1" applyFont="1" applyBorder="1"/>
    <xf numFmtId="165" fontId="7" fillId="0" borderId="10" xfId="0" quotePrefix="1" applyNumberFormat="1" applyFont="1" applyBorder="1" applyAlignment="1">
      <alignment horizontal="right"/>
    </xf>
    <xf numFmtId="14" fontId="2" fillId="0" borderId="15" xfId="0" applyNumberFormat="1" applyFont="1" applyBorder="1"/>
    <xf numFmtId="0" fontId="11" fillId="5" borderId="12" xfId="0" applyFont="1" applyFill="1" applyBorder="1"/>
    <xf numFmtId="1" fontId="7" fillId="0" borderId="3" xfId="0" applyNumberFormat="1" applyFont="1" applyBorder="1" applyAlignment="1">
      <alignment horizontal="center"/>
    </xf>
    <xf numFmtId="1" fontId="7" fillId="0" borderId="0" xfId="0" applyNumberFormat="1" applyFont="1" applyAlignment="1">
      <alignment horizontal="center"/>
    </xf>
    <xf numFmtId="1" fontId="7" fillId="0" borderId="18" xfId="0" applyNumberFormat="1" applyFont="1" applyBorder="1" applyAlignment="1">
      <alignment horizontal="center"/>
    </xf>
    <xf numFmtId="1" fontId="7" fillId="0" borderId="20" xfId="0" applyNumberFormat="1" applyFont="1" applyBorder="1"/>
    <xf numFmtId="1" fontId="7" fillId="0" borderId="13" xfId="0" applyNumberFormat="1" applyFont="1" applyBorder="1" applyAlignment="1">
      <alignment horizontal="center"/>
    </xf>
    <xf numFmtId="165" fontId="7" fillId="8" borderId="0" xfId="0" applyNumberFormat="1" applyFont="1" applyFill="1" applyAlignment="1">
      <alignment horizontal="right"/>
    </xf>
    <xf numFmtId="0" fontId="1" fillId="8" borderId="1" xfId="0" applyFont="1" applyFill="1" applyBorder="1"/>
    <xf numFmtId="164" fontId="1" fillId="8" borderId="1" xfId="0" applyNumberFormat="1" applyFont="1" applyFill="1" applyBorder="1"/>
    <xf numFmtId="164" fontId="7" fillId="8" borderId="1" xfId="0" applyNumberFormat="1" applyFont="1" applyFill="1" applyBorder="1"/>
    <xf numFmtId="14" fontId="7" fillId="0" borderId="10" xfId="0" applyNumberFormat="1" applyFont="1" applyBorder="1" applyAlignment="1">
      <alignment horizontal="left"/>
    </xf>
    <xf numFmtId="165" fontId="7" fillId="0" borderId="10" xfId="0" applyNumberFormat="1" applyFont="1" applyBorder="1"/>
    <xf numFmtId="164" fontId="7" fillId="0" borderId="3" xfId="0" applyNumberFormat="1" applyFont="1" applyBorder="1" applyAlignment="1">
      <alignment horizontal="right"/>
    </xf>
    <xf numFmtId="164" fontId="7" fillId="0" borderId="10" xfId="0" applyNumberFormat="1" applyFont="1" applyBorder="1" applyAlignment="1">
      <alignment horizontal="right"/>
    </xf>
    <xf numFmtId="1" fontId="7" fillId="0" borderId="4" xfId="0" applyNumberFormat="1" applyFont="1" applyBorder="1" applyAlignment="1">
      <alignment horizontal="right"/>
    </xf>
    <xf numFmtId="0" fontId="1" fillId="8" borderId="19" xfId="0" applyFont="1" applyFill="1" applyBorder="1"/>
    <xf numFmtId="164" fontId="1" fillId="8" borderId="19" xfId="0" applyNumberFormat="1" applyFont="1" applyFill="1" applyBorder="1"/>
    <xf numFmtId="1" fontId="2" fillId="8" borderId="19" xfId="0" applyNumberFormat="1" applyFont="1" applyFill="1" applyBorder="1"/>
    <xf numFmtId="0" fontId="2" fillId="8" borderId="19" xfId="0" applyFont="1" applyFill="1" applyBorder="1"/>
    <xf numFmtId="164" fontId="2" fillId="8" borderId="19" xfId="0" applyNumberFormat="1" applyFont="1" applyFill="1" applyBorder="1"/>
    <xf numFmtId="2" fontId="2" fillId="8" borderId="19" xfId="0" applyNumberFormat="1" applyFont="1" applyFill="1" applyBorder="1"/>
    <xf numFmtId="165" fontId="2" fillId="8" borderId="19" xfId="0" applyNumberFormat="1" applyFont="1" applyFill="1" applyBorder="1"/>
    <xf numFmtId="0" fontId="2" fillId="5" borderId="19" xfId="0" applyFont="1" applyFill="1" applyBorder="1"/>
    <xf numFmtId="14" fontId="2" fillId="5" borderId="19" xfId="0" applyNumberFormat="1" applyFont="1" applyFill="1" applyBorder="1"/>
    <xf numFmtId="164" fontId="2" fillId="5" borderId="19" xfId="0" applyNumberFormat="1" applyFont="1" applyFill="1" applyBorder="1"/>
    <xf numFmtId="2" fontId="7" fillId="0" borderId="10" xfId="0" quotePrefix="1" applyNumberFormat="1" applyFont="1" applyBorder="1" applyAlignment="1">
      <alignment horizontal="right"/>
    </xf>
    <xf numFmtId="1" fontId="7" fillId="0" borderId="0" xfId="0" applyNumberFormat="1" applyFont="1" applyAlignment="1">
      <alignment horizontal="center" vertical="center"/>
    </xf>
    <xf numFmtId="0" fontId="7" fillId="0" borderId="0" xfId="0" applyFont="1" applyAlignment="1">
      <alignment horizontal="center" vertical="center"/>
    </xf>
    <xf numFmtId="14" fontId="0" fillId="0" borderId="0" xfId="0" applyNumberFormat="1" applyAlignment="1">
      <alignment horizontal="left"/>
    </xf>
    <xf numFmtId="164" fontId="0" fillId="0" borderId="0" xfId="0" applyNumberFormat="1"/>
    <xf numFmtId="1" fontId="0" fillId="0" borderId="0" xfId="0" applyNumberFormat="1"/>
    <xf numFmtId="2" fontId="0" fillId="0" borderId="0" xfId="0" applyNumberFormat="1"/>
    <xf numFmtId="0" fontId="0" fillId="5" borderId="0" xfId="0" applyFill="1"/>
    <xf numFmtId="0" fontId="0" fillId="8" borderId="0" xfId="0" applyFill="1" applyAlignment="1">
      <alignment horizontal="left"/>
    </xf>
    <xf numFmtId="164" fontId="0" fillId="8" borderId="0" xfId="0" applyNumberFormat="1" applyFill="1"/>
    <xf numFmtId="1" fontId="0" fillId="8" borderId="0" xfId="0" applyNumberFormat="1" applyFill="1" applyAlignment="1">
      <alignment horizontal="left" indent="1"/>
    </xf>
    <xf numFmtId="165" fontId="0" fillId="8" borderId="0" xfId="0" applyNumberFormat="1" applyFill="1"/>
    <xf numFmtId="1" fontId="0" fillId="8" borderId="0" xfId="0" applyNumberFormat="1" applyFill="1"/>
    <xf numFmtId="0" fontId="0" fillId="8" borderId="0" xfId="0" applyFill="1"/>
    <xf numFmtId="164" fontId="0" fillId="4" borderId="0" xfId="0" applyNumberFormat="1" applyFill="1"/>
    <xf numFmtId="2" fontId="0" fillId="8" borderId="0" xfId="0" applyNumberFormat="1" applyFill="1"/>
    <xf numFmtId="164" fontId="0" fillId="8" borderId="0" xfId="0" applyNumberFormat="1" applyFill="1" applyAlignment="1">
      <alignment horizontal="left" indent="1"/>
    </xf>
    <xf numFmtId="0" fontId="0" fillId="8" borderId="1" xfId="0" applyFill="1" applyBorder="1"/>
    <xf numFmtId="0" fontId="0" fillId="5" borderId="12" xfId="0" applyFill="1" applyBorder="1"/>
    <xf numFmtId="0" fontId="0" fillId="5" borderId="12" xfId="0" applyFill="1" applyBorder="1" applyAlignment="1">
      <alignment horizontal="left"/>
    </xf>
    <xf numFmtId="1" fontId="0" fillId="5" borderId="12" xfId="0" applyNumberFormat="1" applyFill="1" applyBorder="1"/>
    <xf numFmtId="164" fontId="0" fillId="5" borderId="12" xfId="0" applyNumberFormat="1" applyFill="1" applyBorder="1"/>
    <xf numFmtId="165" fontId="0" fillId="5" borderId="12" xfId="0" applyNumberFormat="1" applyFill="1" applyBorder="1"/>
    <xf numFmtId="0" fontId="0" fillId="5" borderId="0" xfId="0" applyFill="1" applyAlignment="1">
      <alignment horizontal="left"/>
    </xf>
    <xf numFmtId="1" fontId="0" fillId="5" borderId="0" xfId="0" applyNumberFormat="1" applyFill="1"/>
    <xf numFmtId="164" fontId="0" fillId="5" borderId="0" xfId="0" applyNumberFormat="1" applyFill="1"/>
    <xf numFmtId="14" fontId="0" fillId="8" borderId="1" xfId="0" applyNumberFormat="1" applyFill="1" applyBorder="1" applyAlignment="1">
      <alignment horizontal="left"/>
    </xf>
    <xf numFmtId="1" fontId="0" fillId="8" borderId="1" xfId="0" applyNumberFormat="1" applyFill="1" applyBorder="1"/>
    <xf numFmtId="164" fontId="0" fillId="8" borderId="1" xfId="0" applyNumberFormat="1" applyFill="1" applyBorder="1"/>
    <xf numFmtId="2" fontId="0" fillId="8" borderId="1" xfId="0" applyNumberFormat="1" applyFill="1" applyBorder="1"/>
    <xf numFmtId="14" fontId="0" fillId="5" borderId="0" xfId="0" applyNumberFormat="1" applyFill="1" applyAlignment="1">
      <alignment horizontal="left"/>
    </xf>
    <xf numFmtId="1" fontId="0" fillId="5" borderId="0" xfId="0" applyNumberFormat="1" applyFill="1" applyAlignment="1">
      <alignment horizontal="right"/>
    </xf>
    <xf numFmtId="164" fontId="0" fillId="5" borderId="0" xfId="0" applyNumberFormat="1" applyFill="1" applyAlignment="1">
      <alignment horizontal="right"/>
    </xf>
    <xf numFmtId="2" fontId="0" fillId="5" borderId="0" xfId="0" applyNumberFormat="1" applyFill="1" applyAlignment="1">
      <alignment horizontal="right"/>
    </xf>
    <xf numFmtId="0" fontId="0" fillId="5" borderId="0" xfId="0" applyFill="1" applyAlignment="1">
      <alignment horizontal="right"/>
    </xf>
    <xf numFmtId="2" fontId="0" fillId="5" borderId="0" xfId="0" applyNumberFormat="1" applyFill="1"/>
    <xf numFmtId="164" fontId="8" fillId="8" borderId="0" xfId="0" applyNumberFormat="1" applyFont="1" applyFill="1" applyAlignment="1">
      <alignment horizontal="center"/>
    </xf>
    <xf numFmtId="1" fontId="8" fillId="8" borderId="0" xfId="0" applyNumberFormat="1" applyFont="1" applyFill="1" applyAlignment="1">
      <alignment horizontal="center"/>
    </xf>
    <xf numFmtId="165" fontId="8" fillId="8" borderId="0" xfId="0" applyNumberFormat="1" applyFont="1" applyFill="1" applyAlignment="1">
      <alignment horizontal="center"/>
    </xf>
    <xf numFmtId="164" fontId="8" fillId="8" borderId="1" xfId="0" applyNumberFormat="1" applyFont="1" applyFill="1" applyBorder="1" applyAlignment="1">
      <alignment horizontal="center"/>
    </xf>
    <xf numFmtId="164" fontId="10" fillId="0" borderId="3" xfId="0" applyNumberFormat="1" applyFont="1" applyBorder="1" applyAlignment="1">
      <alignment horizontal="right"/>
    </xf>
    <xf numFmtId="14" fontId="7" fillId="0" borderId="13" xfId="0" applyNumberFormat="1" applyFont="1" applyBorder="1" applyAlignment="1">
      <alignment horizontal="left"/>
    </xf>
    <xf numFmtId="164" fontId="7" fillId="0" borderId="13" xfId="0" applyNumberFormat="1" applyFont="1" applyBorder="1"/>
    <xf numFmtId="2" fontId="7" fillId="0" borderId="13" xfId="0" applyNumberFormat="1" applyFont="1" applyBorder="1"/>
    <xf numFmtId="164" fontId="10" fillId="0" borderId="10" xfId="0" applyNumberFormat="1" applyFont="1" applyBorder="1" applyAlignment="1">
      <alignment horizontal="right"/>
    </xf>
    <xf numFmtId="0" fontId="7" fillId="0" borderId="17" xfId="0" applyFont="1" applyBorder="1"/>
    <xf numFmtId="0" fontId="2" fillId="9" borderId="0" xfId="0" applyFont="1" applyFill="1"/>
    <xf numFmtId="0" fontId="13" fillId="9" borderId="0" xfId="0" applyFont="1" applyFill="1"/>
    <xf numFmtId="0" fontId="5" fillId="9" borderId="0" xfId="1" applyFill="1" applyAlignment="1" applyProtection="1"/>
    <xf numFmtId="0" fontId="15" fillId="9" borderId="0" xfId="0" applyFont="1" applyFill="1"/>
    <xf numFmtId="2" fontId="7" fillId="0" borderId="11" xfId="0" applyNumberFormat="1" applyFont="1" applyBorder="1"/>
    <xf numFmtId="168" fontId="7" fillId="0" borderId="3" xfId="0" applyNumberFormat="1" applyFont="1" applyBorder="1"/>
    <xf numFmtId="0" fontId="7" fillId="0" borderId="24" xfId="0" applyFont="1" applyBorder="1"/>
    <xf numFmtId="0" fontId="7" fillId="0" borderId="24" xfId="0" applyFont="1" applyBorder="1" applyAlignment="1">
      <alignment horizontal="center"/>
    </xf>
    <xf numFmtId="1" fontId="10" fillId="0" borderId="10" xfId="0" applyNumberFormat="1" applyFont="1" applyBorder="1" applyAlignment="1">
      <alignment horizontal="right"/>
    </xf>
    <xf numFmtId="1" fontId="10" fillId="0" borderId="3" xfId="0" applyNumberFormat="1" applyFont="1" applyBorder="1" applyAlignment="1">
      <alignment horizontal="right"/>
    </xf>
    <xf numFmtId="164" fontId="7" fillId="0" borderId="10" xfId="0" quotePrefix="1" applyNumberFormat="1" applyFont="1" applyBorder="1" applyAlignment="1">
      <alignment horizontal="right"/>
    </xf>
    <xf numFmtId="164" fontId="16" fillId="0" borderId="3" xfId="0" applyNumberFormat="1" applyFont="1" applyBorder="1"/>
    <xf numFmtId="1" fontId="7" fillId="0" borderId="3" xfId="0" applyNumberFormat="1" applyFont="1" applyBorder="1" applyAlignment="1">
      <alignment horizontal="left"/>
    </xf>
    <xf numFmtId="1" fontId="7" fillId="0" borderId="13" xfId="0" applyNumberFormat="1" applyFont="1" applyBorder="1" applyAlignment="1">
      <alignment horizontal="right"/>
    </xf>
    <xf numFmtId="1" fontId="10" fillId="0" borderId="20" xfId="0" applyNumberFormat="1" applyFont="1" applyBorder="1" applyAlignment="1">
      <alignment horizontal="right"/>
    </xf>
    <xf numFmtId="165" fontId="7" fillId="0" borderId="20" xfId="0" quotePrefix="1" applyNumberFormat="1" applyFont="1" applyBorder="1" applyAlignment="1">
      <alignment horizontal="right"/>
    </xf>
    <xf numFmtId="164" fontId="7" fillId="0" borderId="25" xfId="0" applyNumberFormat="1" applyFont="1" applyBorder="1"/>
    <xf numFmtId="0" fontId="17" fillId="9" borderId="0" xfId="0" applyFont="1" applyFill="1"/>
    <xf numFmtId="0" fontId="14" fillId="10" borderId="0" xfId="0" applyFont="1" applyFill="1"/>
    <xf numFmtId="0" fontId="2" fillId="10" borderId="0" xfId="0" applyFont="1" applyFill="1"/>
    <xf numFmtId="166" fontId="14" fillId="10" borderId="0" xfId="0" applyNumberFormat="1" applyFont="1" applyFill="1" applyAlignment="1">
      <alignment horizontal="left"/>
    </xf>
    <xf numFmtId="0" fontId="7" fillId="10" borderId="12" xfId="0" applyFont="1" applyFill="1" applyBorder="1"/>
    <xf numFmtId="0" fontId="7" fillId="10" borderId="12" xfId="0" applyFont="1" applyFill="1" applyBorder="1" applyAlignment="1">
      <alignment horizontal="left"/>
    </xf>
    <xf numFmtId="0" fontId="7" fillId="10" borderId="0" xfId="0" applyFont="1" applyFill="1"/>
    <xf numFmtId="0" fontId="7" fillId="10" borderId="1" xfId="0" applyFont="1" applyFill="1" applyBorder="1"/>
    <xf numFmtId="0" fontId="5" fillId="10" borderId="1" xfId="1" applyFill="1" applyBorder="1" applyAlignment="1" applyProtection="1"/>
    <xf numFmtId="0" fontId="5" fillId="10" borderId="0" xfId="1" applyFill="1" applyBorder="1" applyAlignment="1" applyProtection="1"/>
    <xf numFmtId="0" fontId="5" fillId="10" borderId="0" xfId="1" applyFill="1" applyAlignment="1" applyProtection="1"/>
    <xf numFmtId="0" fontId="19" fillId="10" borderId="0" xfId="0" applyFont="1" applyFill="1"/>
    <xf numFmtId="166" fontId="18" fillId="10" borderId="0" xfId="0" applyNumberFormat="1" applyFont="1" applyFill="1" applyAlignment="1">
      <alignment horizontal="left"/>
    </xf>
    <xf numFmtId="0" fontId="1" fillId="8" borderId="0" xfId="2" applyFont="1" applyFill="1"/>
    <xf numFmtId="0" fontId="2" fillId="8" borderId="0" xfId="2" applyFill="1" applyAlignment="1">
      <alignment horizontal="left"/>
    </xf>
    <xf numFmtId="164" fontId="2" fillId="8" borderId="0" xfId="2" applyNumberFormat="1" applyFill="1"/>
    <xf numFmtId="164" fontId="2" fillId="3" borderId="0" xfId="2" applyNumberFormat="1" applyFill="1"/>
    <xf numFmtId="1" fontId="2" fillId="8" borderId="0" xfId="2" applyNumberFormat="1" applyFill="1" applyAlignment="1">
      <alignment horizontal="left" indent="1"/>
    </xf>
    <xf numFmtId="165" fontId="2" fillId="8" borderId="0" xfId="2" applyNumberFormat="1" applyFill="1"/>
    <xf numFmtId="1" fontId="2" fillId="8" borderId="0" xfId="2" applyNumberFormat="1" applyFill="1"/>
    <xf numFmtId="164" fontId="7" fillId="8" borderId="0" xfId="2" applyNumberFormat="1" applyFont="1" applyFill="1"/>
    <xf numFmtId="0" fontId="2" fillId="5" borderId="0" xfId="2" applyFill="1"/>
    <xf numFmtId="0" fontId="2" fillId="0" borderId="0" xfId="2"/>
    <xf numFmtId="0" fontId="2" fillId="8" borderId="0" xfId="2" applyFill="1"/>
    <xf numFmtId="164" fontId="2" fillId="4" borderId="0" xfId="2" applyNumberFormat="1" applyFill="1"/>
    <xf numFmtId="2" fontId="2" fillId="8" borderId="0" xfId="2" applyNumberFormat="1" applyFill="1"/>
    <xf numFmtId="164" fontId="2" fillId="8" borderId="0" xfId="2" applyNumberFormat="1" applyFill="1" applyAlignment="1">
      <alignment horizontal="left" indent="1"/>
    </xf>
    <xf numFmtId="1" fontId="2" fillId="8" borderId="0" xfId="2" applyNumberFormat="1" applyFill="1" applyAlignment="1">
      <alignment horizontal="left"/>
    </xf>
    <xf numFmtId="0" fontId="1" fillId="8" borderId="0" xfId="2" applyFont="1" applyFill="1" applyAlignment="1">
      <alignment horizontal="center"/>
    </xf>
    <xf numFmtId="0" fontId="1" fillId="8" borderId="0" xfId="2" applyFont="1" applyFill="1" applyAlignment="1">
      <alignment horizontal="left"/>
    </xf>
    <xf numFmtId="164" fontId="1" fillId="8" borderId="0" xfId="2" applyNumberFormat="1" applyFont="1" applyFill="1" applyAlignment="1">
      <alignment horizontal="right"/>
    </xf>
    <xf numFmtId="1" fontId="1" fillId="8" borderId="0" xfId="2" applyNumberFormat="1" applyFont="1" applyFill="1" applyAlignment="1">
      <alignment horizontal="right"/>
    </xf>
    <xf numFmtId="165" fontId="1" fillId="8" borderId="0" xfId="2" applyNumberFormat="1" applyFont="1" applyFill="1" applyAlignment="1">
      <alignment horizontal="right"/>
    </xf>
    <xf numFmtId="164" fontId="8" fillId="8" borderId="0" xfId="2" applyNumberFormat="1" applyFont="1" applyFill="1" applyAlignment="1">
      <alignment horizontal="right"/>
    </xf>
    <xf numFmtId="0" fontId="2" fillId="8" borderId="1" xfId="2" applyFill="1" applyBorder="1"/>
    <xf numFmtId="164" fontId="1" fillId="8" borderId="1" xfId="2" applyNumberFormat="1" applyFont="1" applyFill="1" applyBorder="1" applyAlignment="1">
      <alignment horizontal="left"/>
    </xf>
    <xf numFmtId="164" fontId="1" fillId="8" borderId="1" xfId="2" applyNumberFormat="1" applyFont="1" applyFill="1" applyBorder="1" applyAlignment="1">
      <alignment horizontal="right"/>
    </xf>
    <xf numFmtId="1" fontId="1" fillId="8" borderId="1" xfId="2" applyNumberFormat="1" applyFont="1" applyFill="1" applyBorder="1" applyAlignment="1">
      <alignment horizontal="right"/>
    </xf>
    <xf numFmtId="49" fontId="1" fillId="8" borderId="1" xfId="2" applyNumberFormat="1" applyFont="1" applyFill="1" applyBorder="1" applyAlignment="1">
      <alignment horizontal="right"/>
    </xf>
    <xf numFmtId="165" fontId="1" fillId="8" borderId="1" xfId="2" applyNumberFormat="1" applyFont="1" applyFill="1" applyBorder="1" applyAlignment="1">
      <alignment horizontal="right"/>
    </xf>
    <xf numFmtId="164" fontId="8" fillId="8" borderId="1" xfId="2" applyNumberFormat="1" applyFont="1" applyFill="1" applyBorder="1" applyAlignment="1">
      <alignment horizontal="right"/>
    </xf>
    <xf numFmtId="1" fontId="7" fillId="0" borderId="10" xfId="2" applyNumberFormat="1" applyFont="1" applyBorder="1" applyAlignment="1">
      <alignment horizontal="center"/>
    </xf>
    <xf numFmtId="1" fontId="7" fillId="0" borderId="10" xfId="2" applyNumberFormat="1" applyFont="1" applyBorder="1"/>
    <xf numFmtId="14" fontId="7" fillId="0" borderId="10" xfId="2" applyNumberFormat="1" applyFont="1" applyBorder="1" applyAlignment="1">
      <alignment horizontal="left"/>
    </xf>
    <xf numFmtId="164" fontId="7" fillId="0" borderId="10" xfId="2" applyNumberFormat="1" applyFont="1" applyBorder="1"/>
    <xf numFmtId="2" fontId="7" fillId="0" borderId="10" xfId="2" applyNumberFormat="1" applyFont="1" applyBorder="1"/>
    <xf numFmtId="164" fontId="7" fillId="0" borderId="3" xfId="2" applyNumberFormat="1" applyFont="1" applyBorder="1"/>
    <xf numFmtId="0" fontId="7" fillId="5" borderId="0" xfId="2" applyFont="1" applyFill="1"/>
    <xf numFmtId="0" fontId="7" fillId="0" borderId="0" xfId="2" applyFont="1"/>
    <xf numFmtId="1" fontId="7" fillId="0" borderId="3" xfId="2" applyNumberFormat="1" applyFont="1" applyBorder="1" applyAlignment="1">
      <alignment horizontal="center"/>
    </xf>
    <xf numFmtId="1" fontId="7" fillId="0" borderId="3" xfId="2" applyNumberFormat="1" applyFont="1" applyBorder="1"/>
    <xf numFmtId="14" fontId="7" fillId="0" borderId="3" xfId="2" applyNumberFormat="1" applyFont="1" applyBorder="1" applyAlignment="1">
      <alignment horizontal="left"/>
    </xf>
    <xf numFmtId="2" fontId="7" fillId="0" borderId="3" xfId="2" applyNumberFormat="1" applyFont="1" applyBorder="1"/>
    <xf numFmtId="164" fontId="7" fillId="0" borderId="3" xfId="2" applyNumberFormat="1" applyFont="1" applyBorder="1" applyAlignment="1">
      <alignment horizontal="right"/>
    </xf>
    <xf numFmtId="1" fontId="10" fillId="0" borderId="3" xfId="2" applyNumberFormat="1" applyFont="1" applyBorder="1"/>
    <xf numFmtId="167" fontId="7" fillId="0" borderId="3" xfId="2" applyNumberFormat="1" applyFont="1" applyBorder="1"/>
    <xf numFmtId="1" fontId="7" fillId="0" borderId="0" xfId="2" applyNumberFormat="1" applyFont="1" applyAlignment="1">
      <alignment horizontal="center" vertical="center"/>
    </xf>
    <xf numFmtId="1" fontId="7" fillId="0" borderId="3" xfId="2" applyNumberFormat="1" applyFont="1" applyBorder="1" applyAlignment="1">
      <alignment horizontal="right"/>
    </xf>
    <xf numFmtId="0" fontId="7" fillId="5" borderId="0" xfId="2" applyFont="1" applyFill="1" applyAlignment="1">
      <alignment horizontal="right"/>
    </xf>
    <xf numFmtId="165" fontId="7" fillId="0" borderId="3" xfId="2" applyNumberFormat="1" applyFont="1" applyBorder="1"/>
    <xf numFmtId="1" fontId="7" fillId="0" borderId="0" xfId="2" applyNumberFormat="1" applyFont="1" applyAlignment="1">
      <alignment horizontal="center"/>
    </xf>
    <xf numFmtId="1" fontId="7" fillId="0" borderId="0" xfId="2" applyNumberFormat="1" applyFont="1"/>
    <xf numFmtId="0" fontId="2" fillId="5" borderId="0" xfId="2" applyFill="1" applyAlignment="1">
      <alignment horizontal="left"/>
    </xf>
    <xf numFmtId="164" fontId="2" fillId="5" borderId="0" xfId="2" applyNumberFormat="1" applyFill="1"/>
    <xf numFmtId="1" fontId="2" fillId="5" borderId="0" xfId="2" applyNumberFormat="1" applyFill="1"/>
    <xf numFmtId="165" fontId="2" fillId="5" borderId="0" xfId="2" applyNumberFormat="1" applyFill="1"/>
    <xf numFmtId="164" fontId="7" fillId="5" borderId="0" xfId="2" applyNumberFormat="1" applyFont="1" applyFill="1"/>
    <xf numFmtId="14" fontId="1" fillId="8" borderId="0" xfId="2" applyNumberFormat="1" applyFont="1" applyFill="1" applyAlignment="1">
      <alignment horizontal="left"/>
    </xf>
    <xf numFmtId="2" fontId="1" fillId="8" borderId="0" xfId="2" applyNumberFormat="1" applyFont="1" applyFill="1" applyAlignment="1">
      <alignment horizontal="left"/>
    </xf>
    <xf numFmtId="14" fontId="2" fillId="8" borderId="1" xfId="2" applyNumberFormat="1" applyFill="1" applyBorder="1" applyAlignment="1">
      <alignment horizontal="left"/>
    </xf>
    <xf numFmtId="164" fontId="1" fillId="8" borderId="1" xfId="2" applyNumberFormat="1" applyFont="1" applyFill="1" applyBorder="1"/>
    <xf numFmtId="1" fontId="2" fillId="8" borderId="1" xfId="2" applyNumberFormat="1" applyFill="1" applyBorder="1"/>
    <xf numFmtId="164" fontId="2" fillId="8" borderId="1" xfId="2" applyNumberFormat="1" applyFill="1" applyBorder="1"/>
    <xf numFmtId="2" fontId="2" fillId="8" borderId="1" xfId="2" applyNumberFormat="1" applyFill="1" applyBorder="1"/>
    <xf numFmtId="164" fontId="7" fillId="8" borderId="1" xfId="2" applyNumberFormat="1" applyFont="1" applyFill="1" applyBorder="1"/>
    <xf numFmtId="1" fontId="7" fillId="0" borderId="12" xfId="2" applyNumberFormat="1" applyFont="1" applyBorder="1" applyAlignment="1">
      <alignment horizontal="center" vertical="center"/>
    </xf>
    <xf numFmtId="14" fontId="7" fillId="0" borderId="18" xfId="2" applyNumberFormat="1" applyFont="1" applyBorder="1" applyAlignment="1">
      <alignment horizontal="left"/>
    </xf>
    <xf numFmtId="164" fontId="7" fillId="0" borderId="18" xfId="2" applyNumberFormat="1" applyFont="1" applyBorder="1"/>
    <xf numFmtId="1" fontId="7" fillId="0" borderId="18" xfId="2" applyNumberFormat="1" applyFont="1" applyBorder="1"/>
    <xf numFmtId="2" fontId="7" fillId="0" borderId="18" xfId="2" applyNumberFormat="1" applyFont="1" applyBorder="1"/>
    <xf numFmtId="164" fontId="7" fillId="0" borderId="18" xfId="2" applyNumberFormat="1" applyFont="1" applyBorder="1" applyAlignment="1">
      <alignment horizontal="right"/>
    </xf>
    <xf numFmtId="164" fontId="7" fillId="0" borderId="10" xfId="2" applyNumberFormat="1" applyFont="1" applyBorder="1" applyAlignment="1">
      <alignment horizontal="right"/>
    </xf>
    <xf numFmtId="1" fontId="7" fillId="0" borderId="20" xfId="2" applyNumberFormat="1" applyFont="1" applyBorder="1"/>
    <xf numFmtId="14" fontId="7" fillId="0" borderId="20" xfId="2" applyNumberFormat="1" applyFont="1" applyBorder="1" applyAlignment="1">
      <alignment horizontal="left"/>
    </xf>
    <xf numFmtId="164" fontId="7" fillId="0" borderId="20" xfId="2" applyNumberFormat="1" applyFont="1" applyBorder="1"/>
    <xf numFmtId="2" fontId="7" fillId="0" borderId="20" xfId="2" applyNumberFormat="1" applyFont="1" applyBorder="1"/>
    <xf numFmtId="1" fontId="7" fillId="0" borderId="13" xfId="2" applyNumberFormat="1" applyFont="1" applyBorder="1" applyAlignment="1">
      <alignment horizontal="center"/>
    </xf>
    <xf numFmtId="3" fontId="7" fillId="5" borderId="0" xfId="2" applyNumberFormat="1" applyFont="1" applyFill="1" applyAlignment="1">
      <alignment horizontal="center"/>
    </xf>
    <xf numFmtId="14" fontId="7" fillId="5" borderId="0" xfId="2" applyNumberFormat="1" applyFont="1" applyFill="1" applyAlignment="1">
      <alignment horizontal="left"/>
    </xf>
    <xf numFmtId="164" fontId="7" fillId="5" borderId="0" xfId="2" applyNumberFormat="1" applyFont="1" applyFill="1" applyAlignment="1">
      <alignment horizontal="right"/>
    </xf>
    <xf numFmtId="1" fontId="7" fillId="5" borderId="0" xfId="2" applyNumberFormat="1" applyFont="1" applyFill="1" applyAlignment="1">
      <alignment horizontal="right"/>
    </xf>
    <xf numFmtId="2" fontId="7" fillId="5" borderId="0" xfId="2" applyNumberFormat="1" applyFont="1" applyFill="1" applyAlignment="1">
      <alignment horizontal="right"/>
    </xf>
    <xf numFmtId="14" fontId="7" fillId="8" borderId="0" xfId="2" applyNumberFormat="1" applyFont="1" applyFill="1" applyAlignment="1">
      <alignment horizontal="left"/>
    </xf>
    <xf numFmtId="164" fontId="7" fillId="8" borderId="0" xfId="2" applyNumberFormat="1" applyFont="1" applyFill="1" applyAlignment="1">
      <alignment horizontal="right"/>
    </xf>
    <xf numFmtId="1" fontId="7" fillId="8" borderId="0" xfId="2" applyNumberFormat="1" applyFont="1" applyFill="1" applyAlignment="1">
      <alignment horizontal="right"/>
    </xf>
    <xf numFmtId="2" fontId="7" fillId="8" borderId="0" xfId="2" applyNumberFormat="1" applyFont="1" applyFill="1" applyAlignment="1">
      <alignment horizontal="right"/>
    </xf>
    <xf numFmtId="0" fontId="7" fillId="5" borderId="1" xfId="2" applyFont="1" applyFill="1" applyBorder="1"/>
    <xf numFmtId="14" fontId="8" fillId="5" borderId="1" xfId="2" applyNumberFormat="1" applyFont="1" applyFill="1" applyBorder="1" applyAlignment="1">
      <alignment horizontal="left"/>
    </xf>
    <xf numFmtId="164" fontId="8" fillId="5" borderId="1" xfId="2" applyNumberFormat="1" applyFont="1" applyFill="1" applyBorder="1" applyAlignment="1">
      <alignment horizontal="left"/>
    </xf>
    <xf numFmtId="1" fontId="8" fillId="5" borderId="1" xfId="2" applyNumberFormat="1" applyFont="1" applyFill="1" applyBorder="1" applyAlignment="1">
      <alignment horizontal="left"/>
    </xf>
    <xf numFmtId="0" fontId="2" fillId="0" borderId="12" xfId="2" applyBorder="1"/>
    <xf numFmtId="3" fontId="7" fillId="5" borderId="12" xfId="2" applyNumberFormat="1" applyFont="1" applyFill="1" applyBorder="1" applyAlignment="1">
      <alignment horizontal="center"/>
    </xf>
    <xf numFmtId="14" fontId="7" fillId="5" borderId="12" xfId="2" applyNumberFormat="1" applyFont="1" applyFill="1" applyBorder="1" applyAlignment="1">
      <alignment horizontal="left"/>
    </xf>
    <xf numFmtId="164" fontId="7" fillId="5" borderId="12" xfId="2" applyNumberFormat="1" applyFont="1" applyFill="1" applyBorder="1" applyAlignment="1">
      <alignment horizontal="right"/>
    </xf>
    <xf numFmtId="1" fontId="7" fillId="5" borderId="12" xfId="2" applyNumberFormat="1" applyFont="1" applyFill="1" applyBorder="1" applyAlignment="1">
      <alignment horizontal="right"/>
    </xf>
    <xf numFmtId="2" fontId="7" fillId="5" borderId="12" xfId="2" applyNumberFormat="1" applyFont="1" applyFill="1" applyBorder="1" applyAlignment="1">
      <alignment horizontal="right"/>
    </xf>
    <xf numFmtId="0" fontId="7" fillId="5" borderId="0" xfId="2" applyFont="1" applyFill="1" applyAlignment="1">
      <alignment horizontal="left"/>
    </xf>
    <xf numFmtId="1" fontId="7" fillId="5" borderId="0" xfId="2" applyNumberFormat="1" applyFont="1" applyFill="1"/>
    <xf numFmtId="0" fontId="7" fillId="0" borderId="12" xfId="2" applyFont="1" applyBorder="1" applyAlignment="1">
      <alignment horizontal="center" vertical="center"/>
    </xf>
    <xf numFmtId="0" fontId="7" fillId="0" borderId="0" xfId="2" applyFont="1" applyAlignment="1">
      <alignment horizontal="center" vertical="center"/>
    </xf>
    <xf numFmtId="14" fontId="8" fillId="5" borderId="0" xfId="2" applyNumberFormat="1" applyFont="1" applyFill="1" applyAlignment="1">
      <alignment horizontal="left"/>
    </xf>
    <xf numFmtId="164" fontId="8" fillId="5" borderId="0" xfId="2" applyNumberFormat="1" applyFont="1" applyFill="1" applyAlignment="1">
      <alignment horizontal="left"/>
    </xf>
    <xf numFmtId="1" fontId="8" fillId="5" borderId="0" xfId="2" applyNumberFormat="1" applyFont="1" applyFill="1" applyAlignment="1">
      <alignment horizontal="left"/>
    </xf>
    <xf numFmtId="165" fontId="10" fillId="0" borderId="3" xfId="2" applyNumberFormat="1" applyFont="1" applyBorder="1"/>
    <xf numFmtId="0" fontId="7" fillId="0" borderId="0" xfId="2" applyFont="1" applyAlignment="1">
      <alignment horizontal="center"/>
    </xf>
    <xf numFmtId="0" fontId="7" fillId="0" borderId="3" xfId="2" applyFont="1" applyBorder="1"/>
    <xf numFmtId="0" fontId="7" fillId="5" borderId="1" xfId="2" applyFont="1" applyFill="1" applyBorder="1" applyAlignment="1">
      <alignment horizontal="left"/>
    </xf>
    <xf numFmtId="1" fontId="7" fillId="5" borderId="1" xfId="2" applyNumberFormat="1" applyFont="1" applyFill="1" applyBorder="1"/>
    <xf numFmtId="164" fontId="7" fillId="5" borderId="1" xfId="2" applyNumberFormat="1" applyFont="1" applyFill="1" applyBorder="1"/>
    <xf numFmtId="0" fontId="7" fillId="5" borderId="0" xfId="2" applyFont="1" applyFill="1" applyProtection="1">
      <protection locked="0"/>
    </xf>
    <xf numFmtId="0" fontId="7" fillId="5" borderId="0" xfId="2" applyFont="1" applyFill="1" applyAlignment="1" applyProtection="1">
      <alignment horizontal="left"/>
      <protection locked="0"/>
    </xf>
    <xf numFmtId="164" fontId="7" fillId="5" borderId="0" xfId="2" applyNumberFormat="1" applyFont="1" applyFill="1" applyProtection="1">
      <protection locked="0"/>
    </xf>
    <xf numFmtId="1" fontId="7" fillId="5" borderId="0" xfId="2" applyNumberFormat="1" applyFont="1" applyFill="1" applyProtection="1">
      <protection locked="0"/>
    </xf>
    <xf numFmtId="0" fontId="7" fillId="0" borderId="0" xfId="2" applyFont="1" applyProtection="1">
      <protection locked="0"/>
    </xf>
    <xf numFmtId="0" fontId="7" fillId="5" borderId="1" xfId="2" applyFont="1" applyFill="1" applyBorder="1" applyProtection="1">
      <protection locked="0"/>
    </xf>
    <xf numFmtId="0" fontId="7" fillId="5" borderId="1" xfId="2" applyFont="1" applyFill="1" applyBorder="1" applyAlignment="1" applyProtection="1">
      <alignment horizontal="left"/>
      <protection locked="0"/>
    </xf>
    <xf numFmtId="164" fontId="7" fillId="5" borderId="1" xfId="2" applyNumberFormat="1" applyFont="1" applyFill="1" applyBorder="1" applyProtection="1">
      <protection locked="0"/>
    </xf>
    <xf numFmtId="1" fontId="7" fillId="5" borderId="1" xfId="2" applyNumberFormat="1" applyFont="1" applyFill="1" applyBorder="1" applyProtection="1">
      <protection locked="0"/>
    </xf>
    <xf numFmtId="14" fontId="7" fillId="0" borderId="23" xfId="2" applyNumberFormat="1" applyFont="1" applyBorder="1" applyAlignment="1">
      <alignment horizontal="left"/>
    </xf>
    <xf numFmtId="164" fontId="7" fillId="0" borderId="23" xfId="2" applyNumberFormat="1" applyFont="1" applyBorder="1"/>
    <xf numFmtId="1" fontId="7" fillId="0" borderId="23" xfId="2" applyNumberFormat="1" applyFont="1" applyBorder="1"/>
    <xf numFmtId="2" fontId="7" fillId="0" borderId="23" xfId="2" applyNumberFormat="1" applyFont="1" applyBorder="1"/>
    <xf numFmtId="14" fontId="7" fillId="5" borderId="1" xfId="2" applyNumberFormat="1" applyFont="1" applyFill="1" applyBorder="1" applyAlignment="1">
      <alignment horizontal="left"/>
    </xf>
    <xf numFmtId="164" fontId="7" fillId="5" borderId="1" xfId="2" applyNumberFormat="1" applyFont="1" applyFill="1" applyBorder="1" applyAlignment="1">
      <alignment horizontal="right"/>
    </xf>
    <xf numFmtId="1" fontId="7" fillId="5" borderId="1" xfId="2" applyNumberFormat="1" applyFont="1" applyFill="1" applyBorder="1" applyAlignment="1">
      <alignment horizontal="right"/>
    </xf>
    <xf numFmtId="2" fontId="7" fillId="5" borderId="1" xfId="2" applyNumberFormat="1" applyFont="1" applyFill="1" applyBorder="1" applyAlignment="1">
      <alignment horizontal="right"/>
    </xf>
    <xf numFmtId="2" fontId="7" fillId="5" borderId="0" xfId="2" applyNumberFormat="1" applyFont="1" applyFill="1"/>
    <xf numFmtId="2" fontId="7" fillId="5" borderId="1" xfId="2" applyNumberFormat="1" applyFont="1" applyFill="1" applyBorder="1"/>
    <xf numFmtId="164" fontId="8" fillId="5" borderId="0" xfId="2" applyNumberFormat="1" applyFont="1" applyFill="1" applyAlignment="1">
      <alignment horizontal="right"/>
    </xf>
    <xf numFmtId="164" fontId="8" fillId="5" borderId="1" xfId="2" applyNumberFormat="1" applyFont="1" applyFill="1" applyBorder="1" applyAlignment="1">
      <alignment horizontal="right"/>
    </xf>
    <xf numFmtId="0" fontId="7" fillId="5" borderId="1" xfId="2" applyFont="1" applyFill="1" applyBorder="1" applyAlignment="1">
      <alignment horizontal="right"/>
    </xf>
    <xf numFmtId="1" fontId="7" fillId="0" borderId="22" xfId="2" applyNumberFormat="1" applyFont="1" applyBorder="1" applyAlignment="1">
      <alignment horizontal="center"/>
    </xf>
    <xf numFmtId="1" fontId="7" fillId="0" borderId="17" xfId="2" applyNumberFormat="1" applyFont="1" applyBorder="1" applyAlignment="1">
      <alignment horizontal="center"/>
    </xf>
    <xf numFmtId="1" fontId="7" fillId="0" borderId="5" xfId="2" applyNumberFormat="1" applyFont="1" applyBorder="1"/>
    <xf numFmtId="165" fontId="7" fillId="0" borderId="10" xfId="2" applyNumberFormat="1" applyFont="1" applyBorder="1"/>
    <xf numFmtId="1" fontId="7" fillId="0" borderId="19" xfId="2" applyNumberFormat="1" applyFont="1" applyBorder="1" applyAlignment="1">
      <alignment horizontal="center"/>
    </xf>
    <xf numFmtId="1" fontId="7" fillId="0" borderId="21" xfId="2" applyNumberFormat="1" applyFont="1" applyBorder="1" applyAlignment="1">
      <alignment horizontal="center"/>
    </xf>
    <xf numFmtId="1" fontId="7" fillId="0" borderId="4" xfId="2" applyNumberFormat="1" applyFont="1" applyBorder="1"/>
    <xf numFmtId="14" fontId="2" fillId="5" borderId="0" xfId="2" applyNumberFormat="1" applyFill="1" applyAlignment="1">
      <alignment horizontal="left"/>
    </xf>
    <xf numFmtId="164" fontId="2" fillId="5" borderId="0" xfId="2" applyNumberFormat="1" applyFill="1" applyAlignment="1">
      <alignment horizontal="right"/>
    </xf>
    <xf numFmtId="1" fontId="2" fillId="5" borderId="0" xfId="2" applyNumberFormat="1" applyFill="1" applyAlignment="1">
      <alignment horizontal="right"/>
    </xf>
    <xf numFmtId="2" fontId="2" fillId="5" borderId="0" xfId="2" applyNumberFormat="1" applyFill="1" applyAlignment="1">
      <alignment horizontal="right"/>
    </xf>
    <xf numFmtId="0" fontId="2" fillId="5" borderId="0" xfId="2" applyFill="1" applyAlignment="1">
      <alignment horizontal="right"/>
    </xf>
    <xf numFmtId="14" fontId="1" fillId="5" borderId="0" xfId="2" applyNumberFormat="1" applyFont="1" applyFill="1" applyAlignment="1">
      <alignment horizontal="left"/>
    </xf>
    <xf numFmtId="164" fontId="1" fillId="5" borderId="0" xfId="2" applyNumberFormat="1" applyFont="1" applyFill="1" applyAlignment="1">
      <alignment horizontal="right"/>
    </xf>
    <xf numFmtId="2" fontId="2" fillId="5" borderId="0" xfId="2" applyNumberFormat="1" applyFill="1"/>
    <xf numFmtId="1" fontId="1" fillId="5" borderId="0" xfId="2" applyNumberFormat="1" applyFont="1" applyFill="1" applyAlignment="1">
      <alignment horizontal="right"/>
    </xf>
    <xf numFmtId="2" fontId="1" fillId="5" borderId="0" xfId="2" applyNumberFormat="1" applyFont="1" applyFill="1" applyAlignment="1">
      <alignment horizontal="right"/>
    </xf>
    <xf numFmtId="0" fontId="1" fillId="5" borderId="0" xfId="2" applyFont="1" applyFill="1" applyAlignment="1">
      <alignment horizontal="right"/>
    </xf>
    <xf numFmtId="14" fontId="2" fillId="0" borderId="0" xfId="2" applyNumberFormat="1" applyAlignment="1">
      <alignment horizontal="left"/>
    </xf>
    <xf numFmtId="164" fontId="2" fillId="0" borderId="0" xfId="2" applyNumberFormat="1"/>
    <xf numFmtId="1" fontId="2" fillId="0" borderId="0" xfId="2" applyNumberFormat="1"/>
    <xf numFmtId="2" fontId="2" fillId="0" borderId="0" xfId="2" applyNumberFormat="1"/>
    <xf numFmtId="164" fontId="7" fillId="0" borderId="0" xfId="2" applyNumberFormat="1" applyFont="1"/>
    <xf numFmtId="0" fontId="7" fillId="9" borderId="0" xfId="0" applyFont="1" applyFill="1"/>
    <xf numFmtId="0" fontId="5" fillId="9" borderId="0" xfId="1" applyFill="1" applyBorder="1" applyAlignment="1" applyProtection="1"/>
    <xf numFmtId="0" fontId="7" fillId="0" borderId="0" xfId="0" applyFont="1" applyAlignment="1">
      <alignment horizontal="right"/>
    </xf>
    <xf numFmtId="164" fontId="7" fillId="0" borderId="0" xfId="0" applyNumberFormat="1" applyFont="1" applyAlignment="1">
      <alignment horizontal="right"/>
    </xf>
    <xf numFmtId="1" fontId="7" fillId="0" borderId="0" xfId="0" applyNumberFormat="1" applyFont="1" applyAlignment="1">
      <alignment horizontal="right"/>
    </xf>
    <xf numFmtId="2" fontId="7" fillId="0" borderId="0" xfId="0" applyNumberFormat="1" applyFont="1" applyAlignment="1">
      <alignment horizontal="right"/>
    </xf>
    <xf numFmtId="167" fontId="7" fillId="0" borderId="0" xfId="0" applyNumberFormat="1" applyFont="1" applyAlignment="1">
      <alignment horizontal="right"/>
    </xf>
    <xf numFmtId="1" fontId="10" fillId="0" borderId="0" xfId="0" applyNumberFormat="1" applyFont="1" applyAlignment="1">
      <alignment horizontal="right"/>
    </xf>
    <xf numFmtId="165" fontId="7" fillId="0" borderId="0" xfId="0" applyNumberFormat="1" applyFont="1" applyAlignment="1">
      <alignment horizontal="right"/>
    </xf>
    <xf numFmtId="165" fontId="10" fillId="0" borderId="0" xfId="0" applyNumberFormat="1" applyFont="1" applyAlignment="1">
      <alignment horizontal="right"/>
    </xf>
    <xf numFmtId="167" fontId="10" fillId="0" borderId="0" xfId="0" applyNumberFormat="1" applyFont="1" applyAlignment="1">
      <alignment horizontal="right"/>
    </xf>
    <xf numFmtId="164" fontId="10" fillId="0" borderId="0" xfId="0" applyNumberFormat="1" applyFont="1" applyAlignment="1">
      <alignment horizontal="right"/>
    </xf>
    <xf numFmtId="0" fontId="7" fillId="0" borderId="12" xfId="2" applyFont="1" applyBorder="1"/>
    <xf numFmtId="2" fontId="10" fillId="0" borderId="0" xfId="0" applyNumberFormat="1" applyFont="1" applyAlignment="1">
      <alignment horizontal="right"/>
    </xf>
    <xf numFmtId="0" fontId="10" fillId="0" borderId="3" xfId="2" applyFont="1" applyBorder="1"/>
    <xf numFmtId="167" fontId="7" fillId="0" borderId="3" xfId="0" applyNumberFormat="1" applyFont="1" applyBorder="1" applyAlignment="1">
      <alignment horizontal="right"/>
    </xf>
    <xf numFmtId="167" fontId="7" fillId="0" borderId="4" xfId="0" applyNumberFormat="1" applyFont="1" applyBorder="1"/>
    <xf numFmtId="167" fontId="2" fillId="0" borderId="0" xfId="0" applyNumberFormat="1" applyFont="1"/>
    <xf numFmtId="167" fontId="7" fillId="0" borderId="10" xfId="0" applyNumberFormat="1" applyFont="1" applyBorder="1"/>
    <xf numFmtId="167" fontId="7" fillId="0" borderId="26" xfId="0" applyNumberFormat="1" applyFont="1" applyBorder="1" applyAlignment="1">
      <alignment horizontal="right"/>
    </xf>
    <xf numFmtId="0" fontId="2" fillId="0" borderId="20" xfId="0" applyFont="1" applyBorder="1"/>
    <xf numFmtId="1" fontId="2" fillId="0" borderId="20" xfId="0" applyNumberFormat="1" applyFont="1" applyBorder="1"/>
    <xf numFmtId="1" fontId="2" fillId="0" borderId="0" xfId="0" applyNumberFormat="1" applyFont="1"/>
    <xf numFmtId="2" fontId="2" fillId="0" borderId="0" xfId="0" applyNumberFormat="1" applyFont="1" applyAlignment="1">
      <alignment horizontal="center"/>
    </xf>
    <xf numFmtId="167" fontId="2" fillId="0" borderId="3" xfId="0" applyNumberFormat="1" applyFont="1" applyBorder="1"/>
    <xf numFmtId="14" fontId="7" fillId="0" borderId="3" xfId="0" applyNumberFormat="1" applyFont="1" applyBorder="1"/>
    <xf numFmtId="0" fontId="7" fillId="0" borderId="3" xfId="0" applyFont="1" applyBorder="1"/>
    <xf numFmtId="2" fontId="7" fillId="0" borderId="3" xfId="0" applyNumberFormat="1" applyFont="1" applyBorder="1" applyAlignment="1">
      <alignment horizontal="center"/>
    </xf>
    <xf numFmtId="14" fontId="7" fillId="0" borderId="0" xfId="0" applyNumberFormat="1" applyFont="1"/>
    <xf numFmtId="2" fontId="7" fillId="0" borderId="0" xfId="0" applyNumberFormat="1" applyFont="1" applyAlignment="1">
      <alignment horizontal="center"/>
    </xf>
    <xf numFmtId="167" fontId="2" fillId="5" borderId="0" xfId="0" applyNumberFormat="1" applyFont="1" applyFill="1"/>
    <xf numFmtId="167" fontId="2" fillId="8" borderId="0" xfId="0" applyNumberFormat="1" applyFont="1" applyFill="1"/>
    <xf numFmtId="167" fontId="2" fillId="0" borderId="15" xfId="0" applyNumberFormat="1" applyFont="1" applyBorder="1"/>
    <xf numFmtId="167" fontId="2" fillId="0" borderId="16" xfId="0" applyNumberFormat="1" applyFont="1" applyBorder="1"/>
    <xf numFmtId="167" fontId="4" fillId="0" borderId="15" xfId="0" applyNumberFormat="1" applyFont="1" applyBorder="1"/>
    <xf numFmtId="167" fontId="2" fillId="5" borderId="19" xfId="0" applyNumberFormat="1" applyFont="1" applyFill="1" applyBorder="1"/>
    <xf numFmtId="167" fontId="4" fillId="0" borderId="3" xfId="0" applyNumberFormat="1" applyFont="1" applyBorder="1"/>
    <xf numFmtId="167" fontId="4" fillId="0" borderId="0" xfId="0" applyNumberFormat="1" applyFont="1"/>
    <xf numFmtId="167" fontId="7" fillId="0" borderId="0" xfId="0" applyNumberFormat="1" applyFont="1"/>
    <xf numFmtId="167" fontId="7" fillId="0" borderId="3" xfId="0" applyNumberFormat="1" applyFont="1" applyBorder="1" applyAlignment="1">
      <alignment horizontal="center"/>
    </xf>
    <xf numFmtId="167" fontId="20" fillId="0" borderId="3" xfId="0" applyNumberFormat="1" applyFont="1" applyBorder="1"/>
    <xf numFmtId="167" fontId="20" fillId="0" borderId="0" xfId="0" applyNumberFormat="1" applyFont="1"/>
    <xf numFmtId="0" fontId="21" fillId="8" borderId="0" xfId="0" applyFont="1" applyFill="1" applyAlignment="1">
      <alignment horizontal="center"/>
    </xf>
    <xf numFmtId="0" fontId="11" fillId="8" borderId="0" xfId="0" applyFont="1" applyFill="1" applyAlignment="1">
      <alignment horizontal="center"/>
    </xf>
    <xf numFmtId="1" fontId="7" fillId="0" borderId="10" xfId="0" applyNumberFormat="1" applyFont="1" applyBorder="1" applyAlignment="1">
      <alignment horizontal="center"/>
    </xf>
    <xf numFmtId="14" fontId="0" fillId="0" borderId="0" xfId="0" applyNumberFormat="1"/>
    <xf numFmtId="14" fontId="7" fillId="0" borderId="2" xfId="0" applyNumberFormat="1" applyFont="1" applyBorder="1"/>
    <xf numFmtId="0" fontId="16" fillId="10" borderId="0" xfId="0" applyFont="1" applyFill="1"/>
    <xf numFmtId="0" fontId="22" fillId="10" borderId="0" xfId="1" applyFont="1" applyFill="1" applyBorder="1" applyAlignment="1" applyProtection="1"/>
    <xf numFmtId="0" fontId="23" fillId="10" borderId="0" xfId="1" applyFont="1" applyFill="1" applyAlignment="1" applyProtection="1"/>
    <xf numFmtId="0" fontId="23" fillId="10" borderId="1" xfId="1" applyFont="1" applyFill="1" applyBorder="1" applyAlignment="1" applyProtection="1"/>
    <xf numFmtId="1" fontId="7" fillId="0" borderId="0" xfId="0" applyNumberFormat="1" applyFont="1"/>
    <xf numFmtId="0" fontId="23" fillId="10" borderId="0" xfId="1" applyFont="1" applyFill="1" applyBorder="1" applyAlignment="1" applyProtection="1"/>
    <xf numFmtId="166" fontId="14" fillId="10" borderId="0" xfId="0" applyNumberFormat="1" applyFont="1" applyFill="1" applyAlignment="1">
      <alignment horizontal="left"/>
    </xf>
    <xf numFmtId="0" fontId="2" fillId="8" borderId="0" xfId="0" applyFont="1" applyFill="1" applyAlignment="1">
      <alignment horizontal="left" vertical="top" wrapText="1"/>
    </xf>
    <xf numFmtId="0" fontId="0" fillId="8" borderId="0" xfId="0" applyFill="1" applyAlignment="1">
      <alignment horizontal="left" vertical="top" wrapText="1"/>
    </xf>
  </cellXfs>
  <cellStyles count="3">
    <cellStyle name="Hyperlänk" xfId="1" builtinId="8"/>
    <cellStyle name="Normal" xfId="0" builtinId="0"/>
    <cellStyle name="Normal 2" xfId="2" xr:uid="{0761C629-410C-4F7D-863A-6995E335D0DD}"/>
  </cellStyles>
  <dxfs count="20423">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bgColor rgb="FFFFFF00"/>
        </patternFill>
      </fill>
    </dxf>
    <dxf>
      <fill>
        <patternFill patternType="none">
          <bgColor auto="1"/>
        </patternFill>
      </fill>
    </dxf>
    <dxf>
      <fill>
        <patternFill>
          <bgColor theme="9" tint="-0.24994659260841701"/>
        </patternFill>
      </fill>
    </dxf>
    <dxf>
      <fill>
        <patternFill>
          <bgColor theme="9" tint="-0.24994659260841701"/>
        </patternFill>
      </fill>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ill>
        <patternFill patternType="none">
          <bgColor auto="1"/>
        </patternFill>
      </fill>
    </dxf>
    <dxf>
      <fill>
        <patternFill>
          <bgColor rgb="FFFFFF00"/>
        </patternFill>
      </fill>
    </dxf>
    <dxf>
      <fill>
        <patternFill>
          <bgColor rgb="FFFF6600"/>
        </patternFill>
      </fill>
    </dxf>
    <dxf>
      <font>
        <condense val="0"/>
        <extend val="0"/>
        <color indexed="8"/>
      </font>
      <fill>
        <patternFill patternType="solid">
          <fgColor indexed="10"/>
          <bgColor rgb="FFFF6600"/>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FF6600"/>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rgb="FFFF6600"/>
        </patternFill>
      </fill>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FF00"/>
        </patternFill>
      </fill>
    </dxf>
    <dxf>
      <fill>
        <patternFill>
          <bgColor theme="9" tint="-0.24994659260841701"/>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s>
  <tableStyles count="0" defaultTableStyle="TableStyleMedium9" defaultPivotStyle="PivotStyleLight16"/>
  <colors>
    <mruColors>
      <color rgb="FFFF660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247650</xdr:colOff>
      <xdr:row>1</xdr:row>
      <xdr:rowOff>190500</xdr:rowOff>
    </xdr:from>
    <xdr:to>
      <xdr:col>7</xdr:col>
      <xdr:colOff>541800</xdr:colOff>
      <xdr:row>8</xdr:row>
      <xdr:rowOff>152400</xdr:rowOff>
    </xdr:to>
    <xdr:pic>
      <xdr:nvPicPr>
        <xdr:cNvPr id="2" name="Bildobjekt 1">
          <a:extLst>
            <a:ext uri="{FF2B5EF4-FFF2-40B4-BE49-F238E27FC236}">
              <a16:creationId xmlns:a16="http://schemas.microsoft.com/office/drawing/2014/main" id="{43C82FD9-3BD4-469D-8F1E-AB78EBF29F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9525" y="352425"/>
          <a:ext cx="1227600" cy="1228725"/>
        </a:xfrm>
        <a:prstGeom prst="rect">
          <a:avLst/>
        </a:prstGeom>
      </xdr:spPr>
    </xdr:pic>
    <xdr:clientData/>
  </xdr:twoCellAnchor>
  <xdr:oneCellAnchor>
    <xdr:from>
      <xdr:col>1</xdr:col>
      <xdr:colOff>0</xdr:colOff>
      <xdr:row>678</xdr:row>
      <xdr:rowOff>0</xdr:rowOff>
    </xdr:from>
    <xdr:ext cx="5376332" cy="7286626"/>
    <xdr:sp macro="" textlink="">
      <xdr:nvSpPr>
        <xdr:cNvPr id="14" name="Text Box 70">
          <a:extLst>
            <a:ext uri="{FF2B5EF4-FFF2-40B4-BE49-F238E27FC236}">
              <a16:creationId xmlns:a16="http://schemas.microsoft.com/office/drawing/2014/main" id="{FB486076-3CA8-4235-94B4-264ADC094DFC}"/>
            </a:ext>
          </a:extLst>
        </xdr:cNvPr>
        <xdr:cNvSpPr txBox="1">
          <a:spLocks noChangeArrowheads="1"/>
        </xdr:cNvSpPr>
      </xdr:nvSpPr>
      <xdr:spPr bwMode="auto">
        <a:xfrm>
          <a:off x="228600" y="2276475"/>
          <a:ext cx="5376332" cy="7286626"/>
        </a:xfrm>
        <a:prstGeom prst="rect">
          <a:avLst/>
        </a:prstGeom>
        <a:noFill/>
        <a:ln w="9525">
          <a:noFill/>
          <a:miter lim="800000"/>
          <a:headEnd/>
          <a:tailEnd/>
        </a:ln>
      </xdr:spPr>
      <xdr:txBody>
        <a:bodyPr vertOverflow="clip" wrap="square" lIns="36576" tIns="27432" rIns="0" bIns="0" anchor="t" upright="1"/>
        <a:lstStyle/>
        <a:p>
          <a:r>
            <a:rPr lang="sv-SE" sz="1100" b="1">
              <a:effectLst/>
              <a:latin typeface="+mn-lt"/>
              <a:ea typeface="+mn-ea"/>
              <a:cs typeface="+mn-cs"/>
            </a:rPr>
            <a:t>Allmänt</a:t>
          </a:r>
          <a:endParaRPr lang="sv-SE" sz="1100">
            <a:effectLst/>
            <a:latin typeface="+mn-lt"/>
            <a:ea typeface="+mn-ea"/>
            <a:cs typeface="+mn-cs"/>
          </a:endParaRPr>
        </a:p>
        <a:p>
          <a:r>
            <a:rPr lang="sv-SE" sz="1100">
              <a:effectLst/>
              <a:latin typeface="+mn-lt"/>
              <a:ea typeface="+mn-ea"/>
              <a:cs typeface="+mn-cs"/>
            </a:rPr>
            <a:t>Januari månads provtagning omfattade allmän fys-kemi vid 11 provpunkter i rinnande vatten (L1), och vid fem punkter provtogs metaller och makrokonstituenter i rinnande vatten (L3).</a:t>
          </a:r>
        </a:p>
        <a:p>
          <a:endParaRPr lang="sv-SE" sz="1100">
            <a:effectLst/>
            <a:latin typeface="+mn-lt"/>
            <a:ea typeface="+mn-ea"/>
            <a:cs typeface="+mn-cs"/>
          </a:endParaRPr>
        </a:p>
        <a:p>
          <a:r>
            <a:rPr lang="sv-SE" sz="1100" b="1">
              <a:effectLst/>
              <a:latin typeface="+mn-lt"/>
              <a:ea typeface="+mn-ea"/>
              <a:cs typeface="+mn-cs"/>
            </a:rPr>
            <a:t>Väder och vattenföring</a:t>
          </a:r>
          <a:endParaRPr lang="sv-SE" sz="1100">
            <a:effectLst/>
            <a:latin typeface="+mn-lt"/>
            <a:ea typeface="+mn-ea"/>
            <a:cs typeface="+mn-cs"/>
          </a:endParaRPr>
        </a:p>
        <a:p>
          <a:r>
            <a:rPr lang="sv-SE" sz="1100">
              <a:effectLst/>
              <a:latin typeface="+mn-lt"/>
              <a:ea typeface="+mn-ea"/>
              <a:cs typeface="+mn-cs"/>
            </a:rPr>
            <a:t>I januari var medeltemperaturen vid väderstationen i Ljungby något högre än det normala under referensperioden (1991-2020). Nederbördsmängden var större än normalt. Vid provtagningen (17 januari) var vattenföringen vid pegelstationen i Härån vid Fryele drygt 45 m</a:t>
          </a:r>
          <a:r>
            <a:rPr lang="sv-SE" sz="1100" baseline="30000">
              <a:effectLst/>
              <a:latin typeface="+mn-lt"/>
              <a:ea typeface="+mn-ea"/>
              <a:cs typeface="+mn-cs"/>
            </a:rPr>
            <a:t>3</a:t>
          </a:r>
          <a:r>
            <a:rPr lang="sv-SE" sz="1100">
              <a:effectLst/>
              <a:latin typeface="+mn-lt"/>
              <a:ea typeface="+mn-ea"/>
              <a:cs typeface="+mn-cs"/>
            </a:rPr>
            <a:t>/s, vilket är mångdubbelt högre än långtidsmedelvärdet för vattenföringen (MQ), och även avsevärt högre än medelvattenföringen för januari månad under perioden 1991-2020.</a:t>
          </a:r>
        </a:p>
        <a:p>
          <a:endParaRPr lang="sv-SE" sz="1100">
            <a:effectLst/>
            <a:latin typeface="+mn-lt"/>
            <a:ea typeface="+mn-ea"/>
            <a:cs typeface="+mn-cs"/>
          </a:endParaRPr>
        </a:p>
        <a:p>
          <a:r>
            <a:rPr lang="sv-SE" sz="1100" b="1">
              <a:effectLst/>
              <a:latin typeface="+mn-lt"/>
              <a:ea typeface="+mn-ea"/>
              <a:cs typeface="+mn-cs"/>
            </a:rPr>
            <a:t>Näringstillstånd/eutrofiering</a:t>
          </a:r>
          <a:endParaRPr lang="sv-SE" sz="1100">
            <a:effectLst/>
            <a:latin typeface="+mn-lt"/>
            <a:ea typeface="+mn-ea"/>
            <a:cs typeface="+mn-cs"/>
          </a:endParaRPr>
        </a:p>
        <a:p>
          <a:r>
            <a:rPr lang="sv-SE" sz="1100">
              <a:effectLst/>
              <a:latin typeface="+mn-lt"/>
              <a:ea typeface="+mn-ea"/>
              <a:cs typeface="+mn-cs"/>
            </a:rPr>
            <a:t>Halterna av totalkväve var generellt höga (tillståndsklass 3). I en provpunkt, 541-Dravens utlopp, var halten mycket hög. Ammoniumkväve utgjorde i samtliga</a:t>
          </a:r>
          <a:r>
            <a:rPr lang="sv-SE" sz="1100" baseline="0">
              <a:effectLst/>
              <a:latin typeface="+mn-lt"/>
              <a:ea typeface="+mn-ea"/>
              <a:cs typeface="+mn-cs"/>
            </a:rPr>
            <a:t> provpunkter mindre än 8% . </a:t>
          </a:r>
          <a:r>
            <a:rPr lang="sv-SE" sz="1100">
              <a:effectLst/>
              <a:latin typeface="+mn-lt"/>
              <a:ea typeface="+mn-ea"/>
              <a:cs typeface="+mn-cs"/>
            </a:rPr>
            <a:t>Hög andel ammonium antyder läckage av näring från exempelvis jordbruksmark. Halterna av total-fosfor var mycket höga i 541-Dravens utlopp</a:t>
          </a:r>
          <a:r>
            <a:rPr lang="sv-SE" sz="1100" baseline="0">
              <a:effectLst/>
              <a:latin typeface="+mn-lt"/>
              <a:ea typeface="+mn-ea"/>
              <a:cs typeface="+mn-cs"/>
            </a:rPr>
            <a:t> och höga i 550-Storåns inlopp i Bolmen. I övriga provpunkter var halterna låga till måttliga. </a:t>
          </a:r>
          <a:endParaRPr lang="sv-SE" sz="1100">
            <a:effectLst/>
            <a:latin typeface="+mn-lt"/>
            <a:ea typeface="+mn-ea"/>
            <a:cs typeface="+mn-cs"/>
          </a:endParaRPr>
        </a:p>
        <a:p>
          <a:endParaRPr lang="sv-SE" sz="1100">
            <a:effectLst/>
            <a:latin typeface="+mn-lt"/>
            <a:ea typeface="+mn-ea"/>
            <a:cs typeface="+mn-cs"/>
          </a:endParaRPr>
        </a:p>
        <a:p>
          <a:r>
            <a:rPr lang="sv-SE" sz="1100" b="1">
              <a:effectLst/>
              <a:latin typeface="+mn-lt"/>
              <a:ea typeface="+mn-ea"/>
              <a:cs typeface="+mn-cs"/>
            </a:rPr>
            <a:t>Syretillstånd och syretärande ämnen</a:t>
          </a:r>
          <a:endParaRPr lang="sv-SE" sz="1100">
            <a:effectLst/>
            <a:latin typeface="+mn-lt"/>
            <a:ea typeface="+mn-ea"/>
            <a:cs typeface="+mn-cs"/>
          </a:endParaRPr>
        </a:p>
        <a:p>
          <a:r>
            <a:rPr lang="sv-SE" sz="1100">
              <a:effectLst/>
              <a:latin typeface="+mn-lt"/>
              <a:ea typeface="+mn-ea"/>
              <a:cs typeface="+mn-cs"/>
            </a:rPr>
            <a:t>Syretillståndet var tillfredsställande i samtliga provpunkter. Halterna av totalt organiskt kol varierade från höga till mycket höga. Vid de fem stationer där parametern DOC mättes utgjorde det lösta organiska kolet över 90% av TOC.</a:t>
          </a:r>
        </a:p>
        <a:p>
          <a:endParaRPr lang="sv-SE" sz="1100">
            <a:effectLst/>
            <a:latin typeface="+mn-lt"/>
            <a:ea typeface="+mn-ea"/>
            <a:cs typeface="+mn-cs"/>
          </a:endParaRPr>
        </a:p>
        <a:p>
          <a:r>
            <a:rPr lang="sv-SE" sz="1100" b="1">
              <a:effectLst/>
              <a:latin typeface="+mn-lt"/>
              <a:ea typeface="+mn-ea"/>
              <a:cs typeface="+mn-cs"/>
            </a:rPr>
            <a:t>Ljusförhållanden</a:t>
          </a:r>
          <a:endParaRPr lang="sv-SE" sz="1100">
            <a:effectLst/>
            <a:latin typeface="+mn-lt"/>
            <a:ea typeface="+mn-ea"/>
            <a:cs typeface="+mn-cs"/>
          </a:endParaRPr>
        </a:p>
        <a:p>
          <a:r>
            <a:rPr lang="sv-SE" sz="1100">
              <a:effectLst/>
              <a:latin typeface="+mn-lt"/>
              <a:ea typeface="+mn-ea"/>
              <a:cs typeface="+mn-cs"/>
            </a:rPr>
            <a:t>Färgtal och absorbansvärden visade på starkt färgat vatten i samtliga provpunkter.</a:t>
          </a:r>
          <a:r>
            <a:rPr lang="sv-SE" sz="1100" baseline="0">
              <a:effectLst/>
              <a:latin typeface="+mn-lt"/>
              <a:ea typeface="+mn-ea"/>
              <a:cs typeface="+mn-cs"/>
            </a:rPr>
            <a:t> G</a:t>
          </a:r>
          <a:r>
            <a:rPr lang="sv-SE" sz="1100">
              <a:effectLst/>
              <a:latin typeface="+mn-lt"/>
              <a:ea typeface="+mn-ea"/>
              <a:cs typeface="+mn-cs"/>
            </a:rPr>
            <a:t>rumligheten var generellt måttlig till</a:t>
          </a:r>
          <a:r>
            <a:rPr lang="sv-SE" sz="1100" baseline="0">
              <a:effectLst/>
              <a:latin typeface="+mn-lt"/>
              <a:ea typeface="+mn-ea"/>
              <a:cs typeface="+mn-cs"/>
            </a:rPr>
            <a:t> </a:t>
          </a:r>
          <a:r>
            <a:rPr lang="sv-SE" sz="1100">
              <a:effectLst/>
              <a:latin typeface="+mn-lt"/>
              <a:ea typeface="+mn-ea"/>
              <a:cs typeface="+mn-cs"/>
            </a:rPr>
            <a:t>betydlig. I 550-Storåns</a:t>
          </a:r>
          <a:r>
            <a:rPr lang="sv-SE" sz="1100" baseline="0">
              <a:effectLst/>
              <a:latin typeface="+mn-lt"/>
              <a:ea typeface="+mn-ea"/>
              <a:cs typeface="+mn-cs"/>
            </a:rPr>
            <a:t> inlopp i Bolmen var vattnet dock starkt grumligt.</a:t>
          </a:r>
          <a:endParaRPr lang="sv-SE" sz="1100">
            <a:effectLst/>
            <a:latin typeface="+mn-lt"/>
            <a:ea typeface="+mn-ea"/>
            <a:cs typeface="+mn-cs"/>
          </a:endParaRPr>
        </a:p>
        <a:p>
          <a:endParaRPr lang="sv-SE" sz="1100">
            <a:effectLst/>
            <a:latin typeface="+mn-lt"/>
            <a:ea typeface="+mn-ea"/>
            <a:cs typeface="+mn-cs"/>
          </a:endParaRPr>
        </a:p>
        <a:p>
          <a:r>
            <a:rPr lang="sv-SE" sz="1100" b="1">
              <a:effectLst/>
              <a:latin typeface="+mn-lt"/>
              <a:ea typeface="+mn-ea"/>
              <a:cs typeface="+mn-cs"/>
            </a:rPr>
            <a:t>Surhetstillstånd</a:t>
          </a:r>
          <a:endParaRPr lang="sv-SE" sz="1100">
            <a:effectLst/>
            <a:latin typeface="+mn-lt"/>
            <a:ea typeface="+mn-ea"/>
            <a:cs typeface="+mn-cs"/>
          </a:endParaRPr>
        </a:p>
        <a:p>
          <a:r>
            <a:rPr lang="sv-SE" sz="1100">
              <a:effectLst/>
              <a:latin typeface="+mn-lt"/>
              <a:ea typeface="+mn-ea"/>
              <a:cs typeface="+mn-cs"/>
            </a:rPr>
            <a:t>Med pH på 5,9  var vattnet surt i tre av provpunkterna: 302-Vänneån, 550-Storåns inlopp i Bolmen och 730-Härån. I ytterligare tre var det måttligt</a:t>
          </a:r>
          <a:r>
            <a:rPr lang="sv-SE" sz="1100" baseline="0">
              <a:effectLst/>
              <a:latin typeface="+mn-lt"/>
              <a:ea typeface="+mn-ea"/>
              <a:cs typeface="+mn-cs"/>
            </a:rPr>
            <a:t> surt, och i resten neutralt. I samtliga provpunkter med surt vatten visade alkaliniteten på mycket svag buffertförmåga. I övriga varierade buffertkapaciteten från mycket god till svag.</a:t>
          </a:r>
        </a:p>
        <a:p>
          <a:endParaRPr lang="sv-SE" sz="1100">
            <a:effectLst/>
            <a:latin typeface="+mn-lt"/>
            <a:ea typeface="+mn-ea"/>
            <a:cs typeface="+mn-cs"/>
          </a:endParaRPr>
        </a:p>
        <a:p>
          <a:r>
            <a:rPr lang="sv-SE" sz="1100" b="1">
              <a:effectLst/>
              <a:latin typeface="+mn-lt"/>
              <a:ea typeface="+mn-ea"/>
              <a:cs typeface="+mn-cs"/>
            </a:rPr>
            <a:t>Metaller och makrokonstituenter</a:t>
          </a:r>
          <a:endParaRPr lang="sv-SE" sz="1100">
            <a:effectLst/>
            <a:latin typeface="+mn-lt"/>
            <a:ea typeface="+mn-ea"/>
            <a:cs typeface="+mn-cs"/>
          </a:endParaRPr>
        </a:p>
        <a:p>
          <a:r>
            <a:rPr lang="sv-SE" sz="1100">
              <a:effectLst/>
              <a:latin typeface="+mn-lt"/>
              <a:ea typeface="+mn-ea"/>
              <a:cs typeface="+mn-cs"/>
            </a:rPr>
            <a:t>I provpunkten 550-Storåns inlopp i Bolmen var halterna av bly måttligt höga. I övrigt noterades inga förhöjda metallhalter.</a:t>
          </a:r>
        </a:p>
        <a:p>
          <a:endParaRPr lang="sv-SE" sz="1100">
            <a:effectLst/>
            <a:latin typeface="+mn-lt"/>
            <a:ea typeface="+mn-ea"/>
            <a:cs typeface="+mn-cs"/>
          </a:endParaRPr>
        </a:p>
        <a:p>
          <a:r>
            <a:rPr lang="sv-SE" sz="1100">
              <a:effectLst/>
              <a:latin typeface="+mn-lt"/>
              <a:ea typeface="+mn-ea"/>
              <a:cs typeface="+mn-cs"/>
            </a:rPr>
            <a:t>                                                                                                                                                                                                                                                                                                                                                   2023-03-07</a:t>
          </a:r>
        </a:p>
        <a:p>
          <a:r>
            <a:rPr lang="sv-SE" sz="1100">
              <a:effectLst/>
              <a:latin typeface="+mn-lt"/>
              <a:ea typeface="+mn-ea"/>
              <a:cs typeface="+mn-cs"/>
            </a:rPr>
            <a:t>Anton Främberg</a:t>
          </a:r>
        </a:p>
      </xdr:txBody>
    </xdr:sp>
    <xdr:clientData/>
  </xdr:oneCellAnchor>
  <xdr:oneCellAnchor>
    <xdr:from>
      <xdr:col>1</xdr:col>
      <xdr:colOff>0</xdr:colOff>
      <xdr:row>620</xdr:row>
      <xdr:rowOff>161924</xdr:rowOff>
    </xdr:from>
    <xdr:ext cx="5376332" cy="7400925"/>
    <xdr:sp macro="" textlink="">
      <xdr:nvSpPr>
        <xdr:cNvPr id="3" name="Text Box 70">
          <a:extLst>
            <a:ext uri="{FF2B5EF4-FFF2-40B4-BE49-F238E27FC236}">
              <a16:creationId xmlns:a16="http://schemas.microsoft.com/office/drawing/2014/main" id="{D8642568-70DF-4374-832B-E200BD3C11E3}"/>
            </a:ext>
          </a:extLst>
        </xdr:cNvPr>
        <xdr:cNvSpPr txBox="1">
          <a:spLocks noChangeArrowheads="1"/>
        </xdr:cNvSpPr>
      </xdr:nvSpPr>
      <xdr:spPr bwMode="auto">
        <a:xfrm>
          <a:off x="228600" y="11572874"/>
          <a:ext cx="5376332" cy="7400925"/>
        </a:xfrm>
        <a:prstGeom prst="rect">
          <a:avLst/>
        </a:prstGeom>
        <a:noFill/>
        <a:ln w="9525">
          <a:noFill/>
          <a:miter lim="800000"/>
          <a:headEnd/>
          <a:tailEnd/>
        </a:ln>
      </xdr:spPr>
      <xdr:txBody>
        <a:bodyPr vertOverflow="clip" wrap="square" lIns="36576" tIns="27432" rIns="0" bIns="0" anchor="t" upright="1"/>
        <a:lstStyle/>
        <a:p>
          <a:r>
            <a:rPr lang="sv-SE" sz="1100" b="1">
              <a:effectLst/>
              <a:latin typeface="+mn-lt"/>
              <a:ea typeface="+mn-ea"/>
              <a:cs typeface="+mn-cs"/>
            </a:rPr>
            <a:t>Allmänt</a:t>
          </a:r>
          <a:endParaRPr lang="sv-SE" sz="1100">
            <a:effectLst/>
            <a:latin typeface="+mn-lt"/>
            <a:ea typeface="+mn-ea"/>
            <a:cs typeface="+mn-cs"/>
          </a:endParaRPr>
        </a:p>
        <a:p>
          <a:r>
            <a:rPr lang="sv-SE" sz="1100">
              <a:effectLst/>
              <a:latin typeface="+mn-lt"/>
              <a:ea typeface="+mn-ea"/>
              <a:cs typeface="+mn-cs"/>
            </a:rPr>
            <a:t>Februari månads provtagning omfattade allmän fys-kemi vid 51 provpunkter i rinnande vatten (L1), och vid 14 punkter provtogs metaller och makrokonstituenter i rinnande vatten (L3).</a:t>
          </a:r>
        </a:p>
        <a:p>
          <a:endParaRPr lang="sv-SE" sz="1100">
            <a:effectLst/>
            <a:latin typeface="+mn-lt"/>
            <a:ea typeface="+mn-ea"/>
            <a:cs typeface="+mn-cs"/>
          </a:endParaRPr>
        </a:p>
        <a:p>
          <a:r>
            <a:rPr lang="sv-SE" sz="1100" b="1">
              <a:effectLst/>
              <a:latin typeface="+mn-lt"/>
              <a:ea typeface="+mn-ea"/>
              <a:cs typeface="+mn-cs"/>
            </a:rPr>
            <a:t>Väder och vattenföring</a:t>
          </a:r>
          <a:endParaRPr lang="sv-SE" sz="1100">
            <a:effectLst/>
            <a:latin typeface="+mn-lt"/>
            <a:ea typeface="+mn-ea"/>
            <a:cs typeface="+mn-cs"/>
          </a:endParaRPr>
        </a:p>
        <a:p>
          <a:r>
            <a:rPr lang="sv-SE" sz="1100">
              <a:effectLst/>
              <a:latin typeface="+mn-lt"/>
              <a:ea typeface="+mn-ea"/>
              <a:cs typeface="+mn-cs"/>
            </a:rPr>
            <a:t>I februari var medeltemperaturen vid väderstationen i Ljungby något högre än det normala under referensperioden (1991-2020). Nederbördsmängden var inom det normala. Vid provtagningen (14-16 februari) var vattenföringen vid pegelstationen i Härån vid Fryele drygt 8,8 m</a:t>
          </a:r>
          <a:r>
            <a:rPr lang="sv-SE" sz="1100" baseline="30000">
              <a:effectLst/>
              <a:latin typeface="+mn-lt"/>
              <a:ea typeface="+mn-ea"/>
              <a:cs typeface="+mn-cs"/>
            </a:rPr>
            <a:t>3</a:t>
          </a:r>
          <a:r>
            <a:rPr lang="sv-SE" sz="1100">
              <a:effectLst/>
              <a:latin typeface="+mn-lt"/>
              <a:ea typeface="+mn-ea"/>
              <a:cs typeface="+mn-cs"/>
            </a:rPr>
            <a:t>/s, vilket är högre än långtidsmedelvärdet för vattenföringen (MQ), men lägre än det normala för månaden under perioden 1991-2020.</a:t>
          </a:r>
        </a:p>
        <a:p>
          <a:endParaRPr lang="sv-SE" sz="1100">
            <a:effectLst/>
            <a:latin typeface="+mn-lt"/>
            <a:ea typeface="+mn-ea"/>
            <a:cs typeface="+mn-cs"/>
          </a:endParaRPr>
        </a:p>
        <a:p>
          <a:r>
            <a:rPr lang="sv-SE" sz="1100" b="1">
              <a:effectLst/>
              <a:latin typeface="+mn-lt"/>
              <a:ea typeface="+mn-ea"/>
              <a:cs typeface="+mn-cs"/>
            </a:rPr>
            <a:t>Näringstillstånd/eutrofiering</a:t>
          </a:r>
          <a:endParaRPr lang="sv-SE" sz="1100">
            <a:effectLst/>
            <a:latin typeface="+mn-lt"/>
            <a:ea typeface="+mn-ea"/>
            <a:cs typeface="+mn-cs"/>
          </a:endParaRPr>
        </a:p>
        <a:p>
          <a:r>
            <a:rPr lang="sv-SE" sz="1100">
              <a:effectLst/>
              <a:latin typeface="+mn-lt"/>
              <a:ea typeface="+mn-ea"/>
              <a:cs typeface="+mn-cs"/>
            </a:rPr>
            <a:t>Halterna av totalkväve var höga (tillståndsklass 3) i de flesta provpunkter, och mycket höga i fem. Ammoniumkväve utgjorde mellan 1 och 22% av det totala kvävet i samtliga</a:t>
          </a:r>
          <a:r>
            <a:rPr lang="sv-SE" sz="1100" baseline="0">
              <a:effectLst/>
              <a:latin typeface="+mn-lt"/>
              <a:ea typeface="+mn-ea"/>
              <a:cs typeface="+mn-cs"/>
            </a:rPr>
            <a:t> provpunkter. </a:t>
          </a:r>
          <a:r>
            <a:rPr lang="sv-SE" sz="1100">
              <a:effectLst/>
              <a:latin typeface="+mn-lt"/>
              <a:ea typeface="+mn-ea"/>
              <a:cs typeface="+mn-cs"/>
            </a:rPr>
            <a:t>Hög andel ammonium antyder läckage av näring från exempelvis jordbruksmark. Högst andel ammonium observerades</a:t>
          </a:r>
          <a:r>
            <a:rPr lang="sv-SE" sz="1100" baseline="0">
              <a:effectLst/>
              <a:latin typeface="+mn-lt"/>
              <a:ea typeface="+mn-ea"/>
              <a:cs typeface="+mn-cs"/>
            </a:rPr>
            <a:t> i 632-Borån.</a:t>
          </a:r>
          <a:r>
            <a:rPr lang="sv-SE" sz="1100">
              <a:effectLst/>
              <a:latin typeface="+mn-lt"/>
              <a:ea typeface="+mn-ea"/>
              <a:cs typeface="+mn-cs"/>
            </a:rPr>
            <a:t> Halterna av total-fosfor var höga i 38-Lagan nedströms Skillingaryd och 742-Hagasjöbäcken</a:t>
          </a:r>
          <a:r>
            <a:rPr lang="sv-SE" sz="1100" baseline="0">
              <a:effectLst/>
              <a:latin typeface="+mn-lt"/>
              <a:ea typeface="+mn-ea"/>
              <a:cs typeface="+mn-cs"/>
            </a:rPr>
            <a:t>. I övriga provpunkter var halterna låga till måttliga. </a:t>
          </a:r>
          <a:endParaRPr lang="sv-SE" sz="1100">
            <a:effectLst/>
            <a:latin typeface="+mn-lt"/>
            <a:ea typeface="+mn-ea"/>
            <a:cs typeface="+mn-cs"/>
          </a:endParaRPr>
        </a:p>
        <a:p>
          <a:endParaRPr lang="sv-SE" sz="1100">
            <a:effectLst/>
            <a:latin typeface="+mn-lt"/>
            <a:ea typeface="+mn-ea"/>
            <a:cs typeface="+mn-cs"/>
          </a:endParaRPr>
        </a:p>
        <a:p>
          <a:r>
            <a:rPr lang="sv-SE" sz="1100" b="1">
              <a:effectLst/>
              <a:latin typeface="+mn-lt"/>
              <a:ea typeface="+mn-ea"/>
              <a:cs typeface="+mn-cs"/>
            </a:rPr>
            <a:t>Syretillstånd och syretärande ämnen</a:t>
          </a:r>
          <a:endParaRPr lang="sv-SE" sz="1100">
            <a:effectLst/>
            <a:latin typeface="+mn-lt"/>
            <a:ea typeface="+mn-ea"/>
            <a:cs typeface="+mn-cs"/>
          </a:endParaRPr>
        </a:p>
        <a:p>
          <a:r>
            <a:rPr lang="sv-SE" sz="1100">
              <a:effectLst/>
              <a:latin typeface="+mn-lt"/>
              <a:ea typeface="+mn-ea"/>
              <a:cs typeface="+mn-cs"/>
            </a:rPr>
            <a:t>Syretillståndet var tillfredsställande i samtliga provpunkter. Halterna av totalt organiskt kol varierade från måttligt till mycket höga. Vid de tolv stationer där parametern DOC mättes utgjorde det lösta organiska kolet över 90% av TOC.</a:t>
          </a:r>
        </a:p>
        <a:p>
          <a:endParaRPr lang="sv-SE" sz="1100">
            <a:effectLst/>
            <a:latin typeface="+mn-lt"/>
            <a:ea typeface="+mn-ea"/>
            <a:cs typeface="+mn-cs"/>
          </a:endParaRPr>
        </a:p>
        <a:p>
          <a:r>
            <a:rPr lang="sv-SE" sz="1100" b="1">
              <a:effectLst/>
              <a:latin typeface="+mn-lt"/>
              <a:ea typeface="+mn-ea"/>
              <a:cs typeface="+mn-cs"/>
            </a:rPr>
            <a:t>Ljusförhållanden</a:t>
          </a:r>
          <a:endParaRPr lang="sv-SE" sz="1100">
            <a:effectLst/>
            <a:latin typeface="+mn-lt"/>
            <a:ea typeface="+mn-ea"/>
            <a:cs typeface="+mn-cs"/>
          </a:endParaRPr>
        </a:p>
        <a:p>
          <a:r>
            <a:rPr lang="sv-SE" sz="1100">
              <a:effectLst/>
              <a:latin typeface="+mn-lt"/>
              <a:ea typeface="+mn-ea"/>
              <a:cs typeface="+mn-cs"/>
            </a:rPr>
            <a:t>Färgtal och absorbansvärden visade på betydligt till starkt färgat vatten i samtliga provpunkter utom 654-Hillens utlopp, där vattnet var måttligt färgat, med svag grumlighet.</a:t>
          </a:r>
          <a:r>
            <a:rPr lang="sv-SE" sz="1100" baseline="0">
              <a:effectLst/>
              <a:latin typeface="+mn-lt"/>
              <a:ea typeface="+mn-ea"/>
              <a:cs typeface="+mn-cs"/>
            </a:rPr>
            <a:t> G</a:t>
          </a:r>
          <a:r>
            <a:rPr lang="sv-SE" sz="1100">
              <a:effectLst/>
              <a:latin typeface="+mn-lt"/>
              <a:ea typeface="+mn-ea"/>
              <a:cs typeface="+mn-cs"/>
            </a:rPr>
            <a:t>rumligheten i övriga provpunkter var generellt måttlig till</a:t>
          </a:r>
          <a:r>
            <a:rPr lang="sv-SE" sz="1100" baseline="0">
              <a:effectLst/>
              <a:latin typeface="+mn-lt"/>
              <a:ea typeface="+mn-ea"/>
              <a:cs typeface="+mn-cs"/>
            </a:rPr>
            <a:t> </a:t>
          </a:r>
          <a:r>
            <a:rPr lang="sv-SE" sz="1100">
              <a:effectLst/>
              <a:latin typeface="+mn-lt"/>
              <a:ea typeface="+mn-ea"/>
              <a:cs typeface="+mn-cs"/>
            </a:rPr>
            <a:t>betydlig</a:t>
          </a:r>
          <a:r>
            <a:rPr lang="sv-SE" sz="1100" baseline="0">
              <a:effectLst/>
              <a:latin typeface="+mn-lt"/>
              <a:ea typeface="+mn-ea"/>
              <a:cs typeface="+mn-cs"/>
            </a:rPr>
            <a:t>.</a:t>
          </a:r>
          <a:endParaRPr lang="sv-SE" sz="1100">
            <a:effectLst/>
            <a:latin typeface="+mn-lt"/>
            <a:ea typeface="+mn-ea"/>
            <a:cs typeface="+mn-cs"/>
          </a:endParaRPr>
        </a:p>
        <a:p>
          <a:endParaRPr lang="sv-SE" sz="1100">
            <a:effectLst/>
            <a:latin typeface="+mn-lt"/>
            <a:ea typeface="+mn-ea"/>
            <a:cs typeface="+mn-cs"/>
          </a:endParaRPr>
        </a:p>
        <a:p>
          <a:r>
            <a:rPr lang="sv-SE" sz="1100" b="1">
              <a:effectLst/>
              <a:latin typeface="+mn-lt"/>
              <a:ea typeface="+mn-ea"/>
              <a:cs typeface="+mn-cs"/>
            </a:rPr>
            <a:t>Surhetstillstånd</a:t>
          </a:r>
          <a:endParaRPr lang="sv-SE" sz="1100">
            <a:effectLst/>
            <a:latin typeface="+mn-lt"/>
            <a:ea typeface="+mn-ea"/>
            <a:cs typeface="+mn-cs"/>
          </a:endParaRPr>
        </a:p>
        <a:p>
          <a:r>
            <a:rPr lang="sv-SE" sz="1100">
              <a:effectLst/>
              <a:latin typeface="+mn-lt"/>
              <a:ea typeface="+mn-ea"/>
              <a:cs typeface="+mn-cs"/>
            </a:rPr>
            <a:t>Med pH på 6,2</a:t>
          </a:r>
          <a:r>
            <a:rPr lang="sv-SE" sz="1100" baseline="0">
              <a:effectLst/>
              <a:latin typeface="+mn-lt"/>
              <a:ea typeface="+mn-ea"/>
              <a:cs typeface="+mn-cs"/>
            </a:rPr>
            <a:t> och neråt var vattnet surt i tio provpunkter, särskilt i tillflöden till Bolmen och Kösen. I en provpunkt: 518-Murån, var vattnet mycket surt med ingen eller obetydlig buffertkapacitet.</a:t>
          </a:r>
          <a:r>
            <a:rPr lang="sv-SE" sz="1100" b="0" i="0" u="none" strike="noStrike" baseline="0">
              <a:effectLst/>
              <a:latin typeface="+mn-lt"/>
              <a:ea typeface="+mn-ea"/>
              <a:cs typeface="+mn-cs"/>
            </a:rPr>
            <a:t> I ytterligare 13 provpunkter visade alkaliniteten på svag till mycket svag buffertkapacitet. I många provpunkter var vattnet dock nära neutralt till svagt surt med god till mycket god buffertförmåga, bland annat i alla provpunkter i Lagans huvudfåra.</a:t>
          </a:r>
        </a:p>
        <a:p>
          <a:endParaRPr lang="sv-SE" sz="1100">
            <a:effectLst/>
            <a:latin typeface="+mn-lt"/>
            <a:ea typeface="+mn-ea"/>
            <a:cs typeface="+mn-cs"/>
          </a:endParaRPr>
        </a:p>
        <a:p>
          <a:r>
            <a:rPr lang="sv-SE" sz="1100" b="1">
              <a:effectLst/>
              <a:latin typeface="+mn-lt"/>
              <a:ea typeface="+mn-ea"/>
              <a:cs typeface="+mn-cs"/>
            </a:rPr>
            <a:t>Metaller och makrokonstituenter</a:t>
          </a:r>
          <a:endParaRPr lang="sv-SE" sz="1100">
            <a:effectLst/>
            <a:latin typeface="+mn-lt"/>
            <a:ea typeface="+mn-ea"/>
            <a:cs typeface="+mn-cs"/>
          </a:endParaRPr>
        </a:p>
        <a:p>
          <a:r>
            <a:rPr lang="sv-SE" sz="1100">
              <a:effectLst/>
              <a:latin typeface="+mn-lt"/>
              <a:ea typeface="+mn-ea"/>
              <a:cs typeface="+mn-cs"/>
            </a:rPr>
            <a:t>Inga</a:t>
          </a:r>
          <a:r>
            <a:rPr lang="sv-SE" sz="1100" baseline="0">
              <a:effectLst/>
              <a:latin typeface="+mn-lt"/>
              <a:ea typeface="+mn-ea"/>
              <a:cs typeface="+mn-cs"/>
            </a:rPr>
            <a:t> </a:t>
          </a:r>
          <a:r>
            <a:rPr lang="sv-SE" sz="1100">
              <a:effectLst/>
              <a:latin typeface="+mn-lt"/>
              <a:ea typeface="+mn-ea"/>
              <a:cs typeface="+mn-cs"/>
            </a:rPr>
            <a:t>förhöjda metallhalter noterades i februari.</a:t>
          </a:r>
        </a:p>
        <a:p>
          <a:endParaRPr lang="sv-SE" sz="1100">
            <a:effectLst/>
            <a:latin typeface="+mn-lt"/>
            <a:ea typeface="+mn-ea"/>
            <a:cs typeface="+mn-cs"/>
          </a:endParaRPr>
        </a:p>
        <a:p>
          <a:r>
            <a:rPr lang="sv-SE" sz="1100">
              <a:effectLst/>
              <a:latin typeface="+mn-lt"/>
              <a:ea typeface="+mn-ea"/>
              <a:cs typeface="+mn-cs"/>
            </a:rPr>
            <a:t>                                                                                                                                                                                                                                                                                                                                                   2023-04-04</a:t>
          </a:r>
        </a:p>
        <a:p>
          <a:r>
            <a:rPr lang="sv-SE" sz="1100">
              <a:effectLst/>
              <a:latin typeface="+mn-lt"/>
              <a:ea typeface="+mn-ea"/>
              <a:cs typeface="+mn-cs"/>
            </a:rPr>
            <a:t>Anton Främberg</a:t>
          </a:r>
        </a:p>
      </xdr:txBody>
    </xdr:sp>
    <xdr:clientData/>
  </xdr:oneCellAnchor>
  <xdr:oneCellAnchor>
    <xdr:from>
      <xdr:col>1</xdr:col>
      <xdr:colOff>0</xdr:colOff>
      <xdr:row>564</xdr:row>
      <xdr:rowOff>0</xdr:rowOff>
    </xdr:from>
    <xdr:ext cx="5376332" cy="7410450"/>
    <xdr:sp macro="" textlink="">
      <xdr:nvSpPr>
        <xdr:cNvPr id="5" name="Text Box 70">
          <a:extLst>
            <a:ext uri="{FF2B5EF4-FFF2-40B4-BE49-F238E27FC236}">
              <a16:creationId xmlns:a16="http://schemas.microsoft.com/office/drawing/2014/main" id="{11373B2D-4BA8-46F9-9DBE-C2056B6E61E8}"/>
            </a:ext>
          </a:extLst>
        </xdr:cNvPr>
        <xdr:cNvSpPr txBox="1">
          <a:spLocks noChangeArrowheads="1"/>
        </xdr:cNvSpPr>
      </xdr:nvSpPr>
      <xdr:spPr bwMode="auto">
        <a:xfrm>
          <a:off x="228600" y="2276475"/>
          <a:ext cx="5376332" cy="7410450"/>
        </a:xfrm>
        <a:prstGeom prst="rect">
          <a:avLst/>
        </a:prstGeom>
        <a:noFill/>
        <a:ln w="9525">
          <a:noFill/>
          <a:miter lim="800000"/>
          <a:headEnd/>
          <a:tailEnd/>
        </a:ln>
      </xdr:spPr>
      <xdr:txBody>
        <a:bodyPr vertOverflow="clip" wrap="square" lIns="36576" tIns="27432" rIns="0" bIns="0" anchor="t" upright="1"/>
        <a:lstStyle/>
        <a:p>
          <a:r>
            <a:rPr lang="sv-SE" sz="1100" b="1">
              <a:effectLst/>
              <a:latin typeface="+mn-lt"/>
              <a:ea typeface="+mn-ea"/>
              <a:cs typeface="+mn-cs"/>
            </a:rPr>
            <a:t>Allmänt</a:t>
          </a:r>
          <a:endParaRPr lang="sv-SE" sz="1100">
            <a:effectLst/>
            <a:latin typeface="+mn-lt"/>
            <a:ea typeface="+mn-ea"/>
            <a:cs typeface="+mn-cs"/>
          </a:endParaRPr>
        </a:p>
        <a:p>
          <a:r>
            <a:rPr lang="sv-SE" sz="1100">
              <a:effectLst/>
              <a:latin typeface="+mn-lt"/>
              <a:ea typeface="+mn-ea"/>
              <a:cs typeface="+mn-cs"/>
            </a:rPr>
            <a:t>Mars månads provtagning omfattade allmän fys-kemi (L1) vid elva provpunkter i rinnande vatten, och vid fem punkter provtogs metaller och makrokonstituenter i rinnande vatten (L3).</a:t>
          </a:r>
        </a:p>
        <a:p>
          <a:endParaRPr lang="sv-SE" sz="1100">
            <a:effectLst/>
            <a:latin typeface="+mn-lt"/>
            <a:ea typeface="+mn-ea"/>
            <a:cs typeface="+mn-cs"/>
          </a:endParaRPr>
        </a:p>
        <a:p>
          <a:r>
            <a:rPr lang="sv-SE" sz="1100" b="1">
              <a:effectLst/>
              <a:latin typeface="+mn-lt"/>
              <a:ea typeface="+mn-ea"/>
              <a:cs typeface="+mn-cs"/>
            </a:rPr>
            <a:t>Väder och vattenföring</a:t>
          </a:r>
          <a:endParaRPr lang="sv-SE" sz="1100">
            <a:effectLst/>
            <a:latin typeface="+mn-lt"/>
            <a:ea typeface="+mn-ea"/>
            <a:cs typeface="+mn-cs"/>
          </a:endParaRPr>
        </a:p>
        <a:p>
          <a:r>
            <a:rPr lang="sv-SE" sz="1100">
              <a:effectLst/>
              <a:latin typeface="+mn-lt"/>
              <a:ea typeface="+mn-ea"/>
              <a:cs typeface="+mn-cs"/>
            </a:rPr>
            <a:t>I mars var medeltemperaturen vid väderstationen i Ljungby något lägre än det normala för månaden under referensperioden (1991-2020). Nederbördsmängden var nästan dubbla det normala. Vid provtagningen var vattenföringen vid pegelstationen i Härån vid Fryele drygt 13,3 m</a:t>
          </a:r>
          <a:r>
            <a:rPr lang="sv-SE" sz="1100" baseline="30000">
              <a:effectLst/>
              <a:latin typeface="+mn-lt"/>
              <a:ea typeface="+mn-ea"/>
              <a:cs typeface="+mn-cs"/>
            </a:rPr>
            <a:t>3</a:t>
          </a:r>
          <a:r>
            <a:rPr lang="sv-SE" sz="1100">
              <a:effectLst/>
              <a:latin typeface="+mn-lt"/>
              <a:ea typeface="+mn-ea"/>
              <a:cs typeface="+mn-cs"/>
            </a:rPr>
            <a:t>/s, vilket är högre än både långtidsmedelvärdet för vattenföringen (MQ), och det normala för månaden under perioden 1991-2020.</a:t>
          </a:r>
        </a:p>
        <a:p>
          <a:endParaRPr lang="sv-SE" sz="1100">
            <a:effectLst/>
            <a:latin typeface="+mn-lt"/>
            <a:ea typeface="+mn-ea"/>
            <a:cs typeface="+mn-cs"/>
          </a:endParaRPr>
        </a:p>
        <a:p>
          <a:r>
            <a:rPr lang="sv-SE" sz="1100" b="1">
              <a:effectLst/>
              <a:latin typeface="+mn-lt"/>
              <a:ea typeface="+mn-ea"/>
              <a:cs typeface="+mn-cs"/>
            </a:rPr>
            <a:t>Näringstillstånd/eutrofiering</a:t>
          </a:r>
          <a:endParaRPr lang="sv-SE" sz="1100">
            <a:effectLst/>
            <a:latin typeface="+mn-lt"/>
            <a:ea typeface="+mn-ea"/>
            <a:cs typeface="+mn-cs"/>
          </a:endParaRPr>
        </a:p>
        <a:p>
          <a:r>
            <a:rPr lang="sv-SE" sz="1100">
              <a:effectLst/>
              <a:latin typeface="+mn-lt"/>
              <a:ea typeface="+mn-ea"/>
              <a:cs typeface="+mn-cs"/>
            </a:rPr>
            <a:t>Halterna av totalkväve var höga (tillståndsklass 3) i de flesta provpunkter, och mycket höga i två. Ammoniumkväve utgjorde mellan 6 och 24% av det totala kvävet i samtliga</a:t>
          </a:r>
          <a:r>
            <a:rPr lang="sv-SE" sz="1100" baseline="0">
              <a:effectLst/>
              <a:latin typeface="+mn-lt"/>
              <a:ea typeface="+mn-ea"/>
              <a:cs typeface="+mn-cs"/>
            </a:rPr>
            <a:t> provpunkter. </a:t>
          </a:r>
          <a:r>
            <a:rPr lang="sv-SE" sz="1100">
              <a:effectLst/>
              <a:latin typeface="+mn-lt"/>
              <a:ea typeface="+mn-ea"/>
              <a:cs typeface="+mn-cs"/>
            </a:rPr>
            <a:t>Hög andel ammonium antyder läckage av näring från exempelvis jordbruksmark. Högst andel ammonium observerades</a:t>
          </a:r>
          <a:r>
            <a:rPr lang="sv-SE" sz="1100" baseline="0">
              <a:effectLst/>
              <a:latin typeface="+mn-lt"/>
              <a:ea typeface="+mn-ea"/>
              <a:cs typeface="+mn-cs"/>
            </a:rPr>
            <a:t> i 541-Dravens utlopp.</a:t>
          </a:r>
          <a:r>
            <a:rPr lang="sv-SE" sz="1100">
              <a:effectLst/>
              <a:latin typeface="+mn-lt"/>
              <a:ea typeface="+mn-ea"/>
              <a:cs typeface="+mn-cs"/>
            </a:rPr>
            <a:t> I denna provpunkt var halterna av totalfosfor extremt höga. Fosforhalterna i övriga provpunkter var måttliga till höga i alla andra provpunkter förutom 12-Lagan nedströms Ängabäck, där halterna var låga, och 32-Lagan, nedströms</a:t>
          </a:r>
          <a:r>
            <a:rPr lang="sv-SE" sz="1100" baseline="0">
              <a:effectLst/>
              <a:latin typeface="+mn-lt"/>
              <a:ea typeface="+mn-ea"/>
              <a:cs typeface="+mn-cs"/>
            </a:rPr>
            <a:t> Värnamo, där de var mycket höga</a:t>
          </a:r>
          <a:r>
            <a:rPr lang="sv-SE" sz="1100">
              <a:effectLst/>
              <a:latin typeface="+mn-lt"/>
              <a:ea typeface="+mn-ea"/>
              <a:cs typeface="+mn-cs"/>
            </a:rPr>
            <a:t>.</a:t>
          </a:r>
        </a:p>
        <a:p>
          <a:endParaRPr lang="sv-SE" sz="1100">
            <a:effectLst/>
            <a:latin typeface="+mn-lt"/>
            <a:ea typeface="+mn-ea"/>
            <a:cs typeface="+mn-cs"/>
          </a:endParaRPr>
        </a:p>
        <a:p>
          <a:r>
            <a:rPr lang="sv-SE" sz="1100" b="1">
              <a:effectLst/>
              <a:latin typeface="+mn-lt"/>
              <a:ea typeface="+mn-ea"/>
              <a:cs typeface="+mn-cs"/>
            </a:rPr>
            <a:t>Syretillstånd och syretärande ämnen</a:t>
          </a:r>
          <a:endParaRPr lang="sv-SE" sz="1100">
            <a:effectLst/>
            <a:latin typeface="+mn-lt"/>
            <a:ea typeface="+mn-ea"/>
            <a:cs typeface="+mn-cs"/>
          </a:endParaRPr>
        </a:p>
        <a:p>
          <a:r>
            <a:rPr lang="sv-SE" sz="1100">
              <a:effectLst/>
              <a:latin typeface="+mn-lt"/>
              <a:ea typeface="+mn-ea"/>
              <a:cs typeface="+mn-cs"/>
            </a:rPr>
            <a:t>Syretillståndet var tillfredsställande i samtliga provpunkter. Halterna av totalt organiskt kol var generellt höga. Vid de tolv stationer där parametern DOC mättes utgjorde det lösta organiska kolet mellan 81 och 100 % av TOC.</a:t>
          </a:r>
        </a:p>
        <a:p>
          <a:endParaRPr lang="sv-SE" sz="1100">
            <a:effectLst/>
            <a:latin typeface="+mn-lt"/>
            <a:ea typeface="+mn-ea"/>
            <a:cs typeface="+mn-cs"/>
          </a:endParaRPr>
        </a:p>
        <a:p>
          <a:r>
            <a:rPr lang="sv-SE" sz="1100" b="1">
              <a:effectLst/>
              <a:latin typeface="+mn-lt"/>
              <a:ea typeface="+mn-ea"/>
              <a:cs typeface="+mn-cs"/>
            </a:rPr>
            <a:t>Ljusförhållanden</a:t>
          </a:r>
          <a:endParaRPr lang="sv-SE" sz="1100">
            <a:effectLst/>
            <a:latin typeface="+mn-lt"/>
            <a:ea typeface="+mn-ea"/>
            <a:cs typeface="+mn-cs"/>
          </a:endParaRPr>
        </a:p>
        <a:p>
          <a:r>
            <a:rPr lang="sv-SE" sz="1100">
              <a:effectLst/>
              <a:latin typeface="+mn-lt"/>
              <a:ea typeface="+mn-ea"/>
              <a:cs typeface="+mn-cs"/>
            </a:rPr>
            <a:t>Färgtal och absorbansvärden visade på betydligt till starkt färgat vatten i samtliga provpunkter, med turbiditet som</a:t>
          </a:r>
          <a:r>
            <a:rPr lang="sv-SE" sz="1100" baseline="0">
              <a:effectLst/>
              <a:latin typeface="+mn-lt"/>
              <a:ea typeface="+mn-ea"/>
              <a:cs typeface="+mn-cs"/>
            </a:rPr>
            <a:t> visade låg grumlighet i 12-Lagan och 40-Lagan, till stark grumlighet i 32-Lagan och 541-Dravens utlopp. G</a:t>
          </a:r>
          <a:r>
            <a:rPr lang="sv-SE" sz="1100">
              <a:effectLst/>
              <a:latin typeface="+mn-lt"/>
              <a:ea typeface="+mn-ea"/>
              <a:cs typeface="+mn-cs"/>
            </a:rPr>
            <a:t>rumligheten i övriga provpunkter var måttlig</a:t>
          </a:r>
          <a:r>
            <a:rPr lang="sv-SE" sz="1100" baseline="0">
              <a:effectLst/>
              <a:latin typeface="+mn-lt"/>
              <a:ea typeface="+mn-ea"/>
              <a:cs typeface="+mn-cs"/>
            </a:rPr>
            <a:t>.</a:t>
          </a:r>
          <a:endParaRPr lang="sv-SE" sz="1100">
            <a:effectLst/>
            <a:latin typeface="+mn-lt"/>
            <a:ea typeface="+mn-ea"/>
            <a:cs typeface="+mn-cs"/>
          </a:endParaRPr>
        </a:p>
        <a:p>
          <a:endParaRPr lang="sv-SE" sz="1100">
            <a:effectLst/>
            <a:latin typeface="+mn-lt"/>
            <a:ea typeface="+mn-ea"/>
            <a:cs typeface="+mn-cs"/>
          </a:endParaRPr>
        </a:p>
        <a:p>
          <a:r>
            <a:rPr lang="sv-SE" sz="1100" b="1">
              <a:effectLst/>
              <a:latin typeface="+mn-lt"/>
              <a:ea typeface="+mn-ea"/>
              <a:cs typeface="+mn-cs"/>
            </a:rPr>
            <a:t>Surhetstillstånd</a:t>
          </a:r>
          <a:endParaRPr lang="sv-SE" sz="1100">
            <a:effectLst/>
            <a:latin typeface="+mn-lt"/>
            <a:ea typeface="+mn-ea"/>
            <a:cs typeface="+mn-cs"/>
          </a:endParaRPr>
        </a:p>
        <a:p>
          <a:r>
            <a:rPr lang="sv-SE" sz="1100">
              <a:effectLst/>
              <a:latin typeface="+mn-lt"/>
              <a:ea typeface="+mn-ea"/>
              <a:cs typeface="+mn-cs"/>
            </a:rPr>
            <a:t>Med pH på 6,2</a:t>
          </a:r>
          <a:r>
            <a:rPr lang="sv-SE" sz="1100" baseline="0">
              <a:effectLst/>
              <a:latin typeface="+mn-lt"/>
              <a:ea typeface="+mn-ea"/>
              <a:cs typeface="+mn-cs"/>
            </a:rPr>
            <a:t> och var vattnet surt i 730-Härån. Lägst pH registrerades dock i 302-Vänneån, där pH 5,6 indikerade mycket surt vatten. I övriga provpunkter var vattnet nära neutralt till måttligt surt. Analysen av alkalinitet indikerade obetydlig eller obefintlig buffertkapacitet i 302-Vänneån, och mycket god till svag kapacitet i övriga tio provpunkter.</a:t>
          </a:r>
          <a:endParaRPr lang="sv-SE" sz="1100" b="0" i="0" u="none" strike="noStrike" baseline="0">
            <a:effectLst/>
            <a:latin typeface="+mn-lt"/>
            <a:ea typeface="+mn-ea"/>
            <a:cs typeface="+mn-cs"/>
          </a:endParaRPr>
        </a:p>
        <a:p>
          <a:endParaRPr lang="sv-SE" sz="1100">
            <a:effectLst/>
            <a:latin typeface="+mn-lt"/>
            <a:ea typeface="+mn-ea"/>
            <a:cs typeface="+mn-cs"/>
          </a:endParaRPr>
        </a:p>
        <a:p>
          <a:r>
            <a:rPr lang="sv-SE" sz="1100" b="1">
              <a:effectLst/>
              <a:latin typeface="+mn-lt"/>
              <a:ea typeface="+mn-ea"/>
              <a:cs typeface="+mn-cs"/>
            </a:rPr>
            <a:t>Metaller och makrokonstituenter</a:t>
          </a:r>
          <a:endParaRPr lang="sv-SE" sz="1100">
            <a:effectLst/>
            <a:latin typeface="+mn-lt"/>
            <a:ea typeface="+mn-ea"/>
            <a:cs typeface="+mn-cs"/>
          </a:endParaRPr>
        </a:p>
        <a:p>
          <a:r>
            <a:rPr lang="sv-SE" sz="1100">
              <a:effectLst/>
              <a:latin typeface="+mn-lt"/>
              <a:ea typeface="+mn-ea"/>
              <a:cs typeface="+mn-cs"/>
            </a:rPr>
            <a:t>Inga</a:t>
          </a:r>
          <a:r>
            <a:rPr lang="sv-SE" sz="1100" baseline="0">
              <a:effectLst/>
              <a:latin typeface="+mn-lt"/>
              <a:ea typeface="+mn-ea"/>
              <a:cs typeface="+mn-cs"/>
            </a:rPr>
            <a:t> </a:t>
          </a:r>
          <a:r>
            <a:rPr lang="sv-SE" sz="1100">
              <a:effectLst/>
              <a:latin typeface="+mn-lt"/>
              <a:ea typeface="+mn-ea"/>
              <a:cs typeface="+mn-cs"/>
            </a:rPr>
            <a:t>förhöjda metallhalter noterades i mars.</a:t>
          </a:r>
        </a:p>
        <a:p>
          <a:endParaRPr lang="sv-SE" sz="1100">
            <a:effectLst/>
            <a:latin typeface="+mn-lt"/>
            <a:ea typeface="+mn-ea"/>
            <a:cs typeface="+mn-cs"/>
          </a:endParaRPr>
        </a:p>
        <a:p>
          <a:r>
            <a:rPr lang="sv-SE" sz="1100">
              <a:effectLst/>
              <a:latin typeface="+mn-lt"/>
              <a:ea typeface="+mn-ea"/>
              <a:cs typeface="+mn-cs"/>
            </a:rPr>
            <a:t>                                                                                                                                                                                                                                                                                                                                                   2023-04-28</a:t>
          </a:r>
        </a:p>
        <a:p>
          <a:r>
            <a:rPr lang="sv-SE" sz="1100">
              <a:effectLst/>
              <a:latin typeface="+mn-lt"/>
              <a:ea typeface="+mn-ea"/>
              <a:cs typeface="+mn-cs"/>
            </a:rPr>
            <a:t>Anton Främberg</a:t>
          </a:r>
        </a:p>
      </xdr:txBody>
    </xdr:sp>
    <xdr:clientData/>
  </xdr:oneCellAnchor>
  <xdr:oneCellAnchor>
    <xdr:from>
      <xdr:col>1</xdr:col>
      <xdr:colOff>0</xdr:colOff>
      <xdr:row>499</xdr:row>
      <xdr:rowOff>161924</xdr:rowOff>
    </xdr:from>
    <xdr:ext cx="5376332" cy="8524876"/>
    <xdr:sp macro="" textlink="">
      <xdr:nvSpPr>
        <xdr:cNvPr id="4" name="Text Box 70">
          <a:extLst>
            <a:ext uri="{FF2B5EF4-FFF2-40B4-BE49-F238E27FC236}">
              <a16:creationId xmlns:a16="http://schemas.microsoft.com/office/drawing/2014/main" id="{2400B8C9-EF78-48A6-8674-AC6C604EE2E7}"/>
            </a:ext>
          </a:extLst>
        </xdr:cNvPr>
        <xdr:cNvSpPr txBox="1">
          <a:spLocks noChangeArrowheads="1"/>
        </xdr:cNvSpPr>
      </xdr:nvSpPr>
      <xdr:spPr bwMode="auto">
        <a:xfrm>
          <a:off x="228600" y="2571749"/>
          <a:ext cx="5376332" cy="8524876"/>
        </a:xfrm>
        <a:prstGeom prst="rect">
          <a:avLst/>
        </a:prstGeom>
        <a:noFill/>
        <a:ln w="9525">
          <a:noFill/>
          <a:miter lim="800000"/>
          <a:headEnd/>
          <a:tailEnd/>
        </a:ln>
      </xdr:spPr>
      <xdr:txBody>
        <a:bodyPr vertOverflow="clip" wrap="square" lIns="36576" tIns="27432" rIns="0" bIns="0" anchor="t" upright="1"/>
        <a:lstStyle/>
        <a:p>
          <a:r>
            <a:rPr lang="sv-SE" sz="1100" b="1">
              <a:effectLst/>
              <a:latin typeface="+mn-lt"/>
              <a:ea typeface="+mn-ea"/>
              <a:cs typeface="+mn-cs"/>
            </a:rPr>
            <a:t>Allmänt</a:t>
          </a:r>
          <a:endParaRPr lang="sv-SE" sz="1100">
            <a:effectLst/>
            <a:latin typeface="+mn-lt"/>
            <a:ea typeface="+mn-ea"/>
            <a:cs typeface="+mn-cs"/>
          </a:endParaRPr>
        </a:p>
        <a:p>
          <a:r>
            <a:rPr lang="sv-SE" sz="1100">
              <a:effectLst/>
              <a:latin typeface="+mn-lt"/>
              <a:ea typeface="+mn-ea"/>
              <a:cs typeface="+mn-cs"/>
            </a:rPr>
            <a:t>April månads provtagning omfattade allmän fys-kemi (L1) vid 51 provpunkter i rinnande vatten, och vid fem punkter provtogs metaller och makrokonstituenter i rinnande vatten (L3). I sex provpunkter provtogs</a:t>
          </a:r>
          <a:r>
            <a:rPr lang="sv-SE" sz="1100" baseline="0">
              <a:effectLst/>
              <a:latin typeface="+mn-lt"/>
              <a:ea typeface="+mn-ea"/>
              <a:cs typeface="+mn-cs"/>
            </a:rPr>
            <a:t> även vattent för analys av PFAS-halter.</a:t>
          </a:r>
          <a:endParaRPr lang="sv-SE" sz="1100">
            <a:effectLst/>
            <a:latin typeface="+mn-lt"/>
            <a:ea typeface="+mn-ea"/>
            <a:cs typeface="+mn-cs"/>
          </a:endParaRPr>
        </a:p>
        <a:p>
          <a:endParaRPr lang="sv-SE" sz="1100">
            <a:effectLst/>
            <a:latin typeface="+mn-lt"/>
            <a:ea typeface="+mn-ea"/>
            <a:cs typeface="+mn-cs"/>
          </a:endParaRPr>
        </a:p>
        <a:p>
          <a:r>
            <a:rPr lang="sv-SE" sz="1100" b="1">
              <a:effectLst/>
              <a:latin typeface="+mn-lt"/>
              <a:ea typeface="+mn-ea"/>
              <a:cs typeface="+mn-cs"/>
            </a:rPr>
            <a:t>Väder och vattenföring</a:t>
          </a:r>
          <a:endParaRPr lang="sv-SE" sz="1100">
            <a:effectLst/>
            <a:latin typeface="+mn-lt"/>
            <a:ea typeface="+mn-ea"/>
            <a:cs typeface="+mn-cs"/>
          </a:endParaRPr>
        </a:p>
        <a:p>
          <a:r>
            <a:rPr lang="sv-SE" sz="1100">
              <a:effectLst/>
              <a:latin typeface="+mn-lt"/>
              <a:ea typeface="+mn-ea"/>
              <a:cs typeface="+mn-cs"/>
            </a:rPr>
            <a:t>I april var medeltemperaturen vid väderstationen i Ljungby normal jämfört</a:t>
          </a:r>
          <a:r>
            <a:rPr lang="sv-SE" sz="1100" baseline="0">
              <a:effectLst/>
              <a:latin typeface="+mn-lt"/>
              <a:ea typeface="+mn-ea"/>
              <a:cs typeface="+mn-cs"/>
            </a:rPr>
            <a:t> med</a:t>
          </a:r>
          <a:r>
            <a:rPr lang="sv-SE" sz="1100">
              <a:effectLst/>
              <a:latin typeface="+mn-lt"/>
              <a:ea typeface="+mn-ea"/>
              <a:cs typeface="+mn-cs"/>
            </a:rPr>
            <a:t> referensperioden (1991-2020). Nederbördsmängden var lägre än det</a:t>
          </a:r>
          <a:r>
            <a:rPr lang="sv-SE" sz="1100" baseline="0">
              <a:effectLst/>
              <a:latin typeface="+mn-lt"/>
              <a:ea typeface="+mn-ea"/>
              <a:cs typeface="+mn-cs"/>
            </a:rPr>
            <a:t> </a:t>
          </a:r>
          <a:r>
            <a:rPr lang="sv-SE" sz="1100">
              <a:effectLst/>
              <a:latin typeface="+mn-lt"/>
              <a:ea typeface="+mn-ea"/>
              <a:cs typeface="+mn-cs"/>
            </a:rPr>
            <a:t>normala. Vid provtagningen (18-20 april) var vattenföringen vid pegelstationen i Härån vid Fryele drygt 9,8 m</a:t>
          </a:r>
          <a:r>
            <a:rPr lang="sv-SE" sz="1100" baseline="30000">
              <a:effectLst/>
              <a:latin typeface="+mn-lt"/>
              <a:ea typeface="+mn-ea"/>
              <a:cs typeface="+mn-cs"/>
            </a:rPr>
            <a:t>3</a:t>
          </a:r>
          <a:r>
            <a:rPr lang="sv-SE" sz="1100">
              <a:effectLst/>
              <a:latin typeface="+mn-lt"/>
              <a:ea typeface="+mn-ea"/>
              <a:cs typeface="+mn-cs"/>
            </a:rPr>
            <a:t>/s, vilket är något högre än både långtidsmedelvärdet för vattenföringen (MQ), och det normala för månaden under perioden 1991-2020.</a:t>
          </a:r>
        </a:p>
        <a:p>
          <a:endParaRPr lang="sv-SE" sz="1100">
            <a:effectLst/>
            <a:latin typeface="+mn-lt"/>
            <a:ea typeface="+mn-ea"/>
            <a:cs typeface="+mn-cs"/>
          </a:endParaRPr>
        </a:p>
        <a:p>
          <a:r>
            <a:rPr lang="sv-SE" sz="1100" b="1">
              <a:effectLst/>
              <a:latin typeface="+mn-lt"/>
              <a:ea typeface="+mn-ea"/>
              <a:cs typeface="+mn-cs"/>
            </a:rPr>
            <a:t>Näringstillstånd/eutrofiering</a:t>
          </a:r>
          <a:endParaRPr lang="sv-SE" sz="1100">
            <a:effectLst/>
            <a:latin typeface="+mn-lt"/>
            <a:ea typeface="+mn-ea"/>
            <a:cs typeface="+mn-cs"/>
          </a:endParaRPr>
        </a:p>
        <a:p>
          <a:r>
            <a:rPr lang="sv-SE" sz="1100">
              <a:effectLst/>
              <a:latin typeface="+mn-lt"/>
              <a:ea typeface="+mn-ea"/>
              <a:cs typeface="+mn-cs"/>
            </a:rPr>
            <a:t>Halterna av totalkväve var höga till måttliga (tillståndsklass 3-2) i de flesta provpunkter, och mycket höga i fem,</a:t>
          </a:r>
          <a:r>
            <a:rPr lang="sv-SE" sz="1100" baseline="0">
              <a:effectLst/>
              <a:latin typeface="+mn-lt"/>
              <a:ea typeface="+mn-ea"/>
              <a:cs typeface="+mn-cs"/>
            </a:rPr>
            <a:t> med högst halter i Lillån</a:t>
          </a:r>
          <a:r>
            <a:rPr lang="sv-SE" sz="1100">
              <a:effectLst/>
              <a:latin typeface="+mn-lt"/>
              <a:ea typeface="+mn-ea"/>
              <a:cs typeface="+mn-cs"/>
            </a:rPr>
            <a:t>. Ammoniumkväve utgjorde mellan 1 och 30% av det totala kvävet i samtliga</a:t>
          </a:r>
          <a:r>
            <a:rPr lang="sv-SE" sz="1100" baseline="0">
              <a:effectLst/>
              <a:latin typeface="+mn-lt"/>
              <a:ea typeface="+mn-ea"/>
              <a:cs typeface="+mn-cs"/>
            </a:rPr>
            <a:t> provpunkter. </a:t>
          </a:r>
          <a:r>
            <a:rPr lang="sv-SE" sz="1100">
              <a:effectLst/>
              <a:latin typeface="+mn-lt"/>
              <a:ea typeface="+mn-ea"/>
              <a:cs typeface="+mn-cs"/>
            </a:rPr>
            <a:t>Hög andel ammonium antyder läckage av näring från exempelvis jordbruksmark. Högst andel ammonium observerades</a:t>
          </a:r>
          <a:r>
            <a:rPr lang="sv-SE" sz="1100" baseline="0">
              <a:effectLst/>
              <a:latin typeface="+mn-lt"/>
              <a:ea typeface="+mn-ea"/>
              <a:cs typeface="+mn-cs"/>
            </a:rPr>
            <a:t> i 632-Borån. </a:t>
          </a:r>
          <a:r>
            <a:rPr lang="sv-SE" sz="1100">
              <a:effectLst/>
              <a:latin typeface="+mn-lt"/>
              <a:ea typeface="+mn-ea"/>
              <a:cs typeface="+mn-cs"/>
            </a:rPr>
            <a:t>Fosforhalterna i samtliga provpunkter var låga till höga (tillståndsklass 1-3).</a:t>
          </a:r>
          <a:r>
            <a:rPr lang="sv-SE" sz="1100" baseline="0">
              <a:effectLst/>
              <a:latin typeface="+mn-lt"/>
              <a:ea typeface="+mn-ea"/>
              <a:cs typeface="+mn-cs"/>
            </a:rPr>
            <a:t> Högst halter uppmättes i Helvetesbäcken.</a:t>
          </a:r>
        </a:p>
        <a:p>
          <a:endParaRPr lang="sv-SE" sz="1100">
            <a:effectLst/>
            <a:latin typeface="+mn-lt"/>
            <a:ea typeface="+mn-ea"/>
            <a:cs typeface="+mn-cs"/>
          </a:endParaRPr>
        </a:p>
        <a:p>
          <a:r>
            <a:rPr lang="sv-SE" sz="1100" b="1">
              <a:effectLst/>
              <a:latin typeface="+mn-lt"/>
              <a:ea typeface="+mn-ea"/>
              <a:cs typeface="+mn-cs"/>
            </a:rPr>
            <a:t>Syretillstånd och syretärande ämnen</a:t>
          </a:r>
          <a:endParaRPr lang="sv-SE" sz="1100">
            <a:effectLst/>
            <a:latin typeface="+mn-lt"/>
            <a:ea typeface="+mn-ea"/>
            <a:cs typeface="+mn-cs"/>
          </a:endParaRPr>
        </a:p>
        <a:p>
          <a:r>
            <a:rPr lang="sv-SE" sz="1100">
              <a:effectLst/>
              <a:latin typeface="+mn-lt"/>
              <a:ea typeface="+mn-ea"/>
              <a:cs typeface="+mn-cs"/>
            </a:rPr>
            <a:t>Syretillståndet var tillfredsställande i samtliga provpunkter. Halterna av totalt organiskt kol var generellt måttliga till höga. I Kåtån, Ölmestadsån,</a:t>
          </a:r>
          <a:r>
            <a:rPr lang="sv-SE" sz="1100" baseline="0">
              <a:effectLst/>
              <a:latin typeface="+mn-lt"/>
              <a:ea typeface="+mn-ea"/>
              <a:cs typeface="+mn-cs"/>
            </a:rPr>
            <a:t> </a:t>
          </a:r>
          <a:r>
            <a:rPr lang="sv-SE" sz="1100">
              <a:effectLst/>
              <a:latin typeface="+mn-lt"/>
              <a:ea typeface="+mn-ea"/>
              <a:cs typeface="+mn-cs"/>
            </a:rPr>
            <a:t>Dravens utlopp och Hagasjöbäcken var halterna dock mycket höga. I hjoprtsjöns utlopp var halten av TOC låg. Vid de tolv stationer där parametern DOC mättes utgjorde det lösta organiska kolet mellan 70 och 95 % av TOC.</a:t>
          </a:r>
        </a:p>
        <a:p>
          <a:endParaRPr lang="sv-SE" sz="1100">
            <a:effectLst/>
            <a:latin typeface="+mn-lt"/>
            <a:ea typeface="+mn-ea"/>
            <a:cs typeface="+mn-cs"/>
          </a:endParaRPr>
        </a:p>
        <a:p>
          <a:r>
            <a:rPr lang="sv-SE" sz="1100" b="1">
              <a:effectLst/>
              <a:latin typeface="+mn-lt"/>
              <a:ea typeface="+mn-ea"/>
              <a:cs typeface="+mn-cs"/>
            </a:rPr>
            <a:t>Ljusförhållanden</a:t>
          </a:r>
          <a:endParaRPr lang="sv-SE" sz="1100">
            <a:effectLst/>
            <a:latin typeface="+mn-lt"/>
            <a:ea typeface="+mn-ea"/>
            <a:cs typeface="+mn-cs"/>
          </a:endParaRPr>
        </a:p>
        <a:p>
          <a:r>
            <a:rPr lang="sv-SE" sz="1100">
              <a:effectLst/>
              <a:latin typeface="+mn-lt"/>
              <a:ea typeface="+mn-ea"/>
              <a:cs typeface="+mn-cs"/>
            </a:rPr>
            <a:t>Färgtal och absorbansvärden visade på betydligt till starkt färgat vatten i samtliga provpunkter utom 654-Hillens utlopp, med måttligt färgat vatten.</a:t>
          </a:r>
          <a:r>
            <a:rPr lang="sv-SE" sz="1100" baseline="0">
              <a:effectLst/>
              <a:latin typeface="+mn-lt"/>
              <a:ea typeface="+mn-ea"/>
              <a:cs typeface="+mn-cs"/>
            </a:rPr>
            <a:t> Turbiditeten  visade låg grumlighet i 520-Unnens utlopp. I övriga provpunkter var vattnet måttligt till starkt grumligt.</a:t>
          </a:r>
        </a:p>
        <a:p>
          <a:endParaRPr lang="sv-SE" sz="1100">
            <a:effectLst/>
            <a:latin typeface="+mn-lt"/>
            <a:ea typeface="+mn-ea"/>
            <a:cs typeface="+mn-cs"/>
          </a:endParaRPr>
        </a:p>
        <a:p>
          <a:r>
            <a:rPr lang="sv-SE" sz="1100" b="1">
              <a:effectLst/>
              <a:latin typeface="+mn-lt"/>
              <a:ea typeface="+mn-ea"/>
              <a:cs typeface="+mn-cs"/>
            </a:rPr>
            <a:t>Surhetstillstånd</a:t>
          </a:r>
          <a:endParaRPr lang="sv-SE" sz="1100">
            <a:effectLst/>
            <a:latin typeface="+mn-lt"/>
            <a:ea typeface="+mn-ea"/>
            <a:cs typeface="+mn-cs"/>
          </a:endParaRPr>
        </a:p>
        <a:p>
          <a:r>
            <a:rPr lang="sv-SE" sz="1100">
              <a:effectLst/>
              <a:latin typeface="+mn-lt"/>
              <a:ea typeface="+mn-ea"/>
              <a:cs typeface="+mn-cs"/>
            </a:rPr>
            <a:t>Med pH på 6,1</a:t>
          </a:r>
          <a:r>
            <a:rPr lang="sv-SE" sz="1100" baseline="0">
              <a:effectLst/>
              <a:latin typeface="+mn-lt"/>
              <a:ea typeface="+mn-ea"/>
              <a:cs typeface="+mn-cs"/>
            </a:rPr>
            <a:t> och var vattnet surt i 518-Murån och 742-Hagasjöbäcken, båda med alkalinitet indikerande svag buffertkapacitet. De flesta av övriga provpunkter hade nära neutralt till svagt surt vatten, även om vattnet även var måttligt surt i flera provpunkter.</a:t>
          </a:r>
          <a:endParaRPr lang="sv-SE" sz="1100" b="0" i="0" u="none" strike="noStrike" baseline="0">
            <a:effectLst/>
            <a:latin typeface="+mn-lt"/>
            <a:ea typeface="+mn-ea"/>
            <a:cs typeface="+mn-cs"/>
          </a:endParaRPr>
        </a:p>
        <a:p>
          <a:endParaRPr lang="sv-SE" sz="1100">
            <a:effectLst/>
            <a:latin typeface="+mn-lt"/>
            <a:ea typeface="+mn-ea"/>
            <a:cs typeface="+mn-cs"/>
          </a:endParaRPr>
        </a:p>
        <a:p>
          <a:r>
            <a:rPr lang="sv-SE" sz="1100" b="1">
              <a:effectLst/>
              <a:latin typeface="+mn-lt"/>
              <a:ea typeface="+mn-ea"/>
              <a:cs typeface="+mn-cs"/>
            </a:rPr>
            <a:t>Metaller och makrokonstituenter</a:t>
          </a:r>
          <a:endParaRPr lang="sv-SE" sz="1100">
            <a:effectLst/>
            <a:latin typeface="+mn-lt"/>
            <a:ea typeface="+mn-ea"/>
            <a:cs typeface="+mn-cs"/>
          </a:endParaRPr>
        </a:p>
        <a:p>
          <a:r>
            <a:rPr lang="sv-SE" sz="1100">
              <a:effectLst/>
              <a:latin typeface="+mn-lt"/>
              <a:ea typeface="+mn-ea"/>
              <a:cs typeface="+mn-cs"/>
            </a:rPr>
            <a:t>Inga</a:t>
          </a:r>
          <a:r>
            <a:rPr lang="sv-SE" sz="1100" baseline="0">
              <a:effectLst/>
              <a:latin typeface="+mn-lt"/>
              <a:ea typeface="+mn-ea"/>
              <a:cs typeface="+mn-cs"/>
            </a:rPr>
            <a:t> </a:t>
          </a:r>
          <a:r>
            <a:rPr lang="sv-SE" sz="1100">
              <a:effectLst/>
              <a:latin typeface="+mn-lt"/>
              <a:ea typeface="+mn-ea"/>
              <a:cs typeface="+mn-cs"/>
            </a:rPr>
            <a:t>förhöjda metallhalter noterades i april.</a:t>
          </a:r>
        </a:p>
        <a:p>
          <a:endParaRPr lang="sv-SE" sz="1100">
            <a:effectLst/>
            <a:latin typeface="+mn-lt"/>
            <a:ea typeface="+mn-ea"/>
            <a:cs typeface="+mn-cs"/>
          </a:endParaRPr>
        </a:p>
        <a:p>
          <a:r>
            <a:rPr lang="sv-SE" sz="1100" b="1">
              <a:effectLst/>
              <a:latin typeface="+mn-lt"/>
              <a:ea typeface="+mn-ea"/>
              <a:cs typeface="+mn-cs"/>
            </a:rPr>
            <a:t>PFAS</a:t>
          </a:r>
        </a:p>
        <a:p>
          <a:r>
            <a:rPr lang="sv-SE" sz="1100">
              <a:effectLst/>
              <a:latin typeface="+mn-lt"/>
              <a:ea typeface="+mn-ea"/>
              <a:cs typeface="+mn-cs"/>
            </a:rPr>
            <a:t>Årets första analys av PFAS visade på förekomst av minst</a:t>
          </a:r>
          <a:r>
            <a:rPr lang="sv-SE" sz="1100" baseline="0">
              <a:effectLst/>
              <a:latin typeface="+mn-lt"/>
              <a:ea typeface="+mn-ea"/>
              <a:cs typeface="+mn-cs"/>
            </a:rPr>
            <a:t> ett ämne i</a:t>
          </a:r>
          <a:r>
            <a:rPr lang="sv-SE" sz="1100">
              <a:effectLst/>
              <a:latin typeface="+mn-lt"/>
              <a:ea typeface="+mn-ea"/>
              <a:cs typeface="+mn-cs"/>
            </a:rPr>
            <a:t> gruppen i samtliga provtagna vattendrag. Den vanligaste kongenen var PFOA, som förekom i samltliga</a:t>
          </a:r>
          <a:r>
            <a:rPr lang="sv-SE" sz="1100" baseline="0">
              <a:effectLst/>
              <a:latin typeface="+mn-lt"/>
              <a:ea typeface="+mn-ea"/>
              <a:cs typeface="+mn-cs"/>
            </a:rPr>
            <a:t> provpunker. Inget av ämnena översteg gällande gränsvärden i någon provpunkt, och inte heller summan av ämnena översteg vad som är tillåtet.</a:t>
          </a:r>
          <a:r>
            <a:rPr lang="sv-SE" sz="1100">
              <a:effectLst/>
              <a:latin typeface="+mn-lt"/>
              <a:ea typeface="+mn-ea"/>
              <a:cs typeface="+mn-cs"/>
            </a:rPr>
            <a:t>  </a:t>
          </a:r>
        </a:p>
        <a:p>
          <a:endParaRPr lang="sv-SE" sz="1100">
            <a:effectLst/>
            <a:latin typeface="+mn-lt"/>
            <a:ea typeface="+mn-ea"/>
            <a:cs typeface="+mn-cs"/>
          </a:endParaRPr>
        </a:p>
        <a:p>
          <a:r>
            <a:rPr lang="sv-SE" sz="1100">
              <a:effectLst/>
              <a:latin typeface="+mn-lt"/>
              <a:ea typeface="+mn-ea"/>
              <a:cs typeface="+mn-cs"/>
            </a:rPr>
            <a:t>                                                                                                                                                                                                                                                                                                                                                   2023-06-09</a:t>
          </a:r>
        </a:p>
        <a:p>
          <a:r>
            <a:rPr lang="sv-SE" sz="1100">
              <a:effectLst/>
              <a:latin typeface="+mn-lt"/>
              <a:ea typeface="+mn-ea"/>
              <a:cs typeface="+mn-cs"/>
            </a:rPr>
            <a:t>Anton Främberg</a:t>
          </a:r>
        </a:p>
      </xdr:txBody>
    </xdr:sp>
    <xdr:clientData/>
  </xdr:oneCellAnchor>
  <xdr:oneCellAnchor>
    <xdr:from>
      <xdr:col>1</xdr:col>
      <xdr:colOff>0</xdr:colOff>
      <xdr:row>244</xdr:row>
      <xdr:rowOff>200023</xdr:rowOff>
    </xdr:from>
    <xdr:ext cx="5400675" cy="13087351"/>
    <xdr:sp macro="" textlink="">
      <xdr:nvSpPr>
        <xdr:cNvPr id="637" name="Text Box 70">
          <a:extLst>
            <a:ext uri="{FF2B5EF4-FFF2-40B4-BE49-F238E27FC236}">
              <a16:creationId xmlns:a16="http://schemas.microsoft.com/office/drawing/2014/main" id="{82E73D6A-E284-4697-8D16-F8DF28E8353B}"/>
            </a:ext>
          </a:extLst>
        </xdr:cNvPr>
        <xdr:cNvSpPr txBox="1">
          <a:spLocks noChangeArrowheads="1"/>
        </xdr:cNvSpPr>
      </xdr:nvSpPr>
      <xdr:spPr bwMode="auto">
        <a:xfrm>
          <a:off x="228600" y="2600323"/>
          <a:ext cx="5400675" cy="13087351"/>
        </a:xfrm>
        <a:prstGeom prst="rect">
          <a:avLst/>
        </a:prstGeom>
        <a:noFill/>
        <a:ln w="9525">
          <a:noFill/>
          <a:miter lim="800000"/>
          <a:headEnd/>
          <a:tailEnd/>
        </a:ln>
      </xdr:spPr>
      <xdr:txBody>
        <a:bodyPr vertOverflow="clip" wrap="square" lIns="36576" tIns="27432" rIns="0" bIns="0" anchor="t" upright="1"/>
        <a:lstStyle/>
        <a:p>
          <a:r>
            <a:rPr lang="sv-SE" sz="1100" b="1">
              <a:solidFill>
                <a:sysClr val="windowText" lastClr="000000"/>
              </a:solidFill>
              <a:effectLst/>
              <a:latin typeface="+mn-lt"/>
              <a:ea typeface="+mn-ea"/>
              <a:cs typeface="+mn-cs"/>
            </a:rPr>
            <a:t>Allmänt</a:t>
          </a:r>
          <a:endParaRPr lang="sv-SE"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Augusti månads provtagning omfattade allmän fys-kemi (L1) vid 51 provpunkter i rinnande vatten, och vid 14 punkter provtogs metaller och makrokonstituenter i rinnande vatten (L3). </a:t>
          </a:r>
          <a:r>
            <a:rPr lang="sv-SE" sz="1100" b="0" i="0" baseline="0">
              <a:solidFill>
                <a:sysClr val="windowText" lastClr="000000"/>
              </a:solidFill>
              <a:effectLst/>
              <a:latin typeface="+mn-lt"/>
              <a:ea typeface="+mn-ea"/>
              <a:cs typeface="+mn-cs"/>
            </a:rPr>
            <a:t>Vidare provtogs sex punkter i rinnande vatten för högflourerade ämnen (PFAS). I augusti provtogs även 12</a:t>
          </a:r>
          <a:r>
            <a:rPr lang="sv-SE" sz="1100" b="0" i="0">
              <a:solidFill>
                <a:sysClr val="windowText" lastClr="000000"/>
              </a:solidFill>
              <a:effectLst/>
              <a:latin typeface="+mn-lt"/>
              <a:ea typeface="+mn-ea"/>
              <a:cs typeface="+mn-cs"/>
            </a:rPr>
            <a:t> sjöar avseende allmän fys-kemi (L2) i både yt- och bottenvattnet.</a:t>
          </a:r>
          <a:endParaRPr lang="sv-SE" sz="1100">
            <a:solidFill>
              <a:sysClr val="windowText" lastClr="000000"/>
            </a:solidFill>
            <a:effectLst/>
            <a:latin typeface="+mn-lt"/>
            <a:ea typeface="+mn-ea"/>
            <a:cs typeface="+mn-cs"/>
          </a:endParaRP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Väder och vattenföring</a:t>
          </a:r>
          <a:endParaRPr lang="sv-SE"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I augusti var medeltemperaturen vid väderstationen i Ljungby strax under det</a:t>
          </a:r>
          <a:r>
            <a:rPr lang="sv-SE" sz="1100" baseline="0">
              <a:solidFill>
                <a:sysClr val="windowText" lastClr="000000"/>
              </a:solidFill>
              <a:effectLst/>
              <a:latin typeface="+mn-lt"/>
              <a:ea typeface="+mn-ea"/>
              <a:cs typeface="+mn-cs"/>
            </a:rPr>
            <a:t> normala </a:t>
          </a:r>
          <a:r>
            <a:rPr lang="sv-SE" sz="1100">
              <a:solidFill>
                <a:sysClr val="windowText" lastClr="000000"/>
              </a:solidFill>
              <a:effectLst/>
              <a:latin typeface="+mn-lt"/>
              <a:ea typeface="+mn-ea"/>
              <a:cs typeface="+mn-cs"/>
            </a:rPr>
            <a:t>för månaden under referensperioden (1991-2020). Nederbördsmängden var tre gånger </a:t>
          </a:r>
          <a:r>
            <a:rPr lang="sv-SE" sz="1100" baseline="0">
              <a:solidFill>
                <a:sysClr val="windowText" lastClr="000000"/>
              </a:solidFill>
              <a:effectLst/>
              <a:latin typeface="+mn-lt"/>
              <a:ea typeface="+mn-ea"/>
              <a:cs typeface="+mn-cs"/>
            </a:rPr>
            <a:t>det normala. </a:t>
          </a:r>
          <a:r>
            <a:rPr lang="sv-SE" sz="1100">
              <a:solidFill>
                <a:sysClr val="windowText" lastClr="000000"/>
              </a:solidFill>
              <a:effectLst/>
              <a:latin typeface="+mn-lt"/>
              <a:ea typeface="+mn-ea"/>
              <a:cs typeface="+mn-cs"/>
            </a:rPr>
            <a:t>Vid provtagningen var vattenföringen vid pegelstationen i Härån vid Fryele 16,7 m</a:t>
          </a:r>
          <a:r>
            <a:rPr lang="sv-SE" sz="1100" baseline="30000">
              <a:solidFill>
                <a:sysClr val="windowText" lastClr="000000"/>
              </a:solidFill>
              <a:effectLst/>
              <a:latin typeface="+mn-lt"/>
              <a:ea typeface="+mn-ea"/>
              <a:cs typeface="+mn-cs"/>
            </a:rPr>
            <a:t>3</a:t>
          </a:r>
          <a:r>
            <a:rPr lang="sv-SE" sz="1100">
              <a:solidFill>
                <a:sysClr val="windowText" lastClr="000000"/>
              </a:solidFill>
              <a:effectLst/>
              <a:latin typeface="+mn-lt"/>
              <a:ea typeface="+mn-ea"/>
              <a:cs typeface="+mn-cs"/>
            </a:rPr>
            <a:t>/s, vilket ligger mellan MQ och MHQ för perioden 1990-2020</a:t>
          </a:r>
          <a:r>
            <a:rPr lang="sv-SE" sz="1100" baseline="0">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Näringstillstånd/eutrofiering</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Halterna av totalkväve var mycket höga vid ungefär</a:t>
          </a:r>
          <a:r>
            <a:rPr lang="sv-SE" sz="1100" baseline="0">
              <a:solidFill>
                <a:sysClr val="windowText" lastClr="000000"/>
              </a:solidFill>
              <a:effectLst/>
              <a:latin typeface="+mn-lt"/>
              <a:ea typeface="+mn-ea"/>
              <a:cs typeface="+mn-cs"/>
            </a:rPr>
            <a:t> en tredjedel </a:t>
          </a:r>
          <a:r>
            <a:rPr lang="sv-SE" sz="1100">
              <a:solidFill>
                <a:sysClr val="windowText" lastClr="000000"/>
              </a:solidFill>
              <a:effectLst/>
              <a:latin typeface="+mn-lt"/>
              <a:ea typeface="+mn-ea"/>
              <a:cs typeface="+mn-cs"/>
            </a:rPr>
            <a:t>av provtagningspunkterna i augusti.</a:t>
          </a: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Ammoniumkväve utgjorde mellan 1 och 13% av det totala kvävet i samtliga</a:t>
          </a:r>
          <a:r>
            <a:rPr lang="sv-SE" sz="1100" baseline="0">
              <a:solidFill>
                <a:sysClr val="windowText" lastClr="000000"/>
              </a:solidFill>
              <a:effectLst/>
              <a:latin typeface="+mn-lt"/>
              <a:ea typeface="+mn-ea"/>
              <a:cs typeface="+mn-cs"/>
            </a:rPr>
            <a:t> provpunkter. </a:t>
          </a:r>
          <a:r>
            <a:rPr lang="sv-SE" sz="1100">
              <a:solidFill>
                <a:sysClr val="windowText" lastClr="000000"/>
              </a:solidFill>
              <a:effectLst/>
              <a:latin typeface="+mn-lt"/>
              <a:ea typeface="+mn-ea"/>
              <a:cs typeface="+mn-cs"/>
            </a:rPr>
            <a:t>Hög andel ammonium antyder läckage av näring från exempelvis jordbruksmark och reningsverk. Högst andel ammonium observerades</a:t>
          </a:r>
          <a:r>
            <a:rPr lang="sv-SE" sz="1100" baseline="0">
              <a:solidFill>
                <a:sysClr val="windowText" lastClr="000000"/>
              </a:solidFill>
              <a:effectLst/>
              <a:latin typeface="+mn-lt"/>
              <a:ea typeface="+mn-ea"/>
              <a:cs typeface="+mn-cs"/>
            </a:rPr>
            <a:t> i 674-Hägnaån.</a:t>
          </a:r>
          <a:r>
            <a:rPr lang="sv-SE" sz="1100">
              <a:solidFill>
                <a:sysClr val="windowText" lastClr="000000"/>
              </a:solidFill>
              <a:effectLst/>
              <a:latin typeface="+mn-lt"/>
              <a:ea typeface="+mn-ea"/>
              <a:cs typeface="+mn-cs"/>
            </a:rPr>
            <a:t> Fosforhalterna var mycket</a:t>
          </a:r>
          <a:r>
            <a:rPr lang="sv-SE" sz="1100" baseline="0">
              <a:solidFill>
                <a:sysClr val="windowText" lastClr="000000"/>
              </a:solidFill>
              <a:effectLst/>
              <a:latin typeface="+mn-lt"/>
              <a:ea typeface="+mn-ea"/>
              <a:cs typeface="+mn-cs"/>
            </a:rPr>
            <a:t> höga i 12 provtagningspunkter. Resterande punkter hade måttligt höga till höga halter förutom 508-Skeen, Bolmens utlopp som hade låga halter. </a:t>
          </a:r>
        </a:p>
        <a:p>
          <a:endParaRPr lang="sv-SE" sz="1100" baseline="0">
            <a:solidFill>
              <a:srgbClr val="FF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baseline="0">
              <a:solidFill>
                <a:sysClr val="windowText" lastClr="000000"/>
              </a:solidFill>
              <a:effectLst/>
              <a:latin typeface="+mn-lt"/>
              <a:ea typeface="+mn-ea"/>
              <a:cs typeface="+mn-cs"/>
            </a:rPr>
            <a:t>Fosforhalterna var låga till måttligt höga i samtliga provtagna sjöars ytvatten utom 530-Norra Bolmen och 630-Flåren, där halten var hög. Bottenvattnet i 26-Vidöstern och 630-Flåren hade höga fosforhalter, medan övriga sjöar hade låga till måttliga halter. Samtliga sjöar hade måttliga halter av total-kväve i ytvattnet, och den absoluta merparten även i bottenvattnet. </a:t>
          </a:r>
          <a:endParaRPr lang="sv-SE" sz="1100" baseline="0">
            <a:solidFill>
              <a:sysClr val="windowText" lastClr="000000"/>
            </a:solidFill>
            <a:effectLst/>
            <a:latin typeface="+mn-lt"/>
            <a:ea typeface="+mn-ea"/>
            <a:cs typeface="+mn-cs"/>
          </a:endParaRP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Syretillstånd och syretärande ämnen</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Syretillståndet var tillfredsställande i samtliga provpunkter i vattendragen. Halterna av totalt organiskt kol (TOC) var </a:t>
          </a:r>
          <a:r>
            <a:rPr lang="sv-SE" sz="1100" baseline="0">
              <a:solidFill>
                <a:sysClr val="windowText" lastClr="000000"/>
              </a:solidFill>
              <a:effectLst/>
              <a:latin typeface="+mn-lt"/>
              <a:ea typeface="+mn-ea"/>
              <a:cs typeface="+mn-cs"/>
            </a:rPr>
            <a:t>mycket höga vid en majoritet av provpunkterna.</a:t>
          </a:r>
          <a:r>
            <a:rPr lang="sv-SE" sz="1100">
              <a:solidFill>
                <a:sysClr val="windowText" lastClr="000000"/>
              </a:solidFill>
              <a:effectLst/>
              <a:latin typeface="+mn-lt"/>
              <a:ea typeface="+mn-ea"/>
              <a:cs typeface="+mn-cs"/>
            </a:rPr>
            <a:t> Vid de fem stationer där parametern DOC mättes utgjorde det lösta organiska kolet 79-100% av TOC.</a:t>
          </a:r>
        </a:p>
        <a:p>
          <a:endParaRPr lang="sv-SE" sz="1100">
            <a:solidFill>
              <a:srgbClr val="FF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baseline="0">
              <a:solidFill>
                <a:sysClr val="windowText" lastClr="000000"/>
              </a:solidFill>
              <a:effectLst/>
              <a:latin typeface="+mn-lt"/>
              <a:ea typeface="+mn-ea"/>
              <a:cs typeface="+mn-cs"/>
            </a:rPr>
            <a:t>I samtliga sjöars ytvatten var vattnet syrerikt, medan bottenvattnet var syrerikt till måttligt syrerikt i en majoritet av sjöarna. Två sjöar var syrefattiga i bottenvattnet och två hade svagt syretillstånd. Halterna av TOC var mestadels måttligt höga till höga, men även låga i två sjöar.</a:t>
          </a:r>
          <a:endParaRPr lang="sv-SE" sz="1100">
            <a:solidFill>
              <a:sysClr val="windowText" lastClr="000000"/>
            </a:solidFill>
            <a:effectLst/>
            <a:latin typeface="+mn-lt"/>
            <a:ea typeface="+mn-ea"/>
            <a:cs typeface="+mn-cs"/>
          </a:endParaRP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Ljusförhållanden</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Färgtal och absorbansvärden visade på betydligt till starkt färgat vatten i en majoritet av provpunkterna</a:t>
          </a:r>
          <a:r>
            <a:rPr lang="sv-SE" sz="1100" baseline="0">
              <a:solidFill>
                <a:sysClr val="windowText" lastClr="000000"/>
              </a:solidFill>
              <a:effectLst/>
              <a:latin typeface="+mn-lt"/>
              <a:ea typeface="+mn-ea"/>
              <a:cs typeface="+mn-cs"/>
            </a:rPr>
            <a:t>. Vid en majoritet av provpunkterna var det betydligt grumligt vatten och vid åtta punkter var det starkt grumligt vatten. G</a:t>
          </a:r>
          <a:r>
            <a:rPr lang="sv-SE" sz="1100">
              <a:solidFill>
                <a:sysClr val="windowText" lastClr="000000"/>
              </a:solidFill>
              <a:effectLst/>
              <a:latin typeface="+mn-lt"/>
              <a:ea typeface="+mn-ea"/>
              <a:cs typeface="+mn-cs"/>
            </a:rPr>
            <a:t>rumligheten i resterande provpunkter var måttlig</a:t>
          </a:r>
          <a:r>
            <a:rPr lang="sv-SE" sz="1100" baseline="0">
              <a:solidFill>
                <a:sysClr val="windowText" lastClr="000000"/>
              </a:solidFill>
              <a:effectLst/>
              <a:latin typeface="+mn-lt"/>
              <a:ea typeface="+mn-ea"/>
              <a:cs typeface="+mn-cs"/>
            </a:rPr>
            <a:t>.</a:t>
          </a:r>
        </a:p>
        <a:p>
          <a:endParaRPr lang="sv-SE" sz="110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baseline="0">
              <a:solidFill>
                <a:sysClr val="windowText" lastClr="000000"/>
              </a:solidFill>
              <a:effectLst/>
              <a:latin typeface="+mn-lt"/>
              <a:ea typeface="+mn-ea"/>
              <a:cs typeface="+mn-cs"/>
            </a:rPr>
            <a:t>Ljusförhållandena i sjöar var förväntade med mestadels betydligt färgat vatten i både yt- och bottenvatten. I 740-Hindsen, som är en klarvattensjö, var vattnet svagt färgat i ytan. Siktdjupet var störst i just 740-Hindsen som uppmättes till 4,4 m med vattenkikare, och minst i 26-Vidöstern (1,3 m). </a:t>
          </a:r>
          <a:endParaRPr lang="sv-SE" sz="1100">
            <a:solidFill>
              <a:sysClr val="windowText" lastClr="000000"/>
            </a:solidFill>
            <a:effectLst/>
            <a:latin typeface="+mn-lt"/>
            <a:ea typeface="+mn-ea"/>
            <a:cs typeface="+mn-cs"/>
          </a:endParaRP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Surhetstillstånd</a:t>
          </a:r>
          <a:endParaRPr lang="sv-SE"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a:solidFill>
                <a:sysClr val="windowText" lastClr="000000"/>
              </a:solidFill>
              <a:effectLst/>
              <a:latin typeface="+mn-lt"/>
              <a:ea typeface="+mn-ea"/>
              <a:cs typeface="+mn-cs"/>
            </a:rPr>
            <a:t>I</a:t>
          </a:r>
          <a:r>
            <a:rPr lang="sv-SE" sz="1100" b="0" baseline="0">
              <a:solidFill>
                <a:sysClr val="windowText" lastClr="000000"/>
              </a:solidFill>
              <a:effectLst/>
              <a:latin typeface="+mn-lt"/>
              <a:ea typeface="+mn-ea"/>
              <a:cs typeface="+mn-cs"/>
            </a:rPr>
            <a:t> fem </a:t>
          </a:r>
          <a:r>
            <a:rPr lang="sv-SE" sz="1100">
              <a:solidFill>
                <a:sysClr val="windowText" lastClr="000000"/>
              </a:solidFill>
              <a:effectLst/>
              <a:latin typeface="+mn-lt"/>
              <a:ea typeface="+mn-ea"/>
              <a:cs typeface="+mn-cs"/>
            </a:rPr>
            <a:t>provpunkter var vattnet mycket surt</a:t>
          </a:r>
          <a:r>
            <a:rPr lang="sv-SE" sz="1100" baseline="0">
              <a:solidFill>
                <a:sysClr val="windowText" lastClr="000000"/>
              </a:solidFill>
              <a:effectLst/>
              <a:latin typeface="+mn-lt"/>
              <a:ea typeface="+mn-ea"/>
              <a:cs typeface="+mn-cs"/>
            </a:rPr>
            <a:t> och surt i ytterligare elva punkter</a:t>
          </a:r>
          <a:r>
            <a:rPr lang="sv-SE" sz="1100">
              <a:solidFill>
                <a:sysClr val="windowText" lastClr="000000"/>
              </a:solidFill>
              <a:effectLst/>
              <a:latin typeface="+mn-lt"/>
              <a:ea typeface="+mn-ea"/>
              <a:cs typeface="+mn-cs"/>
            </a:rPr>
            <a:t>. Vid hög vattenföring, som noterades under augusti, påverkas buffertförmågan</a:t>
          </a:r>
          <a:r>
            <a:rPr lang="sv-SE" sz="1100" baseline="0">
              <a:solidFill>
                <a:sysClr val="windowText" lastClr="000000"/>
              </a:solidFill>
              <a:effectLst/>
              <a:latin typeface="+mn-lt"/>
              <a:ea typeface="+mn-ea"/>
              <a:cs typeface="+mn-cs"/>
            </a:rPr>
            <a:t> i vattnet som inte räcker till för att upprätt hålla pH-värdet på en neutral nivå.</a:t>
          </a:r>
          <a:r>
            <a:rPr lang="sv-SE" sz="1100">
              <a:solidFill>
                <a:sysClr val="windowText" lastClr="000000"/>
              </a:solidFill>
              <a:effectLst/>
              <a:latin typeface="+mn-lt"/>
              <a:ea typeface="+mn-ea"/>
              <a:cs typeface="+mn-cs"/>
            </a:rPr>
            <a:t> Resterande provpunkter</a:t>
          </a:r>
          <a:r>
            <a:rPr lang="sv-SE" sz="1100" baseline="0">
              <a:solidFill>
                <a:sysClr val="windowText" lastClr="000000"/>
              </a:solidFill>
              <a:effectLst/>
              <a:latin typeface="+mn-lt"/>
              <a:ea typeface="+mn-ea"/>
              <a:cs typeface="+mn-cs"/>
            </a:rPr>
            <a:t> hade måttligt surt till nära neutralt pH. </a:t>
          </a:r>
          <a:r>
            <a:rPr lang="sv-SE" sz="1100">
              <a:solidFill>
                <a:sysClr val="windowText" lastClr="000000"/>
              </a:solidFill>
              <a:effectLst/>
              <a:latin typeface="+mn-lt"/>
              <a:ea typeface="+mn-ea"/>
              <a:cs typeface="+mn-cs"/>
            </a:rPr>
            <a:t>Högst pH uppmättes till</a:t>
          </a:r>
          <a:r>
            <a:rPr lang="sv-SE" sz="1100" baseline="0">
              <a:solidFill>
                <a:sysClr val="windowText" lastClr="000000"/>
              </a:solidFill>
              <a:effectLst/>
              <a:latin typeface="+mn-lt"/>
              <a:ea typeface="+mn-ea"/>
              <a:cs typeface="+mn-cs"/>
            </a:rPr>
            <a:t> 7,4 vid 24-Lagan Vidösterns utlopp och lägst uppmättes till 4,5 vid 518-Murån. Analysen av alkalinitet indikerade ingen eller obetydlig buffertkapacitet i tre provpunkter, 518-Murån, 550- Storåns inlopp i Bolmen och 570-Lillån nedströms Bredaryd. Majoriteten av resterande punkter hade god till mycket god buffertkapacitet. </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0" i="0" baseline="0">
              <a:solidFill>
                <a:sysClr val="windowText" lastClr="000000"/>
              </a:solidFill>
              <a:effectLst/>
              <a:latin typeface="+mn-lt"/>
              <a:ea typeface="+mn-ea"/>
              <a:cs typeface="+mn-cs"/>
            </a:rPr>
            <a:t>I sjöarna var ytvattnet uteslutande nära neutralt, med pH runt 7. Buffertkapaciteten var god till mycket god. </a:t>
          </a:r>
          <a:endParaRPr lang="sv-SE">
            <a:solidFill>
              <a:sysClr val="windowText" lastClr="000000"/>
            </a:solidFill>
            <a:effectLst/>
          </a:endParaRP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Metaller och makrokonstituenter</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I augusti noterades återigen höga halter av kadmium vid nio provpunkter.</a:t>
          </a:r>
          <a:r>
            <a:rPr lang="sv-SE" sz="1100" baseline="0">
              <a:solidFill>
                <a:sysClr val="windowText" lastClr="000000"/>
              </a:solidFill>
              <a:effectLst/>
              <a:latin typeface="+mn-lt"/>
              <a:ea typeface="+mn-ea"/>
              <a:cs typeface="+mn-cs"/>
            </a:rPr>
            <a:t> Även höga halter av bly noterades i 32-Lagan nedströms Värnamo och 302-Vänneån. Det är samma provpunkter som tidigare vid olika tidpunkter uppvisat förhöjda kadmiumhalter. Det pågår en utredning som ska försöka ge svar på vad detta kan bero på.</a:t>
          </a:r>
        </a:p>
        <a:p>
          <a:endParaRPr lang="sv-SE" sz="1100" baseline="0">
            <a:solidFill>
              <a:sysClr val="windowText" lastClr="000000"/>
            </a:solidFill>
            <a:effectLst/>
            <a:latin typeface="+mn-lt"/>
            <a:ea typeface="+mn-ea"/>
            <a:cs typeface="+mn-cs"/>
          </a:endParaRPr>
        </a:p>
        <a:p>
          <a:r>
            <a:rPr lang="sv-SE" sz="1100" b="1">
              <a:solidFill>
                <a:sysClr val="windowText" lastClr="000000"/>
              </a:solidFill>
              <a:effectLst/>
              <a:latin typeface="+mn-lt"/>
              <a:ea typeface="+mn-ea"/>
              <a:cs typeface="+mn-cs"/>
            </a:rPr>
            <a:t>PFAS</a:t>
          </a:r>
          <a:endParaRPr lang="sv-SE">
            <a:solidFill>
              <a:sysClr val="windowText" lastClr="00000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I provpunkterna 12-Lagan nedströms Ängabäck och 21-Lagan nedströms Ljungby detekterades</a:t>
          </a:r>
          <a:r>
            <a:rPr lang="sv-SE" sz="1100" baseline="0">
              <a:solidFill>
                <a:sysClr val="windowText" lastClr="000000"/>
              </a:solidFill>
              <a:effectLst/>
              <a:latin typeface="+mn-lt"/>
              <a:ea typeface="+mn-ea"/>
              <a:cs typeface="+mn-cs"/>
            </a:rPr>
            <a:t> inga halter som överskred rapporteringsgränsen. </a:t>
          </a:r>
          <a:r>
            <a:rPr lang="sv-SE" sz="1100" b="0" i="0" baseline="0">
              <a:effectLst/>
              <a:latin typeface="+mn-lt"/>
              <a:ea typeface="+mn-ea"/>
              <a:cs typeface="+mn-cs"/>
            </a:rPr>
            <a:t>0,5 ng/l PFOS uppmättes i 2-Lagan nedströms Laholm, vilket motsvarar ungefär 75% av gränsvärdet för årsmedelvärde av ämnet (0,65 ng/l). Högst halt av PFAS (summan av 11 ingående ämnen) uppmättes i 675-Hägnaån nedströms ARV, med 13 ng/l, vilket motsvarar 14 % av gränsvärdet för "uppnår ej god status" (90 ng/l). </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baseline="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2023-09-20</a:t>
          </a:r>
        </a:p>
        <a:p>
          <a:r>
            <a:rPr lang="sv-SE" sz="1100">
              <a:solidFill>
                <a:sysClr val="windowText" lastClr="000000"/>
              </a:solidFill>
              <a:effectLst/>
              <a:latin typeface="+mn-lt"/>
              <a:ea typeface="+mn-ea"/>
              <a:cs typeface="+mn-cs"/>
            </a:rPr>
            <a:t>Michaela Stragnefors</a:t>
          </a:r>
        </a:p>
      </xdr:txBody>
    </xdr:sp>
    <xdr:clientData/>
  </xdr:oneCellAnchor>
  <xdr:oneCellAnchor>
    <xdr:from>
      <xdr:col>1</xdr:col>
      <xdr:colOff>0</xdr:colOff>
      <xdr:row>388</xdr:row>
      <xdr:rowOff>161924</xdr:rowOff>
    </xdr:from>
    <xdr:ext cx="5376332" cy="8524876"/>
    <xdr:sp macro="" textlink="">
      <xdr:nvSpPr>
        <xdr:cNvPr id="6" name="Text Box 70">
          <a:extLst>
            <a:ext uri="{FF2B5EF4-FFF2-40B4-BE49-F238E27FC236}">
              <a16:creationId xmlns:a16="http://schemas.microsoft.com/office/drawing/2014/main" id="{630E1DAD-5009-4049-A330-0058E47DF0B2}"/>
            </a:ext>
          </a:extLst>
        </xdr:cNvPr>
        <xdr:cNvSpPr txBox="1">
          <a:spLocks noChangeArrowheads="1"/>
        </xdr:cNvSpPr>
      </xdr:nvSpPr>
      <xdr:spPr bwMode="auto">
        <a:xfrm>
          <a:off x="228600" y="2571749"/>
          <a:ext cx="5376332" cy="8524876"/>
        </a:xfrm>
        <a:prstGeom prst="rect">
          <a:avLst/>
        </a:prstGeom>
        <a:noFill/>
        <a:ln w="9525">
          <a:noFill/>
          <a:miter lim="800000"/>
          <a:headEnd/>
          <a:tailEnd/>
        </a:ln>
      </xdr:spPr>
      <xdr:txBody>
        <a:bodyPr vertOverflow="clip" wrap="square" lIns="36576" tIns="27432" rIns="0" bIns="0" anchor="t" upright="1"/>
        <a:lstStyle/>
        <a:p>
          <a:r>
            <a:rPr lang="sv-SE" sz="1100" b="1">
              <a:effectLst/>
              <a:latin typeface="+mn-lt"/>
              <a:ea typeface="+mn-ea"/>
              <a:cs typeface="+mn-cs"/>
            </a:rPr>
            <a:t>Allmänt</a:t>
          </a:r>
          <a:endParaRPr lang="sv-SE">
            <a:effectLst/>
          </a:endParaRPr>
        </a:p>
        <a:p>
          <a:r>
            <a:rPr lang="sv-SE" sz="1100">
              <a:effectLst/>
              <a:latin typeface="+mn-lt"/>
              <a:ea typeface="+mn-ea"/>
              <a:cs typeface="+mn-cs"/>
            </a:rPr>
            <a:t>Juni månads provtagning omfattade allmän fys-kemi (L1) vid 51 provpunkter i rinnande vatten, och vid 14 punkter provtogs metaller och makrokonstituenter i rinnande vatten (L3). </a:t>
          </a:r>
        </a:p>
        <a:p>
          <a:endParaRPr lang="sv-SE">
            <a:effectLst/>
          </a:endParaRPr>
        </a:p>
        <a:p>
          <a:r>
            <a:rPr lang="sv-SE" sz="1100" b="1">
              <a:effectLst/>
              <a:latin typeface="+mn-lt"/>
              <a:ea typeface="+mn-ea"/>
              <a:cs typeface="+mn-cs"/>
            </a:rPr>
            <a:t>Väder och vattenföring</a:t>
          </a:r>
          <a:endParaRPr lang="sv-SE">
            <a:effectLst/>
          </a:endParaRPr>
        </a:p>
        <a:p>
          <a:r>
            <a:rPr lang="sv-SE" sz="1100">
              <a:effectLst/>
              <a:latin typeface="+mn-lt"/>
              <a:ea typeface="+mn-ea"/>
              <a:cs typeface="+mn-cs"/>
            </a:rPr>
            <a:t>I juni var medeltemperaturen vid väderstationen i Ljungby högre jämfört</a:t>
          </a:r>
          <a:r>
            <a:rPr lang="sv-SE" sz="1100" baseline="0">
              <a:effectLst/>
              <a:latin typeface="+mn-lt"/>
              <a:ea typeface="+mn-ea"/>
              <a:cs typeface="+mn-cs"/>
            </a:rPr>
            <a:t> med</a:t>
          </a:r>
          <a:r>
            <a:rPr lang="sv-SE" sz="1100">
              <a:effectLst/>
              <a:latin typeface="+mn-lt"/>
              <a:ea typeface="+mn-ea"/>
              <a:cs typeface="+mn-cs"/>
            </a:rPr>
            <a:t> referensperioden (1991-2020). Nederbördsmängden var lägre än det</a:t>
          </a:r>
          <a:r>
            <a:rPr lang="sv-SE" sz="1100" baseline="0">
              <a:effectLst/>
              <a:latin typeface="+mn-lt"/>
              <a:ea typeface="+mn-ea"/>
              <a:cs typeface="+mn-cs"/>
            </a:rPr>
            <a:t> </a:t>
          </a:r>
          <a:r>
            <a:rPr lang="sv-SE" sz="1100">
              <a:effectLst/>
              <a:latin typeface="+mn-lt"/>
              <a:ea typeface="+mn-ea"/>
              <a:cs typeface="+mn-cs"/>
            </a:rPr>
            <a:t>normala. Vid provtagningen (13-15 juni) var vattenföringen vid pegelstationen i Härån vid Fryele drygt 0,4 m</a:t>
          </a:r>
          <a:r>
            <a:rPr lang="sv-SE" sz="1100" baseline="30000">
              <a:effectLst/>
              <a:latin typeface="+mn-lt"/>
              <a:ea typeface="+mn-ea"/>
              <a:cs typeface="+mn-cs"/>
            </a:rPr>
            <a:t>3</a:t>
          </a:r>
          <a:r>
            <a:rPr lang="sv-SE" sz="1100">
              <a:effectLst/>
              <a:latin typeface="+mn-lt"/>
              <a:ea typeface="+mn-ea"/>
              <a:cs typeface="+mn-cs"/>
            </a:rPr>
            <a:t>/s, vilket är mycket</a:t>
          </a:r>
          <a:r>
            <a:rPr lang="sv-SE" sz="1100" baseline="0">
              <a:effectLst/>
              <a:latin typeface="+mn-lt"/>
              <a:ea typeface="+mn-ea"/>
              <a:cs typeface="+mn-cs"/>
            </a:rPr>
            <a:t> lågt och ligger under MLQ </a:t>
          </a:r>
          <a:r>
            <a:rPr lang="sv-SE" sz="1100">
              <a:effectLst/>
              <a:latin typeface="+mn-lt"/>
              <a:ea typeface="+mn-ea"/>
              <a:cs typeface="+mn-cs"/>
            </a:rPr>
            <a:t>för perioden 1991-2020. Den låga vattenföringen i juni speglas i vissa kemiska parametrar som har</a:t>
          </a:r>
          <a:r>
            <a:rPr lang="sv-SE" sz="1100" baseline="0">
              <a:effectLst/>
              <a:latin typeface="+mn-lt"/>
              <a:ea typeface="+mn-ea"/>
              <a:cs typeface="+mn-cs"/>
            </a:rPr>
            <a:t> </a:t>
          </a:r>
          <a:r>
            <a:rPr lang="sv-SE" sz="1100">
              <a:effectLst/>
              <a:latin typeface="+mn-lt"/>
              <a:ea typeface="+mn-ea"/>
              <a:cs typeface="+mn-cs"/>
            </a:rPr>
            <a:t>lägre halter än vanligt. </a:t>
          </a:r>
        </a:p>
        <a:p>
          <a:endParaRPr lang="sv-SE">
            <a:effectLst/>
          </a:endParaRPr>
        </a:p>
        <a:p>
          <a:r>
            <a:rPr lang="sv-SE" sz="1100" b="1">
              <a:effectLst/>
              <a:latin typeface="+mn-lt"/>
              <a:ea typeface="+mn-ea"/>
              <a:cs typeface="+mn-cs"/>
            </a:rPr>
            <a:t>Näringstillstånd/eutrofiering</a:t>
          </a:r>
          <a:endParaRPr lang="sv-SE">
            <a:effectLst/>
          </a:endParaRPr>
        </a:p>
        <a:p>
          <a:r>
            <a:rPr lang="sv-SE" sz="1100">
              <a:effectLst/>
              <a:latin typeface="+mn-lt"/>
              <a:ea typeface="+mn-ea"/>
              <a:cs typeface="+mn-cs"/>
            </a:rPr>
            <a:t>Halterna av totalkväve var måttliga till höga (tillståndsklass 2-3) i de flesta provpunkter, och mycket</a:t>
          </a:r>
          <a:r>
            <a:rPr lang="sv-SE" sz="1100" baseline="0">
              <a:effectLst/>
              <a:latin typeface="+mn-lt"/>
              <a:ea typeface="+mn-ea"/>
              <a:cs typeface="+mn-cs"/>
            </a:rPr>
            <a:t> höga</a:t>
          </a:r>
          <a:r>
            <a:rPr lang="sv-SE" sz="1100">
              <a:effectLst/>
              <a:latin typeface="+mn-lt"/>
              <a:ea typeface="+mn-ea"/>
              <a:cs typeface="+mn-cs"/>
            </a:rPr>
            <a:t> i tretton,</a:t>
          </a:r>
          <a:r>
            <a:rPr lang="sv-SE" sz="1100" baseline="0">
              <a:effectLst/>
              <a:latin typeface="+mn-lt"/>
              <a:ea typeface="+mn-ea"/>
              <a:cs typeface="+mn-cs"/>
            </a:rPr>
            <a:t> med högst halter i 674-Hägnaån</a:t>
          </a:r>
          <a:r>
            <a:rPr lang="sv-SE" sz="1100">
              <a:effectLst/>
              <a:latin typeface="+mn-lt"/>
              <a:ea typeface="+mn-ea"/>
              <a:cs typeface="+mn-cs"/>
            </a:rPr>
            <a:t>. Ammoniumkväve utgjorde mellan &lt;1 och 64% av det totala kvävet i samtliga</a:t>
          </a:r>
          <a:r>
            <a:rPr lang="sv-SE" sz="1100" baseline="0">
              <a:effectLst/>
              <a:latin typeface="+mn-lt"/>
              <a:ea typeface="+mn-ea"/>
              <a:cs typeface="+mn-cs"/>
            </a:rPr>
            <a:t> provpunkter. </a:t>
          </a:r>
          <a:r>
            <a:rPr lang="sv-SE" sz="1100">
              <a:effectLst/>
              <a:latin typeface="+mn-lt"/>
              <a:ea typeface="+mn-ea"/>
              <a:cs typeface="+mn-cs"/>
            </a:rPr>
            <a:t>Hög andel ammonium antyder läckage av näring från exempelvis jordbruksmark</a:t>
          </a:r>
          <a:r>
            <a:rPr lang="sv-SE" sz="1100" baseline="0">
              <a:effectLst/>
              <a:latin typeface="+mn-lt"/>
              <a:ea typeface="+mn-ea"/>
              <a:cs typeface="+mn-cs"/>
            </a:rPr>
            <a:t> och/eller närhet till utsläpp från reningsverk.</a:t>
          </a:r>
          <a:r>
            <a:rPr lang="sv-SE" sz="1100">
              <a:effectLst/>
              <a:latin typeface="+mn-lt"/>
              <a:ea typeface="+mn-ea"/>
              <a:cs typeface="+mn-cs"/>
            </a:rPr>
            <a:t> Högst andel ammonium observerades</a:t>
          </a:r>
          <a:r>
            <a:rPr lang="sv-SE" sz="1100" baseline="0">
              <a:effectLst/>
              <a:latin typeface="+mn-lt"/>
              <a:ea typeface="+mn-ea"/>
              <a:cs typeface="+mn-cs"/>
            </a:rPr>
            <a:t> i 674-Hägnaån. I 674-Hägnaån och 762-Malmbäcksån uppmättes halter av ammonium som under vissa förhållanden kan orsaka höga halter av ammoniak som i sin tur kan vara skadligt för akvatiskt liv. Mycket höga till extremt höga fosforhalter (tillståndsklass 4-5) uppmättes vid sju provpunkter. Högst uppmätta halter uppmättes vid 542-Ölmestadsån, den enda punkten där halterna var extremt höga.</a:t>
          </a:r>
          <a:endParaRPr lang="sv-SE">
            <a:effectLst/>
          </a:endParaRPr>
        </a:p>
        <a:p>
          <a:endParaRPr lang="sv-SE">
            <a:effectLst/>
          </a:endParaRPr>
        </a:p>
        <a:p>
          <a:r>
            <a:rPr lang="sv-SE" sz="1100" b="1">
              <a:effectLst/>
              <a:latin typeface="+mn-lt"/>
              <a:ea typeface="+mn-ea"/>
              <a:cs typeface="+mn-cs"/>
            </a:rPr>
            <a:t>Syretillstånd och syretärande ämnen</a:t>
          </a:r>
          <a:endParaRPr lang="sv-SE">
            <a:effectLst/>
          </a:endParaRPr>
        </a:p>
        <a:p>
          <a:r>
            <a:rPr lang="sv-SE" sz="1100">
              <a:effectLst/>
              <a:latin typeface="+mn-lt"/>
              <a:ea typeface="+mn-ea"/>
              <a:cs typeface="+mn-cs"/>
            </a:rPr>
            <a:t>Syretillståndet var tillfredsställande i samtliga provpunkter förutom en, 580-Lillån,</a:t>
          </a:r>
          <a:r>
            <a:rPr lang="sv-SE" sz="1100" baseline="0">
              <a:effectLst/>
              <a:latin typeface="+mn-lt"/>
              <a:ea typeface="+mn-ea"/>
              <a:cs typeface="+mn-cs"/>
            </a:rPr>
            <a:t> där syretillståndet var svagt</a:t>
          </a:r>
          <a:r>
            <a:rPr lang="sv-SE" sz="1100">
              <a:effectLst/>
              <a:latin typeface="+mn-lt"/>
              <a:ea typeface="+mn-ea"/>
              <a:cs typeface="+mn-cs"/>
            </a:rPr>
            <a:t>. Halterna av totalt organiskt kol var generellt låga till måttliga.</a:t>
          </a:r>
          <a:r>
            <a:rPr lang="sv-SE" sz="1100" baseline="0">
              <a:effectLst/>
              <a:latin typeface="+mn-lt"/>
              <a:ea typeface="+mn-ea"/>
              <a:cs typeface="+mn-cs"/>
            </a:rPr>
            <a:t> I nio provpunkter var halterna höga och i två, 512-Kåtån, nedströms Ljungby och 541-Dravens utlopp, var halterna mycket höga.</a:t>
          </a:r>
          <a:r>
            <a:rPr lang="sv-SE" sz="1100">
              <a:effectLst/>
              <a:latin typeface="+mn-lt"/>
              <a:ea typeface="+mn-ea"/>
              <a:cs typeface="+mn-cs"/>
            </a:rPr>
            <a:t> Vid de tolv stationer där parametern DOC mättes utgjorde det lösta organiska kolet mellan 84 och 100 % av TOC.</a:t>
          </a:r>
        </a:p>
        <a:p>
          <a:endParaRPr lang="sv-SE">
            <a:effectLst/>
          </a:endParaRPr>
        </a:p>
        <a:p>
          <a:r>
            <a:rPr lang="sv-SE" sz="1100" b="1">
              <a:effectLst/>
              <a:latin typeface="+mn-lt"/>
              <a:ea typeface="+mn-ea"/>
              <a:cs typeface="+mn-cs"/>
            </a:rPr>
            <a:t>Ljusförhållanden</a:t>
          </a:r>
          <a:endParaRPr lang="sv-SE">
            <a:effectLst/>
          </a:endParaRPr>
        </a:p>
        <a:p>
          <a:r>
            <a:rPr lang="sv-SE" sz="1100">
              <a:effectLst/>
              <a:latin typeface="+mn-lt"/>
              <a:ea typeface="+mn-ea"/>
              <a:cs typeface="+mn-cs"/>
            </a:rPr>
            <a:t>Färgtal och absorbansvärden visade på betydligt till starkt färgat vatten i</a:t>
          </a:r>
          <a:r>
            <a:rPr lang="sv-SE" sz="1100" baseline="0">
              <a:effectLst/>
              <a:latin typeface="+mn-lt"/>
              <a:ea typeface="+mn-ea"/>
              <a:cs typeface="+mn-cs"/>
            </a:rPr>
            <a:t> en majoritet av </a:t>
          </a:r>
          <a:r>
            <a:rPr lang="sv-SE" sz="1100">
              <a:effectLst/>
              <a:latin typeface="+mn-lt"/>
              <a:ea typeface="+mn-ea"/>
              <a:cs typeface="+mn-cs"/>
            </a:rPr>
            <a:t>provpunkterna.</a:t>
          </a:r>
          <a:r>
            <a:rPr lang="sv-SE" sz="1100" baseline="0">
              <a:effectLst/>
              <a:latin typeface="+mn-lt"/>
              <a:ea typeface="+mn-ea"/>
              <a:cs typeface="+mn-cs"/>
            </a:rPr>
            <a:t> Resterande visade på måttligt färgat vatten. Turbiditeten  visade måttligt till starkt grumligt vatten vid samtliga provpunkter. </a:t>
          </a:r>
        </a:p>
        <a:p>
          <a:endParaRPr lang="sv-SE">
            <a:effectLst/>
          </a:endParaRPr>
        </a:p>
        <a:p>
          <a:r>
            <a:rPr lang="sv-SE" sz="1100" b="1">
              <a:effectLst/>
              <a:latin typeface="+mn-lt"/>
              <a:ea typeface="+mn-ea"/>
              <a:cs typeface="+mn-cs"/>
            </a:rPr>
            <a:t>Surhetstillstånd</a:t>
          </a:r>
          <a:endParaRPr lang="sv-SE">
            <a:effectLst/>
          </a:endParaRPr>
        </a:p>
        <a:p>
          <a:r>
            <a:rPr lang="sv-SE" sz="1100" b="0">
              <a:effectLst/>
              <a:latin typeface="+mn-lt"/>
              <a:ea typeface="+mn-ea"/>
              <a:cs typeface="+mn-cs"/>
            </a:rPr>
            <a:t>I</a:t>
          </a:r>
          <a:r>
            <a:rPr lang="sv-SE" sz="1100" b="0" baseline="0">
              <a:effectLst/>
              <a:latin typeface="+mn-lt"/>
              <a:ea typeface="+mn-ea"/>
              <a:cs typeface="+mn-cs"/>
            </a:rPr>
            <a:t> s</a:t>
          </a:r>
          <a:r>
            <a:rPr lang="sv-SE" sz="1100">
              <a:effectLst/>
              <a:latin typeface="+mn-lt"/>
              <a:ea typeface="+mn-ea"/>
              <a:cs typeface="+mn-cs"/>
            </a:rPr>
            <a:t>amtliga provpunkter var vattnet svagt surt till nära neutralt med alkalinitet som visade på god till mycket god buffterkapacitet.</a:t>
          </a:r>
          <a:r>
            <a:rPr lang="sv-SE" sz="1100" baseline="0">
              <a:effectLst/>
              <a:latin typeface="+mn-lt"/>
              <a:ea typeface="+mn-ea"/>
              <a:cs typeface="+mn-cs"/>
            </a:rPr>
            <a:t> </a:t>
          </a:r>
          <a:r>
            <a:rPr lang="sv-SE" sz="1100">
              <a:effectLst/>
              <a:latin typeface="+mn-lt"/>
              <a:ea typeface="+mn-ea"/>
              <a:cs typeface="+mn-cs"/>
            </a:rPr>
            <a:t> </a:t>
          </a:r>
        </a:p>
        <a:p>
          <a:endParaRPr lang="sv-SE">
            <a:effectLst/>
          </a:endParaRPr>
        </a:p>
        <a:p>
          <a:r>
            <a:rPr lang="sv-SE" sz="1100" b="1">
              <a:effectLst/>
              <a:latin typeface="+mn-lt"/>
              <a:ea typeface="+mn-ea"/>
              <a:cs typeface="+mn-cs"/>
            </a:rPr>
            <a:t>Metaller och makrokonstituenter</a:t>
          </a:r>
          <a:endParaRPr lang="sv-SE">
            <a:effectLst/>
          </a:endParaRPr>
        </a:p>
        <a:p>
          <a:r>
            <a:rPr lang="sv-SE" sz="1100">
              <a:effectLst/>
              <a:latin typeface="+mn-lt"/>
              <a:ea typeface="+mn-ea"/>
              <a:cs typeface="+mn-cs"/>
            </a:rPr>
            <a:t>Inga</a:t>
          </a:r>
          <a:r>
            <a:rPr lang="sv-SE" sz="1100" baseline="0">
              <a:effectLst/>
              <a:latin typeface="+mn-lt"/>
              <a:ea typeface="+mn-ea"/>
              <a:cs typeface="+mn-cs"/>
            </a:rPr>
            <a:t> </a:t>
          </a:r>
          <a:r>
            <a:rPr lang="sv-SE" sz="1100">
              <a:effectLst/>
              <a:latin typeface="+mn-lt"/>
              <a:ea typeface="+mn-ea"/>
              <a:cs typeface="+mn-cs"/>
            </a:rPr>
            <a:t>förhöjda metallhalter noterades i juni.</a:t>
          </a:r>
          <a:endParaRPr lang="sv-SE">
            <a:effectLst/>
          </a:endParaRPr>
        </a:p>
        <a:p>
          <a:r>
            <a:rPr lang="sv-SE" sz="1100">
              <a:effectLst/>
              <a:latin typeface="+mn-lt"/>
              <a:ea typeface="+mn-ea"/>
              <a:cs typeface="+mn-cs"/>
            </a:rPr>
            <a:t>                                                                                                                                                                      </a:t>
          </a:r>
          <a:endParaRPr lang="sv-SE">
            <a:effectLst/>
          </a:endParaRPr>
        </a:p>
        <a:p>
          <a:r>
            <a:rPr lang="sv-SE" sz="1100">
              <a:effectLst/>
              <a:latin typeface="+mn-lt"/>
              <a:ea typeface="+mn-ea"/>
              <a:cs typeface="+mn-cs"/>
            </a:rPr>
            <a:t>                                                                                                                                                                        2023-09-15</a:t>
          </a:r>
          <a:endParaRPr lang="sv-SE">
            <a:effectLst/>
          </a:endParaRPr>
        </a:p>
        <a:p>
          <a:r>
            <a:rPr lang="sv-SE" sz="1100">
              <a:effectLst/>
              <a:latin typeface="+mn-lt"/>
              <a:ea typeface="+mn-ea"/>
              <a:cs typeface="+mn-cs"/>
            </a:rPr>
            <a:t>Michaela Stragnefors</a:t>
          </a:r>
          <a:endParaRPr lang="sv-SE" sz="1100">
            <a:solidFill>
              <a:sysClr val="windowText" lastClr="000000"/>
            </a:solidFill>
            <a:effectLst/>
            <a:latin typeface="+mn-lt"/>
            <a:ea typeface="+mn-ea"/>
            <a:cs typeface="+mn-cs"/>
          </a:endParaRPr>
        </a:p>
      </xdr:txBody>
    </xdr:sp>
    <xdr:clientData/>
  </xdr:oneCellAnchor>
  <xdr:oneCellAnchor>
    <xdr:from>
      <xdr:col>1</xdr:col>
      <xdr:colOff>0</xdr:colOff>
      <xdr:row>445</xdr:row>
      <xdr:rowOff>0</xdr:rowOff>
    </xdr:from>
    <xdr:ext cx="5376332" cy="7448550"/>
    <xdr:sp macro="" textlink="">
      <xdr:nvSpPr>
        <xdr:cNvPr id="8" name="Text Box 70">
          <a:extLst>
            <a:ext uri="{FF2B5EF4-FFF2-40B4-BE49-F238E27FC236}">
              <a16:creationId xmlns:a16="http://schemas.microsoft.com/office/drawing/2014/main" id="{05E053A2-51B4-4A58-9A34-7DAA47CAE545}"/>
            </a:ext>
          </a:extLst>
        </xdr:cNvPr>
        <xdr:cNvSpPr txBox="1">
          <a:spLocks noChangeArrowheads="1"/>
        </xdr:cNvSpPr>
      </xdr:nvSpPr>
      <xdr:spPr bwMode="auto">
        <a:xfrm>
          <a:off x="228600" y="12668250"/>
          <a:ext cx="5376332" cy="7448550"/>
        </a:xfrm>
        <a:prstGeom prst="rect">
          <a:avLst/>
        </a:prstGeom>
        <a:noFill/>
        <a:ln w="9525">
          <a:noFill/>
          <a:miter lim="800000"/>
          <a:headEnd/>
          <a:tailEnd/>
        </a:ln>
      </xdr:spPr>
      <xdr:txBody>
        <a:bodyPr vertOverflow="clip" wrap="square" lIns="36576" tIns="27432" rIns="0" bIns="0" anchor="t" upright="1"/>
        <a:lstStyle/>
        <a:p>
          <a:r>
            <a:rPr lang="sv-SE" sz="1100" b="1">
              <a:solidFill>
                <a:sysClr val="windowText" lastClr="000000"/>
              </a:solidFill>
              <a:effectLst/>
              <a:latin typeface="+mn-lt"/>
              <a:ea typeface="+mn-ea"/>
              <a:cs typeface="+mn-cs"/>
            </a:rPr>
            <a:t>Allmänt</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Maj månads provtagning omfattade allmän fys-kemi (L1) vid elva provpunkter i rinnande vatten, och vid fem punkter provtogs metaller och makrokonstituenter i rinnande vatten (L3).</a:t>
          </a:r>
        </a:p>
        <a:p>
          <a:endParaRPr lang="sv-SE" sz="1100">
            <a:solidFill>
              <a:sysClr val="windowText" lastClr="000000"/>
            </a:solidFill>
            <a:effectLst/>
            <a:latin typeface="+mn-lt"/>
            <a:ea typeface="+mn-ea"/>
            <a:cs typeface="+mn-cs"/>
          </a:endParaRPr>
        </a:p>
        <a:p>
          <a:r>
            <a:rPr lang="sv-SE" sz="1100" b="1">
              <a:solidFill>
                <a:sysClr val="windowText" lastClr="000000"/>
              </a:solidFill>
              <a:effectLst/>
              <a:latin typeface="+mn-lt"/>
              <a:ea typeface="+mn-ea"/>
              <a:cs typeface="+mn-cs"/>
            </a:rPr>
            <a:t>Väder och vattenföring</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I maj var medeltemperaturen vid väderstationen i Ljungby nära det normala för månaden under referensperioden (1991-2020). Nederbördsmängden var lägre</a:t>
          </a:r>
          <a:r>
            <a:rPr lang="sv-SE" sz="1100" baseline="0">
              <a:solidFill>
                <a:sysClr val="windowText" lastClr="000000"/>
              </a:solidFill>
              <a:effectLst/>
              <a:latin typeface="+mn-lt"/>
              <a:ea typeface="+mn-ea"/>
              <a:cs typeface="+mn-cs"/>
            </a:rPr>
            <a:t> än det normala</a:t>
          </a:r>
          <a:r>
            <a:rPr lang="sv-SE" sz="1100">
              <a:solidFill>
                <a:sysClr val="windowText" lastClr="000000"/>
              </a:solidFill>
              <a:effectLst/>
              <a:latin typeface="+mn-lt"/>
              <a:ea typeface="+mn-ea"/>
              <a:cs typeface="+mn-cs"/>
            </a:rPr>
            <a:t>. Vid provtagningen var vattenföringen vid pegelstationen i Härån vid Fryele 1,7 m</a:t>
          </a:r>
          <a:r>
            <a:rPr lang="sv-SE" sz="1100" baseline="30000">
              <a:solidFill>
                <a:sysClr val="windowText" lastClr="000000"/>
              </a:solidFill>
              <a:effectLst/>
              <a:latin typeface="+mn-lt"/>
              <a:ea typeface="+mn-ea"/>
              <a:cs typeface="+mn-cs"/>
            </a:rPr>
            <a:t>3</a:t>
          </a:r>
          <a:r>
            <a:rPr lang="sv-SE" sz="1100">
              <a:solidFill>
                <a:sysClr val="windowText" lastClr="000000"/>
              </a:solidFill>
              <a:effectLst/>
              <a:latin typeface="+mn-lt"/>
              <a:ea typeface="+mn-ea"/>
              <a:cs typeface="+mn-cs"/>
            </a:rPr>
            <a:t>/s, vilket är mycket lågt</a:t>
          </a:r>
          <a:r>
            <a:rPr lang="sv-SE" sz="1100" baseline="0">
              <a:solidFill>
                <a:sysClr val="windowText" lastClr="000000"/>
              </a:solidFill>
              <a:effectLst/>
              <a:latin typeface="+mn-lt"/>
              <a:ea typeface="+mn-ea"/>
              <a:cs typeface="+mn-cs"/>
            </a:rPr>
            <a:t> och ligger</a:t>
          </a:r>
          <a:r>
            <a:rPr lang="sv-SE" sz="1100">
              <a:solidFill>
                <a:sysClr val="windowText" lastClr="000000"/>
              </a:solidFill>
              <a:effectLst/>
              <a:latin typeface="+mn-lt"/>
              <a:ea typeface="+mn-ea"/>
              <a:cs typeface="+mn-cs"/>
            </a:rPr>
            <a:t> nära MLQ.</a:t>
          </a:r>
        </a:p>
        <a:p>
          <a:endParaRPr lang="sv-SE" sz="1100">
            <a:solidFill>
              <a:sysClr val="windowText" lastClr="000000"/>
            </a:solidFill>
            <a:effectLst/>
            <a:latin typeface="+mn-lt"/>
            <a:ea typeface="+mn-ea"/>
            <a:cs typeface="+mn-cs"/>
          </a:endParaRPr>
        </a:p>
        <a:p>
          <a:r>
            <a:rPr lang="sv-SE" sz="1100" b="1">
              <a:solidFill>
                <a:sysClr val="windowText" lastClr="000000"/>
              </a:solidFill>
              <a:effectLst/>
              <a:latin typeface="+mn-lt"/>
              <a:ea typeface="+mn-ea"/>
              <a:cs typeface="+mn-cs"/>
            </a:rPr>
            <a:t>Näringstillstånd/eutrofiering</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Halterna av totalkväve var höga vid</a:t>
          </a:r>
          <a:r>
            <a:rPr lang="sv-SE" sz="1100" baseline="0">
              <a:solidFill>
                <a:sysClr val="windowText" lastClr="000000"/>
              </a:solidFill>
              <a:effectLst/>
              <a:latin typeface="+mn-lt"/>
              <a:ea typeface="+mn-ea"/>
              <a:cs typeface="+mn-cs"/>
            </a:rPr>
            <a:t> samtliga provpunkter förutom två, 40-Lagan utlopp Fågelforsdammen och 202-Krokån, där halterna var måttligt höga</a:t>
          </a:r>
          <a:r>
            <a:rPr lang="sv-SE" sz="1100">
              <a:solidFill>
                <a:sysClr val="windowText" lastClr="000000"/>
              </a:solidFill>
              <a:effectLst/>
              <a:latin typeface="+mn-lt"/>
              <a:ea typeface="+mn-ea"/>
              <a:cs typeface="+mn-cs"/>
            </a:rPr>
            <a:t>. Ammoniumkväve utgjorde mellan 5 och 39% av det totala kvävet i samtliga</a:t>
          </a:r>
          <a:r>
            <a:rPr lang="sv-SE" sz="1100" baseline="0">
              <a:solidFill>
                <a:sysClr val="windowText" lastClr="000000"/>
              </a:solidFill>
              <a:effectLst/>
              <a:latin typeface="+mn-lt"/>
              <a:ea typeface="+mn-ea"/>
              <a:cs typeface="+mn-cs"/>
            </a:rPr>
            <a:t> provpunkter. </a:t>
          </a:r>
          <a:r>
            <a:rPr lang="sv-SE" sz="1100">
              <a:solidFill>
                <a:sysClr val="windowText" lastClr="000000"/>
              </a:solidFill>
              <a:effectLst/>
              <a:latin typeface="+mn-lt"/>
              <a:ea typeface="+mn-ea"/>
              <a:cs typeface="+mn-cs"/>
            </a:rPr>
            <a:t>Hög andel ammonium antyder läckage av näring från exempelvis jordbruksmark och reningsverk. Högst andel ammonium observerades</a:t>
          </a:r>
          <a:r>
            <a:rPr lang="sv-SE" sz="1100" baseline="0">
              <a:solidFill>
                <a:sysClr val="windowText" lastClr="000000"/>
              </a:solidFill>
              <a:effectLst/>
              <a:latin typeface="+mn-lt"/>
              <a:ea typeface="+mn-ea"/>
              <a:cs typeface="+mn-cs"/>
            </a:rPr>
            <a:t> i 550-Storåns inlopp i Bolmen.</a:t>
          </a:r>
          <a:r>
            <a:rPr lang="sv-SE" sz="1100">
              <a:solidFill>
                <a:sysClr val="windowText" lastClr="000000"/>
              </a:solidFill>
              <a:effectLst/>
              <a:latin typeface="+mn-lt"/>
              <a:ea typeface="+mn-ea"/>
              <a:cs typeface="+mn-cs"/>
            </a:rPr>
            <a:t> Fosforhalterna var</a:t>
          </a:r>
          <a:r>
            <a:rPr lang="sv-SE" sz="1100" baseline="0">
              <a:solidFill>
                <a:sysClr val="windowText" lastClr="000000"/>
              </a:solidFill>
              <a:effectLst/>
              <a:latin typeface="+mn-lt"/>
              <a:ea typeface="+mn-ea"/>
              <a:cs typeface="+mn-cs"/>
            </a:rPr>
            <a:t> måttligt höga till höga vid alla provpunkter förutom 202-Krokån där halterna var låga.</a:t>
          </a:r>
          <a:r>
            <a:rPr lang="sv-SE" sz="1100">
              <a:solidFill>
                <a:sysClr val="windowText" lastClr="000000"/>
              </a:solidFill>
              <a:effectLst/>
              <a:latin typeface="+mn-lt"/>
              <a:ea typeface="+mn-ea"/>
              <a:cs typeface="+mn-cs"/>
            </a:rPr>
            <a:t> </a:t>
          </a: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Syretillstånd och syretärande ämnen</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Syretillståndet var tillfredsställande i samtliga provpunkter. Halterna av totalt organiskt kol (TOC) var måttligt höga till höga och mycket höga vid 541-Dravens utlopp. Vid de fem stationer där parametern DOC mättes utgjorde det lösta organiska kolet majoriteten av TOC.</a:t>
          </a: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Ljusförhållanden</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Färgtal och absorbansvärden visade på betydligt till starkt färgat vatten i samtliga provpunkter.</a:t>
          </a:r>
          <a:r>
            <a:rPr lang="sv-SE" sz="1100" baseline="0">
              <a:solidFill>
                <a:sysClr val="windowText" lastClr="000000"/>
              </a:solidFill>
              <a:effectLst/>
              <a:latin typeface="+mn-lt"/>
              <a:ea typeface="+mn-ea"/>
              <a:cs typeface="+mn-cs"/>
            </a:rPr>
            <a:t> Samtliga uppmätta färgtal visade dock på samma värde (150), vilket verkar osannolikt, speciellt vid jämförelse med uppmätt absorbans. Fråga har ställts till laboratoriet om detta. Vid en majoritet av provpunkterna var det betydligt grumligt vatten. G</a:t>
          </a:r>
          <a:r>
            <a:rPr lang="sv-SE" sz="1100">
              <a:solidFill>
                <a:sysClr val="windowText" lastClr="000000"/>
              </a:solidFill>
              <a:effectLst/>
              <a:latin typeface="+mn-lt"/>
              <a:ea typeface="+mn-ea"/>
              <a:cs typeface="+mn-cs"/>
            </a:rPr>
            <a:t>rumligheten i resterande provpunkter var måttlig</a:t>
          </a:r>
          <a:r>
            <a:rPr lang="sv-SE" sz="1100" baseline="0">
              <a:solidFill>
                <a:sysClr val="windowText" lastClr="000000"/>
              </a:solidFill>
              <a:effectLst/>
              <a:latin typeface="+mn-lt"/>
              <a:ea typeface="+mn-ea"/>
              <a:cs typeface="+mn-cs"/>
            </a:rPr>
            <a:t>.</a:t>
          </a:r>
          <a:endParaRPr lang="sv-SE" sz="1100">
            <a:solidFill>
              <a:sysClr val="windowText" lastClr="000000"/>
            </a:solidFill>
            <a:effectLst/>
            <a:latin typeface="+mn-lt"/>
            <a:ea typeface="+mn-ea"/>
            <a:cs typeface="+mn-cs"/>
          </a:endParaRP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Surhetstillstånd</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Vid samtliga provpunkter låg pH nära neutralt. Högst pH uppmättes till</a:t>
          </a:r>
          <a:r>
            <a:rPr lang="sv-SE" sz="1100" baseline="0">
              <a:solidFill>
                <a:sysClr val="windowText" lastClr="000000"/>
              </a:solidFill>
              <a:effectLst/>
              <a:latin typeface="+mn-lt"/>
              <a:ea typeface="+mn-ea"/>
              <a:cs typeface="+mn-cs"/>
            </a:rPr>
            <a:t> 7,9 vid </a:t>
          </a:r>
          <a:r>
            <a:rPr lang="sv-SE" sz="1100" baseline="0">
              <a:effectLst/>
              <a:latin typeface="+mn-lt"/>
              <a:ea typeface="+mn-ea"/>
              <a:cs typeface="+mn-cs"/>
            </a:rPr>
            <a:t>40-Lagan utlopp Fågelforsdammen</a:t>
          </a:r>
          <a:r>
            <a:rPr lang="sv-SE" sz="1100" baseline="0">
              <a:solidFill>
                <a:sysClr val="windowText" lastClr="000000"/>
              </a:solidFill>
              <a:effectLst/>
              <a:latin typeface="+mn-lt"/>
              <a:ea typeface="+mn-ea"/>
              <a:cs typeface="+mn-cs"/>
            </a:rPr>
            <a:t> och lägst uppmättes till 6,7 vid 730-Härån. Analysen av alkalinitet indikerade god till mycket god buffertkapacitet vid samtliga provpunkter.</a:t>
          </a:r>
          <a:endParaRPr lang="sv-SE" sz="1100" b="0" i="0" u="none" strike="noStrike" baseline="0">
            <a:solidFill>
              <a:sysClr val="windowText" lastClr="000000"/>
            </a:solidFill>
            <a:effectLst/>
            <a:latin typeface="+mn-lt"/>
            <a:ea typeface="+mn-ea"/>
            <a:cs typeface="+mn-cs"/>
          </a:endParaRP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Metaller och makrokonstituenter</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I maj noterades en mycket hög halt</a:t>
          </a:r>
          <a:r>
            <a:rPr lang="sv-SE" sz="1100" baseline="0">
              <a:solidFill>
                <a:sysClr val="windowText" lastClr="000000"/>
              </a:solidFill>
              <a:effectLst/>
              <a:latin typeface="+mn-lt"/>
              <a:ea typeface="+mn-ea"/>
              <a:cs typeface="+mn-cs"/>
            </a:rPr>
            <a:t> av</a:t>
          </a:r>
          <a:r>
            <a:rPr lang="sv-SE" sz="1100">
              <a:solidFill>
                <a:sysClr val="windowText" lastClr="000000"/>
              </a:solidFill>
              <a:effectLst/>
              <a:latin typeface="+mn-lt"/>
              <a:ea typeface="+mn-ea"/>
              <a:cs typeface="+mn-cs"/>
            </a:rPr>
            <a:t> kadmium och en hög halt</a:t>
          </a:r>
          <a:r>
            <a:rPr lang="sv-SE" sz="1100" baseline="0">
              <a:solidFill>
                <a:sysClr val="windowText" lastClr="000000"/>
              </a:solidFill>
              <a:effectLst/>
              <a:latin typeface="+mn-lt"/>
              <a:ea typeface="+mn-ea"/>
              <a:cs typeface="+mn-cs"/>
            </a:rPr>
            <a:t> av</a:t>
          </a:r>
          <a:r>
            <a:rPr lang="sv-SE" sz="1100">
              <a:solidFill>
                <a:sysClr val="windowText" lastClr="000000"/>
              </a:solidFill>
              <a:effectLst/>
              <a:latin typeface="+mn-lt"/>
              <a:ea typeface="+mn-ea"/>
              <a:cs typeface="+mn-cs"/>
            </a:rPr>
            <a:t> bly vid 21-Lagan nedströms Ljungby. Sist</a:t>
          </a:r>
          <a:r>
            <a:rPr lang="sv-SE" sz="1100" baseline="0">
              <a:solidFill>
                <a:sysClr val="windowText" lastClr="000000"/>
              </a:solidFill>
              <a:effectLst/>
              <a:latin typeface="+mn-lt"/>
              <a:ea typeface="+mn-ea"/>
              <a:cs typeface="+mn-cs"/>
            </a:rPr>
            <a:t> det uppmättes halter i närheten av den storleksordningen var hösten 2022. </a:t>
          </a:r>
          <a:r>
            <a:rPr lang="sv-SE" sz="1100">
              <a:solidFill>
                <a:sysClr val="windowText" lastClr="000000"/>
              </a:solidFill>
              <a:effectLst/>
              <a:latin typeface="+mn-lt"/>
              <a:ea typeface="+mn-ea"/>
              <a:cs typeface="+mn-cs"/>
            </a:rPr>
            <a:t>Frågor</a:t>
          </a:r>
          <a:r>
            <a:rPr lang="sv-SE" sz="1100" baseline="0">
              <a:solidFill>
                <a:sysClr val="windowText" lastClr="000000"/>
              </a:solidFill>
              <a:effectLst/>
              <a:latin typeface="+mn-lt"/>
              <a:ea typeface="+mn-ea"/>
              <a:cs typeface="+mn-cs"/>
            </a:rPr>
            <a:t> har ställts till laboratoriet om analysresultatet är/bedöms vara korrekt.</a:t>
          </a:r>
        </a:p>
        <a:p>
          <a:endParaRPr lang="sv-SE" sz="1100" baseline="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2023-06-30</a:t>
          </a:r>
        </a:p>
        <a:p>
          <a:r>
            <a:rPr lang="sv-SE" sz="1100">
              <a:solidFill>
                <a:sysClr val="windowText" lastClr="000000"/>
              </a:solidFill>
              <a:effectLst/>
              <a:latin typeface="+mn-lt"/>
              <a:ea typeface="+mn-ea"/>
              <a:cs typeface="+mn-cs"/>
            </a:rPr>
            <a:t>Michaela Stragnefors/Alf Engdahl</a:t>
          </a:r>
        </a:p>
      </xdr:txBody>
    </xdr:sp>
    <xdr:clientData/>
  </xdr:oneCellAnchor>
  <xdr:oneCellAnchor>
    <xdr:from>
      <xdr:col>1</xdr:col>
      <xdr:colOff>0</xdr:colOff>
      <xdr:row>334</xdr:row>
      <xdr:rowOff>0</xdr:rowOff>
    </xdr:from>
    <xdr:ext cx="5376332" cy="7448550"/>
    <xdr:sp macro="" textlink="">
      <xdr:nvSpPr>
        <xdr:cNvPr id="9" name="Text Box 70">
          <a:extLst>
            <a:ext uri="{FF2B5EF4-FFF2-40B4-BE49-F238E27FC236}">
              <a16:creationId xmlns:a16="http://schemas.microsoft.com/office/drawing/2014/main" id="{1EC2B273-372F-4979-B1F2-6B6342A1C8F3}"/>
            </a:ext>
          </a:extLst>
        </xdr:cNvPr>
        <xdr:cNvSpPr txBox="1">
          <a:spLocks noChangeArrowheads="1"/>
        </xdr:cNvSpPr>
      </xdr:nvSpPr>
      <xdr:spPr bwMode="auto">
        <a:xfrm>
          <a:off x="228600" y="2600325"/>
          <a:ext cx="5376332" cy="7448550"/>
        </a:xfrm>
        <a:prstGeom prst="rect">
          <a:avLst/>
        </a:prstGeom>
        <a:noFill/>
        <a:ln w="9525">
          <a:noFill/>
          <a:miter lim="800000"/>
          <a:headEnd/>
          <a:tailEnd/>
        </a:ln>
      </xdr:spPr>
      <xdr:txBody>
        <a:bodyPr vertOverflow="clip" wrap="square" lIns="36576" tIns="27432" rIns="0" bIns="0" anchor="t" upright="1"/>
        <a:lstStyle/>
        <a:p>
          <a:r>
            <a:rPr lang="sv-SE" sz="1100" b="1">
              <a:solidFill>
                <a:sysClr val="windowText" lastClr="000000"/>
              </a:solidFill>
              <a:effectLst/>
              <a:latin typeface="+mn-lt"/>
              <a:ea typeface="+mn-ea"/>
              <a:cs typeface="+mn-cs"/>
            </a:rPr>
            <a:t>Allmänt</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Juli månads provtagning omfattade allmän fys-kemi (L1) vid elva provpunkter i rinnande vatten, och vid fem punkter provtogs metaller och makrokonstituenter i rinnande vatten (L3).</a:t>
          </a: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Väder och vattenföring</a:t>
          </a:r>
          <a:endParaRPr lang="sv-SE"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I juli var medeltemperaturen vid väderstationen i Ljungby något under det</a:t>
          </a:r>
          <a:r>
            <a:rPr lang="sv-SE" sz="1100" baseline="0">
              <a:solidFill>
                <a:sysClr val="windowText" lastClr="000000"/>
              </a:solidFill>
              <a:effectLst/>
              <a:latin typeface="+mn-lt"/>
              <a:ea typeface="+mn-ea"/>
              <a:cs typeface="+mn-cs"/>
            </a:rPr>
            <a:t> normala </a:t>
          </a:r>
          <a:r>
            <a:rPr lang="sv-SE" sz="1100">
              <a:solidFill>
                <a:sysClr val="windowText" lastClr="000000"/>
              </a:solidFill>
              <a:effectLst/>
              <a:latin typeface="+mn-lt"/>
              <a:ea typeface="+mn-ea"/>
              <a:cs typeface="+mn-cs"/>
            </a:rPr>
            <a:t>för månaden under referensperioden (1991-2020). Nederbördsmängden var större</a:t>
          </a:r>
          <a:r>
            <a:rPr lang="sv-SE" sz="1100" baseline="0">
              <a:solidFill>
                <a:sysClr val="windowText" lastClr="000000"/>
              </a:solidFill>
              <a:effectLst/>
              <a:latin typeface="+mn-lt"/>
              <a:ea typeface="+mn-ea"/>
              <a:cs typeface="+mn-cs"/>
            </a:rPr>
            <a:t> än det normala</a:t>
          </a:r>
          <a:r>
            <a:rPr lang="sv-SE" sz="1100">
              <a:solidFill>
                <a:sysClr val="windowText" lastClr="000000"/>
              </a:solidFill>
              <a:effectLst/>
              <a:latin typeface="+mn-lt"/>
              <a:ea typeface="+mn-ea"/>
              <a:cs typeface="+mn-cs"/>
            </a:rPr>
            <a:t>. Vid provtagningen var vattenföringen vid pegelstationen i Härån vid Fryele 0,5 m</a:t>
          </a:r>
          <a:r>
            <a:rPr lang="sv-SE" sz="1100" baseline="30000">
              <a:solidFill>
                <a:sysClr val="windowText" lastClr="000000"/>
              </a:solidFill>
              <a:effectLst/>
              <a:latin typeface="+mn-lt"/>
              <a:ea typeface="+mn-ea"/>
              <a:cs typeface="+mn-cs"/>
            </a:rPr>
            <a:t>3</a:t>
          </a:r>
          <a:r>
            <a:rPr lang="sv-SE" sz="1100">
              <a:solidFill>
                <a:sysClr val="windowText" lastClr="000000"/>
              </a:solidFill>
              <a:effectLst/>
              <a:latin typeface="+mn-lt"/>
              <a:ea typeface="+mn-ea"/>
              <a:cs typeface="+mn-cs"/>
            </a:rPr>
            <a:t>/s, vilket är mycket</a:t>
          </a:r>
          <a:r>
            <a:rPr lang="sv-SE" sz="1100" baseline="0">
              <a:solidFill>
                <a:sysClr val="windowText" lastClr="000000"/>
              </a:solidFill>
              <a:effectLst/>
              <a:latin typeface="+mn-lt"/>
              <a:ea typeface="+mn-ea"/>
              <a:cs typeface="+mn-cs"/>
            </a:rPr>
            <a:t> lågt och ligger under MLQ. </a:t>
          </a:r>
          <a:r>
            <a:rPr lang="sv-SE" sz="1100">
              <a:effectLst/>
              <a:latin typeface="+mn-lt"/>
              <a:ea typeface="+mn-ea"/>
              <a:cs typeface="+mn-cs"/>
            </a:rPr>
            <a:t>Den låga vattenföringen i juli speglas i vissa kemiska parametrar som har</a:t>
          </a:r>
          <a:r>
            <a:rPr lang="sv-SE" sz="1100" baseline="0">
              <a:effectLst/>
              <a:latin typeface="+mn-lt"/>
              <a:ea typeface="+mn-ea"/>
              <a:cs typeface="+mn-cs"/>
            </a:rPr>
            <a:t> </a:t>
          </a:r>
          <a:r>
            <a:rPr lang="sv-SE" sz="1100">
              <a:effectLst/>
              <a:latin typeface="+mn-lt"/>
              <a:ea typeface="+mn-ea"/>
              <a:cs typeface="+mn-cs"/>
            </a:rPr>
            <a:t>lägre halter än vanligt. </a:t>
          </a:r>
          <a:endParaRPr lang="sv-SE" sz="1100" baseline="0">
            <a:solidFill>
              <a:sysClr val="windowText" lastClr="000000"/>
            </a:solidFill>
            <a:effectLst/>
            <a:latin typeface="+mn-lt"/>
            <a:ea typeface="+mn-ea"/>
            <a:cs typeface="+mn-cs"/>
          </a:endParaRP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Näringstillstånd/eutrofiering</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Halterna av totalkväve var mycket höga vid</a:t>
          </a:r>
          <a:r>
            <a:rPr lang="sv-SE" sz="1100" baseline="0">
              <a:solidFill>
                <a:sysClr val="windowText" lastClr="000000"/>
              </a:solidFill>
              <a:effectLst/>
              <a:latin typeface="+mn-lt"/>
              <a:ea typeface="+mn-ea"/>
              <a:cs typeface="+mn-cs"/>
            </a:rPr>
            <a:t> 41-Lagan och 541-Dravens utlopp</a:t>
          </a:r>
          <a:r>
            <a:rPr lang="sv-SE" sz="1100">
              <a:solidFill>
                <a:sysClr val="windowText" lastClr="000000"/>
              </a:solidFill>
              <a:effectLst/>
              <a:latin typeface="+mn-lt"/>
              <a:ea typeface="+mn-ea"/>
              <a:cs typeface="+mn-cs"/>
            </a:rPr>
            <a:t>. Ammoniumkväve utgjorde mellan 1 och 5% av det totala kvävet i samtliga</a:t>
          </a:r>
          <a:r>
            <a:rPr lang="sv-SE" sz="1100" baseline="0">
              <a:solidFill>
                <a:sysClr val="windowText" lastClr="000000"/>
              </a:solidFill>
              <a:effectLst/>
              <a:latin typeface="+mn-lt"/>
              <a:ea typeface="+mn-ea"/>
              <a:cs typeface="+mn-cs"/>
            </a:rPr>
            <a:t> provpunkter. </a:t>
          </a:r>
          <a:r>
            <a:rPr lang="sv-SE" sz="1100">
              <a:solidFill>
                <a:sysClr val="windowText" lastClr="000000"/>
              </a:solidFill>
              <a:effectLst/>
              <a:latin typeface="+mn-lt"/>
              <a:ea typeface="+mn-ea"/>
              <a:cs typeface="+mn-cs"/>
            </a:rPr>
            <a:t>Hög andel ammonium antyder läckage av näring från exempelvis jordbruksmark och reningsverk. Högst andel ammonium observerades</a:t>
          </a:r>
          <a:r>
            <a:rPr lang="sv-SE" sz="1100" baseline="0">
              <a:solidFill>
                <a:sysClr val="windowText" lastClr="000000"/>
              </a:solidFill>
              <a:effectLst/>
              <a:latin typeface="+mn-lt"/>
              <a:ea typeface="+mn-ea"/>
              <a:cs typeface="+mn-cs"/>
            </a:rPr>
            <a:t> i 550-Storåns inlopp i Bolmen.</a:t>
          </a:r>
          <a:r>
            <a:rPr lang="sv-SE" sz="1100">
              <a:solidFill>
                <a:sysClr val="windowText" lastClr="000000"/>
              </a:solidFill>
              <a:effectLst/>
              <a:latin typeface="+mn-lt"/>
              <a:ea typeface="+mn-ea"/>
              <a:cs typeface="+mn-cs"/>
            </a:rPr>
            <a:t> Fosforhalterna var mycket</a:t>
          </a:r>
          <a:r>
            <a:rPr lang="sv-SE" sz="1100" baseline="0">
              <a:solidFill>
                <a:sysClr val="windowText" lastClr="000000"/>
              </a:solidFill>
              <a:effectLst/>
              <a:latin typeface="+mn-lt"/>
              <a:ea typeface="+mn-ea"/>
              <a:cs typeface="+mn-cs"/>
            </a:rPr>
            <a:t> höga vid 41-Lagan, nedströms WaggerydCell </a:t>
          </a:r>
          <a:r>
            <a:rPr lang="sv-SE" sz="1100" baseline="0">
              <a:effectLst/>
              <a:latin typeface="+mn-lt"/>
              <a:ea typeface="+mn-ea"/>
              <a:cs typeface="+mn-cs"/>
            </a:rPr>
            <a:t>och 541-Dravens utlopp och låga vid 730-Härån. Resterande punkter hade måttliga höga till höga halter. </a:t>
          </a: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Syretillstånd och syretärande ämnen</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Syretillståndet var tillfredsställande i samtliga provpunkter. Halterna av totalt organiskt kol (TOC) var höga</a:t>
          </a:r>
          <a:r>
            <a:rPr lang="sv-SE" sz="1100" baseline="0">
              <a:solidFill>
                <a:sysClr val="windowText" lastClr="000000"/>
              </a:solidFill>
              <a:effectLst/>
              <a:latin typeface="+mn-lt"/>
              <a:ea typeface="+mn-ea"/>
              <a:cs typeface="+mn-cs"/>
            </a:rPr>
            <a:t> till mycket höga vid en majoritet av provpunkterna.</a:t>
          </a:r>
          <a:r>
            <a:rPr lang="sv-SE" sz="1100">
              <a:solidFill>
                <a:sysClr val="windowText" lastClr="000000"/>
              </a:solidFill>
              <a:effectLst/>
              <a:latin typeface="+mn-lt"/>
              <a:ea typeface="+mn-ea"/>
              <a:cs typeface="+mn-cs"/>
            </a:rPr>
            <a:t> Vid de fem stationer där parametern DOC mättes utgjorde det lösta organiska kolet 87-92% av TOC.</a:t>
          </a: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Ljusförhållanden</a:t>
          </a:r>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Färgtal och absorbansvärden visade på betydligt till starkt färgat vatten i en majoritet av provpunkterna</a:t>
          </a:r>
          <a:r>
            <a:rPr lang="sv-SE" sz="1100" baseline="0">
              <a:solidFill>
                <a:sysClr val="windowText" lastClr="000000"/>
              </a:solidFill>
              <a:effectLst/>
              <a:latin typeface="+mn-lt"/>
              <a:ea typeface="+mn-ea"/>
              <a:cs typeface="+mn-cs"/>
            </a:rPr>
            <a:t>. Vid en majoritet av provpunkterna var det betydligt grumligt vatten och vid två punkter var det starkt grumligt vatten. G</a:t>
          </a:r>
          <a:r>
            <a:rPr lang="sv-SE" sz="1100">
              <a:solidFill>
                <a:sysClr val="windowText" lastClr="000000"/>
              </a:solidFill>
              <a:effectLst/>
              <a:latin typeface="+mn-lt"/>
              <a:ea typeface="+mn-ea"/>
              <a:cs typeface="+mn-cs"/>
            </a:rPr>
            <a:t>rumligheten i resterande provpunkter var måttlig</a:t>
          </a:r>
          <a:r>
            <a:rPr lang="sv-SE" sz="1100" baseline="0">
              <a:solidFill>
                <a:sysClr val="windowText" lastClr="000000"/>
              </a:solidFill>
              <a:effectLst/>
              <a:latin typeface="+mn-lt"/>
              <a:ea typeface="+mn-ea"/>
              <a:cs typeface="+mn-cs"/>
            </a:rPr>
            <a:t>.</a:t>
          </a:r>
          <a:endParaRPr lang="sv-SE" sz="1100">
            <a:solidFill>
              <a:sysClr val="windowText" lastClr="000000"/>
            </a:solidFill>
            <a:effectLst/>
            <a:latin typeface="+mn-lt"/>
            <a:ea typeface="+mn-ea"/>
            <a:cs typeface="+mn-cs"/>
          </a:endParaRPr>
        </a:p>
        <a:p>
          <a:endParaRPr lang="sv-SE" sz="110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Surhetstillstånd</a:t>
          </a:r>
          <a:endParaRPr lang="sv-SE" sz="1100">
            <a:solidFill>
              <a:sysClr val="windowText" lastClr="000000"/>
            </a:solidFill>
            <a:effectLst/>
            <a:latin typeface="+mn-lt"/>
            <a:ea typeface="+mn-ea"/>
            <a:cs typeface="+mn-cs"/>
          </a:endParaRPr>
        </a:p>
        <a:p>
          <a:r>
            <a:rPr lang="sv-SE" sz="1100" b="0">
              <a:solidFill>
                <a:sysClr val="windowText" lastClr="000000"/>
              </a:solidFill>
              <a:effectLst/>
              <a:latin typeface="+mn-lt"/>
              <a:ea typeface="+mn-ea"/>
              <a:cs typeface="+mn-cs"/>
            </a:rPr>
            <a:t>I</a:t>
          </a:r>
          <a:r>
            <a:rPr lang="sv-SE" sz="1100" b="0" baseline="0">
              <a:solidFill>
                <a:sysClr val="windowText" lastClr="000000"/>
              </a:solidFill>
              <a:effectLst/>
              <a:latin typeface="+mn-lt"/>
              <a:ea typeface="+mn-ea"/>
              <a:cs typeface="+mn-cs"/>
            </a:rPr>
            <a:t> s</a:t>
          </a:r>
          <a:r>
            <a:rPr lang="sv-SE" sz="1100">
              <a:solidFill>
                <a:sysClr val="windowText" lastClr="000000"/>
              </a:solidFill>
              <a:effectLst/>
              <a:latin typeface="+mn-lt"/>
              <a:ea typeface="+mn-ea"/>
              <a:cs typeface="+mn-cs"/>
            </a:rPr>
            <a:t>amtliga provpunkter var vattnet svagt surt till nära neutralt.</a:t>
          </a: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Högst pH uppmättes till</a:t>
          </a:r>
          <a:r>
            <a:rPr lang="sv-SE" sz="1100" baseline="0">
              <a:solidFill>
                <a:sysClr val="windowText" lastClr="000000"/>
              </a:solidFill>
              <a:effectLst/>
              <a:latin typeface="+mn-lt"/>
              <a:ea typeface="+mn-ea"/>
              <a:cs typeface="+mn-cs"/>
            </a:rPr>
            <a:t> 7,8 vid 40-Lagan utlopp Fågelforsdammen och lägst uppmättes till 6,7 vid 550-Storåns inlopp i Bolmen och 302-Vänneån. Analysen av alkalinitet indikerade god till mycket god buffertkapacitet vid samtliga provpunkter.</a:t>
          </a:r>
          <a:endParaRPr lang="sv-SE" sz="1100" b="0" i="0" u="none" strike="noStrike" baseline="0">
            <a:solidFill>
              <a:sysClr val="windowText" lastClr="000000"/>
            </a:solidFill>
            <a:effectLst/>
            <a:latin typeface="+mn-lt"/>
            <a:ea typeface="+mn-ea"/>
            <a:cs typeface="+mn-cs"/>
          </a:endParaRPr>
        </a:p>
        <a:p>
          <a:endParaRPr lang="sv-SE" sz="1100">
            <a:solidFill>
              <a:sysClr val="windowText" lastClr="000000"/>
            </a:solidFill>
            <a:effectLst/>
            <a:latin typeface="+mn-lt"/>
            <a:ea typeface="+mn-ea"/>
            <a:cs typeface="+mn-cs"/>
          </a:endParaRPr>
        </a:p>
        <a:p>
          <a:r>
            <a:rPr lang="sv-SE" sz="1100" b="1">
              <a:solidFill>
                <a:sysClr val="windowText" lastClr="000000"/>
              </a:solidFill>
              <a:effectLst/>
              <a:latin typeface="+mn-lt"/>
              <a:ea typeface="+mn-ea"/>
              <a:cs typeface="+mn-cs"/>
            </a:rPr>
            <a:t>Metaller och makrokonstituenter</a:t>
          </a:r>
          <a:endParaRPr lang="sv-SE" sz="1100">
            <a:solidFill>
              <a:sysClr val="windowText" lastClr="000000"/>
            </a:solidFill>
            <a:effectLst/>
            <a:latin typeface="+mn-lt"/>
            <a:ea typeface="+mn-ea"/>
            <a:cs typeface="+mn-cs"/>
          </a:endParaRPr>
        </a:p>
        <a:p>
          <a:r>
            <a:rPr lang="sv-SE" sz="1100">
              <a:effectLst/>
              <a:latin typeface="+mn-lt"/>
              <a:ea typeface="+mn-ea"/>
              <a:cs typeface="+mn-cs"/>
            </a:rPr>
            <a:t>Inga</a:t>
          </a:r>
          <a:r>
            <a:rPr lang="sv-SE" sz="1100" baseline="0">
              <a:effectLst/>
              <a:latin typeface="+mn-lt"/>
              <a:ea typeface="+mn-ea"/>
              <a:cs typeface="+mn-cs"/>
            </a:rPr>
            <a:t> </a:t>
          </a:r>
          <a:r>
            <a:rPr lang="sv-SE" sz="1100">
              <a:effectLst/>
              <a:latin typeface="+mn-lt"/>
              <a:ea typeface="+mn-ea"/>
              <a:cs typeface="+mn-cs"/>
            </a:rPr>
            <a:t>förhöjda metallhalter noterades i juli. </a:t>
          </a:r>
        </a:p>
        <a:p>
          <a:endParaRPr lang="sv-SE" sz="1100" baseline="0">
            <a:solidFill>
              <a:srgbClr val="FF0000"/>
            </a:solidFill>
            <a:effectLst/>
            <a:latin typeface="+mn-lt"/>
            <a:ea typeface="+mn-ea"/>
            <a:cs typeface="+mn-cs"/>
          </a:endParaRPr>
        </a:p>
        <a:p>
          <a:endParaRPr lang="sv-SE" sz="1100" baseline="0">
            <a:solidFill>
              <a:srgbClr val="FF0000"/>
            </a:solidFill>
            <a:effectLst/>
            <a:latin typeface="+mn-lt"/>
            <a:ea typeface="+mn-ea"/>
            <a:cs typeface="+mn-cs"/>
          </a:endParaRPr>
        </a:p>
        <a:p>
          <a:r>
            <a:rPr lang="sv-SE" sz="1100">
              <a:solidFill>
                <a:sysClr val="windowText" lastClr="000000"/>
              </a:solidFill>
              <a:effectLst/>
              <a:latin typeface="+mn-lt"/>
              <a:ea typeface="+mn-ea"/>
              <a:cs typeface="+mn-cs"/>
            </a:rPr>
            <a:t>2023-09-15</a:t>
          </a:r>
        </a:p>
        <a:p>
          <a:r>
            <a:rPr lang="sv-SE" sz="1100">
              <a:solidFill>
                <a:sysClr val="windowText" lastClr="000000"/>
              </a:solidFill>
              <a:effectLst/>
              <a:latin typeface="+mn-lt"/>
              <a:ea typeface="+mn-ea"/>
              <a:cs typeface="+mn-cs"/>
            </a:rPr>
            <a:t>Michaela Stragnefors</a:t>
          </a:r>
        </a:p>
      </xdr:txBody>
    </xdr:sp>
    <xdr:clientData/>
  </xdr:oneCellAnchor>
  <xdr:oneCellAnchor>
    <xdr:from>
      <xdr:col>1</xdr:col>
      <xdr:colOff>0</xdr:colOff>
      <xdr:row>186</xdr:row>
      <xdr:rowOff>161924</xdr:rowOff>
    </xdr:from>
    <xdr:ext cx="5400675" cy="8734426"/>
    <xdr:sp macro="" textlink="">
      <xdr:nvSpPr>
        <xdr:cNvPr id="7" name="Text Box 70">
          <a:extLst>
            <a:ext uri="{FF2B5EF4-FFF2-40B4-BE49-F238E27FC236}">
              <a16:creationId xmlns:a16="http://schemas.microsoft.com/office/drawing/2014/main" id="{0526AA59-8E98-43FF-9597-5D44815DD0C5}"/>
            </a:ext>
          </a:extLst>
        </xdr:cNvPr>
        <xdr:cNvSpPr txBox="1">
          <a:spLocks noChangeArrowheads="1"/>
        </xdr:cNvSpPr>
      </xdr:nvSpPr>
      <xdr:spPr bwMode="auto">
        <a:xfrm>
          <a:off x="228600" y="2562224"/>
          <a:ext cx="5400675" cy="8734426"/>
        </a:xfrm>
        <a:prstGeom prst="rect">
          <a:avLst/>
        </a:prstGeom>
        <a:noFill/>
        <a:ln w="9525">
          <a:noFill/>
          <a:miter lim="800000"/>
          <a:headEnd/>
          <a:tailEnd/>
        </a:ln>
      </xdr:spPr>
      <xdr:txBody>
        <a:bodyPr vertOverflow="clip" wrap="square" lIns="36576" tIns="27432" rIns="0" bIns="0" anchor="t" upright="1"/>
        <a:lstStyle/>
        <a:p>
          <a:r>
            <a:rPr lang="sv-SE" sz="1100" b="1">
              <a:effectLst/>
              <a:latin typeface="+mn-lt"/>
              <a:ea typeface="+mn-ea"/>
              <a:cs typeface="+mn-cs"/>
            </a:rPr>
            <a:t>Allmänt</a:t>
          </a:r>
          <a:endParaRPr lang="sv-SE">
            <a:effectLst/>
          </a:endParaRPr>
        </a:p>
        <a:p>
          <a:r>
            <a:rPr lang="sv-SE" sz="1100">
              <a:effectLst/>
              <a:latin typeface="+mn-lt"/>
              <a:ea typeface="+mn-ea"/>
              <a:cs typeface="+mn-cs"/>
            </a:rPr>
            <a:t>September månads provtagning omfattade allmän fys-kemi (L1) vid elva provpunkter i rinnande vatten, och vid fem punkter provtogs metaller och makrokonstituenter i rinnande vatten (L3).</a:t>
          </a:r>
        </a:p>
        <a:p>
          <a:endParaRPr lang="sv-SE">
            <a:effectLst/>
          </a:endParaRPr>
        </a:p>
        <a:p>
          <a:r>
            <a:rPr lang="sv-SE" sz="1100" b="1">
              <a:solidFill>
                <a:sysClr val="windowText" lastClr="000000"/>
              </a:solidFill>
              <a:effectLst/>
              <a:latin typeface="+mn-lt"/>
              <a:ea typeface="+mn-ea"/>
              <a:cs typeface="+mn-cs"/>
            </a:rPr>
            <a:t>Väder och vattenföring</a:t>
          </a:r>
          <a:endParaRPr lang="sv-SE">
            <a:solidFill>
              <a:sysClr val="windowText" lastClr="000000"/>
            </a:solidFill>
            <a:effectLst/>
          </a:endParaRPr>
        </a:p>
        <a:p>
          <a:pPr eaLnBrk="1" fontAlgn="auto" latinLnBrk="0" hangingPunct="1"/>
          <a:r>
            <a:rPr lang="sv-SE" sz="1100">
              <a:solidFill>
                <a:sysClr val="windowText" lastClr="000000"/>
              </a:solidFill>
              <a:effectLst/>
              <a:latin typeface="+mn-lt"/>
              <a:ea typeface="+mn-ea"/>
              <a:cs typeface="+mn-cs"/>
            </a:rPr>
            <a:t>I september var medeltemperaturen vid väderstationen i Ljungby något över det</a:t>
          </a:r>
          <a:r>
            <a:rPr lang="sv-SE" sz="1100" baseline="0">
              <a:solidFill>
                <a:sysClr val="windowText" lastClr="000000"/>
              </a:solidFill>
              <a:effectLst/>
              <a:latin typeface="+mn-lt"/>
              <a:ea typeface="+mn-ea"/>
              <a:cs typeface="+mn-cs"/>
            </a:rPr>
            <a:t> normala </a:t>
          </a:r>
          <a:r>
            <a:rPr lang="sv-SE" sz="1100">
              <a:solidFill>
                <a:sysClr val="windowText" lastClr="000000"/>
              </a:solidFill>
              <a:effectLst/>
              <a:latin typeface="+mn-lt"/>
              <a:ea typeface="+mn-ea"/>
              <a:cs typeface="+mn-cs"/>
            </a:rPr>
            <a:t>för månaden under referensperioden (1991-2020). Nederbördsmängden var mindre</a:t>
          </a:r>
          <a:r>
            <a:rPr lang="sv-SE" sz="1100" baseline="0">
              <a:solidFill>
                <a:sysClr val="windowText" lastClr="000000"/>
              </a:solidFill>
              <a:effectLst/>
              <a:latin typeface="+mn-lt"/>
              <a:ea typeface="+mn-ea"/>
              <a:cs typeface="+mn-cs"/>
            </a:rPr>
            <a:t> än det normala</a:t>
          </a:r>
          <a:r>
            <a:rPr lang="sv-SE" sz="1100">
              <a:solidFill>
                <a:sysClr val="windowText" lastClr="000000"/>
              </a:solidFill>
              <a:effectLst/>
              <a:latin typeface="+mn-lt"/>
              <a:ea typeface="+mn-ea"/>
              <a:cs typeface="+mn-cs"/>
            </a:rPr>
            <a:t>. Vid provtagningen var vattenföringen vid pegelstationen i Härån vid Fryele 4,8 m</a:t>
          </a:r>
          <a:r>
            <a:rPr lang="sv-SE" sz="1100" baseline="30000">
              <a:solidFill>
                <a:sysClr val="windowText" lastClr="000000"/>
              </a:solidFill>
              <a:effectLst/>
              <a:latin typeface="+mn-lt"/>
              <a:ea typeface="+mn-ea"/>
              <a:cs typeface="+mn-cs"/>
            </a:rPr>
            <a:t>3</a:t>
          </a:r>
          <a:r>
            <a:rPr lang="sv-SE" sz="1100">
              <a:solidFill>
                <a:sysClr val="windowText" lastClr="000000"/>
              </a:solidFill>
              <a:effectLst/>
              <a:latin typeface="+mn-lt"/>
              <a:ea typeface="+mn-ea"/>
              <a:cs typeface="+mn-cs"/>
            </a:rPr>
            <a:t>/s, vilket nära MQ</a:t>
          </a:r>
          <a:r>
            <a:rPr lang="sv-SE" sz="1100" baseline="0">
              <a:solidFill>
                <a:sysClr val="windowText" lastClr="000000"/>
              </a:solidFill>
              <a:effectLst/>
              <a:latin typeface="+mn-lt"/>
              <a:ea typeface="+mn-ea"/>
              <a:cs typeface="+mn-cs"/>
            </a:rPr>
            <a:t>. </a:t>
          </a:r>
        </a:p>
        <a:p>
          <a:pPr eaLnBrk="1" fontAlgn="auto" latinLnBrk="0" hangingPunct="1"/>
          <a:endParaRPr lang="sv-SE">
            <a:solidFill>
              <a:srgbClr val="FF0000"/>
            </a:solidFill>
            <a:effectLst/>
          </a:endParaRPr>
        </a:p>
        <a:p>
          <a:r>
            <a:rPr lang="sv-SE" sz="1100" b="1">
              <a:solidFill>
                <a:sysClr val="windowText" lastClr="000000"/>
              </a:solidFill>
              <a:effectLst/>
              <a:latin typeface="+mn-lt"/>
              <a:ea typeface="+mn-ea"/>
              <a:cs typeface="+mn-cs"/>
            </a:rPr>
            <a:t>Näringstillstånd/eutrofiering</a:t>
          </a:r>
          <a:endParaRPr lang="sv-SE">
            <a:solidFill>
              <a:sysClr val="windowText" lastClr="000000"/>
            </a:solidFill>
            <a:effectLst/>
          </a:endParaRPr>
        </a:p>
        <a:p>
          <a:r>
            <a:rPr lang="sv-SE" sz="1100">
              <a:solidFill>
                <a:sysClr val="windowText" lastClr="000000"/>
              </a:solidFill>
              <a:effectLst/>
              <a:latin typeface="+mn-lt"/>
              <a:ea typeface="+mn-ea"/>
              <a:cs typeface="+mn-cs"/>
            </a:rPr>
            <a:t>Halterna av totalkväve var mycket höga vid</a:t>
          </a:r>
          <a:r>
            <a:rPr lang="sv-SE" sz="1100" baseline="0">
              <a:solidFill>
                <a:sysClr val="windowText" lastClr="000000"/>
              </a:solidFill>
              <a:effectLst/>
              <a:latin typeface="+mn-lt"/>
              <a:ea typeface="+mn-ea"/>
              <a:cs typeface="+mn-cs"/>
            </a:rPr>
            <a:t> 202-Krokån och 541-Dravens utlopp</a:t>
          </a:r>
          <a:r>
            <a:rPr lang="sv-SE" sz="1100">
              <a:solidFill>
                <a:sysClr val="windowText" lastClr="000000"/>
              </a:solidFill>
              <a:effectLst/>
              <a:latin typeface="+mn-lt"/>
              <a:ea typeface="+mn-ea"/>
              <a:cs typeface="+mn-cs"/>
            </a:rPr>
            <a:t>. Ammoniumkväve utgjorde mellan 3 och 13% av det totala kvävet i samtliga</a:t>
          </a:r>
          <a:r>
            <a:rPr lang="sv-SE" sz="1100" baseline="0">
              <a:solidFill>
                <a:sysClr val="windowText" lastClr="000000"/>
              </a:solidFill>
              <a:effectLst/>
              <a:latin typeface="+mn-lt"/>
              <a:ea typeface="+mn-ea"/>
              <a:cs typeface="+mn-cs"/>
            </a:rPr>
            <a:t> provpunkter. </a:t>
          </a:r>
          <a:r>
            <a:rPr lang="sv-SE" sz="1100">
              <a:solidFill>
                <a:sysClr val="windowText" lastClr="000000"/>
              </a:solidFill>
              <a:effectLst/>
              <a:latin typeface="+mn-lt"/>
              <a:ea typeface="+mn-ea"/>
              <a:cs typeface="+mn-cs"/>
            </a:rPr>
            <a:t>Hög andel ammonium antyder läckage av näring från exempelvis jordbruksmark och reningsverk. Högst andel ammonium observerades</a:t>
          </a:r>
          <a:r>
            <a:rPr lang="sv-SE" sz="1100" baseline="0">
              <a:solidFill>
                <a:sysClr val="windowText" lastClr="000000"/>
              </a:solidFill>
              <a:effectLst/>
              <a:latin typeface="+mn-lt"/>
              <a:ea typeface="+mn-ea"/>
              <a:cs typeface="+mn-cs"/>
            </a:rPr>
            <a:t> i 40-Lagan, utlopp Fågelforsdammen.</a:t>
          </a:r>
          <a:r>
            <a:rPr lang="sv-SE" sz="1100">
              <a:solidFill>
                <a:sysClr val="windowText" lastClr="000000"/>
              </a:solidFill>
              <a:effectLst/>
              <a:latin typeface="+mn-lt"/>
              <a:ea typeface="+mn-ea"/>
              <a:cs typeface="+mn-cs"/>
            </a:rPr>
            <a:t> Fosforhalterna var extremt</a:t>
          </a:r>
          <a:r>
            <a:rPr lang="sv-SE" sz="1100" baseline="0">
              <a:solidFill>
                <a:sysClr val="windowText" lastClr="000000"/>
              </a:solidFill>
              <a:effectLst/>
              <a:latin typeface="+mn-lt"/>
              <a:ea typeface="+mn-ea"/>
              <a:cs typeface="+mn-cs"/>
            </a:rPr>
            <a:t> höga vid 541-Dravens utlopp. Resterande punkter hade måttligt höga till höga halter. </a:t>
          </a:r>
        </a:p>
        <a:p>
          <a:endParaRPr lang="sv-SE">
            <a:solidFill>
              <a:srgbClr val="FF0000"/>
            </a:solidFill>
            <a:effectLst/>
          </a:endParaRPr>
        </a:p>
        <a:p>
          <a:r>
            <a:rPr lang="sv-SE" sz="1100" b="1">
              <a:solidFill>
                <a:sysClr val="windowText" lastClr="000000"/>
              </a:solidFill>
              <a:effectLst/>
              <a:latin typeface="+mn-lt"/>
              <a:ea typeface="+mn-ea"/>
              <a:cs typeface="+mn-cs"/>
            </a:rPr>
            <a:t>Syretillstånd och syretärande ämnen</a:t>
          </a:r>
          <a:endParaRPr lang="sv-SE">
            <a:solidFill>
              <a:sysClr val="windowText" lastClr="000000"/>
            </a:solidFill>
            <a:effectLst/>
          </a:endParaRPr>
        </a:p>
        <a:p>
          <a:r>
            <a:rPr lang="sv-SE" sz="1100">
              <a:solidFill>
                <a:sysClr val="windowText" lastClr="000000"/>
              </a:solidFill>
              <a:effectLst/>
              <a:latin typeface="+mn-lt"/>
              <a:ea typeface="+mn-ea"/>
              <a:cs typeface="+mn-cs"/>
            </a:rPr>
            <a:t>Syretillståndet var tillfredsställande i samtliga provpunkter. Halterna av totalt organiskt kol (TOC) var höga</a:t>
          </a:r>
          <a:r>
            <a:rPr lang="sv-SE" sz="1100" baseline="0">
              <a:solidFill>
                <a:sysClr val="windowText" lastClr="000000"/>
              </a:solidFill>
              <a:effectLst/>
              <a:latin typeface="+mn-lt"/>
              <a:ea typeface="+mn-ea"/>
              <a:cs typeface="+mn-cs"/>
            </a:rPr>
            <a:t> till mycket höga vid samtliga provpunkter.</a:t>
          </a:r>
          <a:r>
            <a:rPr lang="sv-SE" sz="1100">
              <a:solidFill>
                <a:sysClr val="windowText" lastClr="000000"/>
              </a:solidFill>
              <a:effectLst/>
              <a:latin typeface="+mn-lt"/>
              <a:ea typeface="+mn-ea"/>
              <a:cs typeface="+mn-cs"/>
            </a:rPr>
            <a:t> Vid de fem stationer där parametern DOC mättes utgjorde det lösta organiska kolet 85-100% av TOC.</a:t>
          </a:r>
        </a:p>
        <a:p>
          <a:endParaRPr lang="sv-SE">
            <a:solidFill>
              <a:srgbClr val="FF0000"/>
            </a:solidFill>
            <a:effectLst/>
          </a:endParaRPr>
        </a:p>
        <a:p>
          <a:r>
            <a:rPr lang="sv-SE" sz="1100" b="1">
              <a:solidFill>
                <a:sysClr val="windowText" lastClr="000000"/>
              </a:solidFill>
              <a:effectLst/>
              <a:latin typeface="+mn-lt"/>
              <a:ea typeface="+mn-ea"/>
              <a:cs typeface="+mn-cs"/>
            </a:rPr>
            <a:t>Ljusförhållanden</a:t>
          </a:r>
          <a:endParaRPr lang="sv-SE">
            <a:solidFill>
              <a:sysClr val="windowText" lastClr="000000"/>
            </a:solidFill>
            <a:effectLst/>
          </a:endParaRPr>
        </a:p>
        <a:p>
          <a:r>
            <a:rPr lang="sv-SE" sz="1100">
              <a:solidFill>
                <a:sysClr val="windowText" lastClr="000000"/>
              </a:solidFill>
              <a:effectLst/>
              <a:latin typeface="+mn-lt"/>
              <a:ea typeface="+mn-ea"/>
              <a:cs typeface="+mn-cs"/>
            </a:rPr>
            <a:t>Färgtal och absorbansvärden visade på starkt färgat vatten i alla av provpunkterna förutom en, 21-Lagan, nedströms Ljungby</a:t>
          </a:r>
          <a:r>
            <a:rPr lang="sv-SE" sz="1100" baseline="0">
              <a:solidFill>
                <a:sysClr val="windowText" lastClr="000000"/>
              </a:solidFill>
              <a:effectLst/>
              <a:latin typeface="+mn-lt"/>
              <a:ea typeface="+mn-ea"/>
              <a:cs typeface="+mn-cs"/>
            </a:rPr>
            <a:t> där värdena visade på betydligt färgat vatten. Vid en majoritet av provpunkterna var det betydligt grumligt vatten och vid fyra punkter var det starkt grumligt vatten. G</a:t>
          </a:r>
          <a:r>
            <a:rPr lang="sv-SE" sz="1100">
              <a:solidFill>
                <a:sysClr val="windowText" lastClr="000000"/>
              </a:solidFill>
              <a:effectLst/>
              <a:latin typeface="+mn-lt"/>
              <a:ea typeface="+mn-ea"/>
              <a:cs typeface="+mn-cs"/>
            </a:rPr>
            <a:t>rumligheten i resterande provpunkter var måttlig</a:t>
          </a:r>
          <a:r>
            <a:rPr lang="sv-SE" sz="1100" baseline="0">
              <a:solidFill>
                <a:sysClr val="windowText" lastClr="000000"/>
              </a:solidFill>
              <a:effectLst/>
              <a:latin typeface="+mn-lt"/>
              <a:ea typeface="+mn-ea"/>
              <a:cs typeface="+mn-cs"/>
            </a:rPr>
            <a:t>.</a:t>
          </a:r>
        </a:p>
        <a:p>
          <a:endParaRPr lang="sv-SE">
            <a:solidFill>
              <a:srgbClr val="FF0000"/>
            </a:solidFill>
            <a:effectLst/>
          </a:endParaRPr>
        </a:p>
        <a:p>
          <a:r>
            <a:rPr lang="sv-SE" sz="1100" b="1">
              <a:solidFill>
                <a:sysClr val="windowText" lastClr="000000"/>
              </a:solidFill>
              <a:effectLst/>
              <a:latin typeface="+mn-lt"/>
              <a:ea typeface="+mn-ea"/>
              <a:cs typeface="+mn-cs"/>
            </a:rPr>
            <a:t>Surhetstillstånd</a:t>
          </a:r>
          <a:endParaRPr lang="sv-SE">
            <a:solidFill>
              <a:sysClr val="windowText" lastClr="000000"/>
            </a:solidFill>
            <a:effectLst/>
          </a:endParaRPr>
        </a:p>
        <a:p>
          <a:r>
            <a:rPr lang="sv-SE" sz="1100" b="0">
              <a:solidFill>
                <a:sysClr val="windowText" lastClr="000000"/>
              </a:solidFill>
              <a:effectLst/>
              <a:latin typeface="+mn-lt"/>
              <a:ea typeface="+mn-ea"/>
              <a:cs typeface="+mn-cs"/>
            </a:rPr>
            <a:t>I 730-Härån var vattnet måttligt surt</a:t>
          </a:r>
          <a:r>
            <a:rPr lang="sv-SE" sz="1100" b="0" baseline="0">
              <a:solidFill>
                <a:sysClr val="windowText" lastClr="000000"/>
              </a:solidFill>
              <a:effectLst/>
              <a:latin typeface="+mn-lt"/>
              <a:ea typeface="+mn-ea"/>
              <a:cs typeface="+mn-cs"/>
            </a:rPr>
            <a:t> medan resterande provpunkter var svagt sura till nära neutralt.</a:t>
          </a: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Högst pH uppmättes till</a:t>
          </a:r>
          <a:r>
            <a:rPr lang="sv-SE" sz="1100" baseline="0">
              <a:solidFill>
                <a:sysClr val="windowText" lastClr="000000"/>
              </a:solidFill>
              <a:effectLst/>
              <a:latin typeface="+mn-lt"/>
              <a:ea typeface="+mn-ea"/>
              <a:cs typeface="+mn-cs"/>
            </a:rPr>
            <a:t> 7,2 vid 40-Lagan, utlopp Fågelforsdammen och 41-Lagan, nedströms WaggerydCell och lägst uppmättes till 6,4 vid 730- Härån. Analysen av alkalinitet indikerade god till mycket god buffertkapacitet vid samtliga provpunkter.</a:t>
          </a:r>
        </a:p>
        <a:p>
          <a:endParaRPr lang="sv-SE">
            <a:solidFill>
              <a:srgbClr val="FF0000"/>
            </a:solidFill>
            <a:effectLst/>
          </a:endParaRPr>
        </a:p>
        <a:p>
          <a:r>
            <a:rPr lang="sv-SE" sz="1100" b="1">
              <a:solidFill>
                <a:sysClr val="windowText" lastClr="000000"/>
              </a:solidFill>
              <a:effectLst/>
              <a:latin typeface="+mn-lt"/>
              <a:ea typeface="+mn-ea"/>
              <a:cs typeface="+mn-cs"/>
            </a:rPr>
            <a:t>Metaller och makrokonstituenter</a:t>
          </a:r>
          <a:endParaRPr lang="sv-SE">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effectLst/>
              <a:latin typeface="+mn-lt"/>
              <a:ea typeface="+mn-ea"/>
              <a:cs typeface="+mn-cs"/>
            </a:rPr>
            <a:t>I september noterades höga halter av kadmium vid tre provpunkter, 2, 12 och 21 Lagan.</a:t>
          </a:r>
          <a:r>
            <a:rPr lang="sv-SE" sz="1100" baseline="0">
              <a:effectLst/>
              <a:latin typeface="+mn-lt"/>
              <a:ea typeface="+mn-ea"/>
              <a:cs typeface="+mn-cs"/>
            </a:rPr>
            <a:t>Det är samma provpunkter som tidigare vid olika tidpunkter uppvisat förhöjda kadmiumhalter. Det pågår en utredning som ska försöka ge svar på vad detta kan bero på. Måttligt höga halter av bly noterades i 2 och 12-Lagan. </a:t>
          </a:r>
        </a:p>
        <a:p>
          <a:pPr marL="0" marR="0" lvl="0" indent="0" defTabSz="914400" eaLnBrk="1" fontAlgn="auto" latinLnBrk="0" hangingPunct="1">
            <a:lnSpc>
              <a:spcPct val="100000"/>
            </a:lnSpc>
            <a:spcBef>
              <a:spcPts val="0"/>
            </a:spcBef>
            <a:spcAft>
              <a:spcPts val="0"/>
            </a:spcAft>
            <a:buClrTx/>
            <a:buSzTx/>
            <a:buFontTx/>
            <a:buNone/>
            <a:tabLst/>
            <a:defRPr/>
          </a:pPr>
          <a:endParaRPr lang="sv-SE">
            <a:solidFill>
              <a:srgbClr val="FF0000"/>
            </a:solidFill>
            <a:effectLst/>
          </a:endParaRPr>
        </a:p>
        <a:p>
          <a:r>
            <a:rPr lang="sv-SE" sz="1100">
              <a:solidFill>
                <a:sysClr val="windowText" lastClr="000000"/>
              </a:solidFill>
              <a:effectLst/>
              <a:latin typeface="+mn-lt"/>
              <a:ea typeface="+mn-ea"/>
              <a:cs typeface="+mn-cs"/>
            </a:rPr>
            <a:t>2023-12-04</a:t>
          </a:r>
          <a:endParaRPr lang="sv-SE">
            <a:solidFill>
              <a:sysClr val="windowText" lastClr="000000"/>
            </a:solidFill>
            <a:effectLst/>
          </a:endParaRPr>
        </a:p>
        <a:p>
          <a:r>
            <a:rPr lang="sv-SE" sz="1100">
              <a:solidFill>
                <a:sysClr val="windowText" lastClr="000000"/>
              </a:solidFill>
              <a:effectLst/>
              <a:latin typeface="+mn-lt"/>
              <a:ea typeface="+mn-ea"/>
              <a:cs typeface="+mn-cs"/>
            </a:rPr>
            <a:t>Michaela Stragnefors</a:t>
          </a:r>
        </a:p>
      </xdr:txBody>
    </xdr:sp>
    <xdr:clientData/>
  </xdr:oneCellAnchor>
  <xdr:oneCellAnchor>
    <xdr:from>
      <xdr:col>1</xdr:col>
      <xdr:colOff>0</xdr:colOff>
      <xdr:row>123</xdr:row>
      <xdr:rowOff>161924</xdr:rowOff>
    </xdr:from>
    <xdr:ext cx="5400675" cy="9553576"/>
    <xdr:sp macro="" textlink="">
      <xdr:nvSpPr>
        <xdr:cNvPr id="10" name="Text Box 70">
          <a:extLst>
            <a:ext uri="{FF2B5EF4-FFF2-40B4-BE49-F238E27FC236}">
              <a16:creationId xmlns:a16="http://schemas.microsoft.com/office/drawing/2014/main" id="{0083A17C-C9C3-4E0F-863D-4CA0DECAC450}"/>
            </a:ext>
          </a:extLst>
        </xdr:cNvPr>
        <xdr:cNvSpPr txBox="1">
          <a:spLocks noChangeArrowheads="1"/>
        </xdr:cNvSpPr>
      </xdr:nvSpPr>
      <xdr:spPr bwMode="auto">
        <a:xfrm>
          <a:off x="228600" y="2562224"/>
          <a:ext cx="5400675" cy="9553576"/>
        </a:xfrm>
        <a:prstGeom prst="rect">
          <a:avLst/>
        </a:prstGeom>
        <a:noFill/>
        <a:ln w="9525">
          <a:noFill/>
          <a:miter lim="800000"/>
          <a:headEnd/>
          <a:tailEnd/>
        </a:ln>
      </xdr:spPr>
      <xdr:txBody>
        <a:bodyPr vertOverflow="clip" wrap="square" lIns="36576" tIns="27432" rIns="0" bIns="0" anchor="t" upright="1"/>
        <a:lstStyle/>
        <a:p>
          <a:r>
            <a:rPr lang="sv-SE" sz="1100" b="1">
              <a:solidFill>
                <a:sysClr val="windowText" lastClr="000000"/>
              </a:solidFill>
              <a:effectLst/>
              <a:latin typeface="+mn-lt"/>
              <a:ea typeface="+mn-ea"/>
              <a:cs typeface="+mn-cs"/>
            </a:rPr>
            <a:t>Allmänt</a:t>
          </a:r>
          <a:endParaRPr lang="sv-SE">
            <a:solidFill>
              <a:sysClr val="windowText" lastClr="000000"/>
            </a:solidFill>
            <a:effectLst/>
          </a:endParaRPr>
        </a:p>
        <a:p>
          <a:r>
            <a:rPr lang="sv-SE" sz="1100">
              <a:solidFill>
                <a:sysClr val="windowText" lastClr="000000"/>
              </a:solidFill>
              <a:effectLst/>
              <a:latin typeface="+mn-lt"/>
              <a:ea typeface="+mn-ea"/>
              <a:cs typeface="+mn-cs"/>
            </a:rPr>
            <a:t>Oktober </a:t>
          </a:r>
          <a:r>
            <a:rPr lang="sv-SE" sz="1100">
              <a:effectLst/>
              <a:latin typeface="+mn-lt"/>
              <a:ea typeface="+mn-ea"/>
              <a:cs typeface="+mn-cs"/>
            </a:rPr>
            <a:t>månads provtagning omfattade allmän fys-kemi (L1) vid 51 provpunkter i rinnande vatten, och vid 14 punkter provtogs metaller och makrokonstituenter i rinnande vatten (L3). </a:t>
          </a:r>
          <a:r>
            <a:rPr lang="sv-SE" sz="1100" b="0" i="0" baseline="0">
              <a:effectLst/>
              <a:latin typeface="+mn-lt"/>
              <a:ea typeface="+mn-ea"/>
              <a:cs typeface="+mn-cs"/>
            </a:rPr>
            <a:t>Vidare provtogs sex punkter i rinnande vatten för högflourerade ämnen (PFAS). </a:t>
          </a:r>
        </a:p>
        <a:p>
          <a:endParaRPr lang="sv-SE" sz="1100" b="0" i="0" baseline="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Väder och vattenföring</a:t>
          </a:r>
          <a:endParaRPr lang="sv-SE">
            <a:solidFill>
              <a:sysClr val="windowText" lastClr="000000"/>
            </a:solidFill>
            <a:effectLst/>
          </a:endParaRPr>
        </a:p>
        <a:p>
          <a:pPr eaLnBrk="1" fontAlgn="auto" latinLnBrk="0" hangingPunct="1"/>
          <a:r>
            <a:rPr lang="sv-SE" sz="1100">
              <a:solidFill>
                <a:sysClr val="windowText" lastClr="000000"/>
              </a:solidFill>
              <a:effectLst/>
              <a:latin typeface="+mn-lt"/>
              <a:ea typeface="+mn-ea"/>
              <a:cs typeface="+mn-cs"/>
            </a:rPr>
            <a:t>I oktober var medeltemperaturen vid väderstationen i Ljungby nära det</a:t>
          </a:r>
          <a:r>
            <a:rPr lang="sv-SE" sz="1100" baseline="0">
              <a:solidFill>
                <a:sysClr val="windowText" lastClr="000000"/>
              </a:solidFill>
              <a:effectLst/>
              <a:latin typeface="+mn-lt"/>
              <a:ea typeface="+mn-ea"/>
              <a:cs typeface="+mn-cs"/>
            </a:rPr>
            <a:t> normala </a:t>
          </a:r>
          <a:r>
            <a:rPr lang="sv-SE" sz="1100">
              <a:solidFill>
                <a:sysClr val="windowText" lastClr="000000"/>
              </a:solidFill>
              <a:effectLst/>
              <a:latin typeface="+mn-lt"/>
              <a:ea typeface="+mn-ea"/>
              <a:cs typeface="+mn-cs"/>
            </a:rPr>
            <a:t>för månaden under referensperioden (1991-2020). Nederbördsmängden var större</a:t>
          </a:r>
          <a:r>
            <a:rPr lang="sv-SE" sz="1100" baseline="0">
              <a:solidFill>
                <a:sysClr val="windowText" lastClr="000000"/>
              </a:solidFill>
              <a:effectLst/>
              <a:latin typeface="+mn-lt"/>
              <a:ea typeface="+mn-ea"/>
              <a:cs typeface="+mn-cs"/>
            </a:rPr>
            <a:t> än det normala</a:t>
          </a:r>
          <a:r>
            <a:rPr lang="sv-SE" sz="1100">
              <a:solidFill>
                <a:sysClr val="windowText" lastClr="000000"/>
              </a:solidFill>
              <a:effectLst/>
              <a:latin typeface="+mn-lt"/>
              <a:ea typeface="+mn-ea"/>
              <a:cs typeface="+mn-cs"/>
            </a:rPr>
            <a:t>. Vid provtagningen var vattenföringen vid pegelstationen i Härån vid Fryele 14,9 m</a:t>
          </a:r>
          <a:r>
            <a:rPr lang="sv-SE" sz="1100" baseline="30000">
              <a:solidFill>
                <a:sysClr val="windowText" lastClr="000000"/>
              </a:solidFill>
              <a:effectLst/>
              <a:latin typeface="+mn-lt"/>
              <a:ea typeface="+mn-ea"/>
              <a:cs typeface="+mn-cs"/>
            </a:rPr>
            <a:t>3</a:t>
          </a:r>
          <a:r>
            <a:rPr lang="sv-SE" sz="1100">
              <a:solidFill>
                <a:sysClr val="windowText" lastClr="000000"/>
              </a:solidFill>
              <a:effectLst/>
              <a:latin typeface="+mn-lt"/>
              <a:ea typeface="+mn-ea"/>
              <a:cs typeface="+mn-cs"/>
            </a:rPr>
            <a:t>/s, vilket ligger mellan MQ och MHQ</a:t>
          </a:r>
          <a:r>
            <a:rPr lang="sv-SE" sz="1100" baseline="0">
              <a:solidFill>
                <a:sysClr val="windowText" lastClr="000000"/>
              </a:solidFill>
              <a:effectLst/>
              <a:latin typeface="+mn-lt"/>
              <a:ea typeface="+mn-ea"/>
              <a:cs typeface="+mn-cs"/>
            </a:rPr>
            <a:t>. </a:t>
          </a:r>
        </a:p>
        <a:p>
          <a:pPr eaLnBrk="1" fontAlgn="auto" latinLnBrk="0" hangingPunct="1"/>
          <a:endParaRPr lang="sv-SE">
            <a:solidFill>
              <a:srgbClr val="FF0000"/>
            </a:solidFill>
            <a:effectLst/>
          </a:endParaRPr>
        </a:p>
        <a:p>
          <a:r>
            <a:rPr lang="sv-SE" sz="1100" b="1">
              <a:solidFill>
                <a:sysClr val="windowText" lastClr="000000"/>
              </a:solidFill>
              <a:effectLst/>
              <a:latin typeface="+mn-lt"/>
              <a:ea typeface="+mn-ea"/>
              <a:cs typeface="+mn-cs"/>
            </a:rPr>
            <a:t>Näringstillstånd/eutrofiering</a:t>
          </a:r>
          <a:endParaRPr lang="sv-SE">
            <a:solidFill>
              <a:sysClr val="windowText" lastClr="000000"/>
            </a:solidFill>
            <a:effectLst/>
          </a:endParaRPr>
        </a:p>
        <a:p>
          <a:r>
            <a:rPr lang="sv-SE" sz="1100">
              <a:solidFill>
                <a:sysClr val="windowText" lastClr="000000"/>
              </a:solidFill>
              <a:effectLst/>
              <a:latin typeface="+mn-lt"/>
              <a:ea typeface="+mn-ea"/>
              <a:cs typeface="+mn-cs"/>
            </a:rPr>
            <a:t>Halterna av totalkväve var mycket höga vid</a:t>
          </a:r>
          <a:r>
            <a:rPr lang="sv-SE" sz="1100" baseline="0">
              <a:solidFill>
                <a:sysClr val="windowText" lastClr="000000"/>
              </a:solidFill>
              <a:effectLst/>
              <a:latin typeface="+mn-lt"/>
              <a:ea typeface="+mn-ea"/>
              <a:cs typeface="+mn-cs"/>
            </a:rPr>
            <a:t> ett fåtal provpunkter. Resterande hade måttligt höga till höga halter.</a:t>
          </a:r>
          <a:r>
            <a:rPr lang="sv-SE" sz="1100">
              <a:solidFill>
                <a:sysClr val="windowText" lastClr="000000"/>
              </a:solidFill>
              <a:effectLst/>
              <a:latin typeface="+mn-lt"/>
              <a:ea typeface="+mn-ea"/>
              <a:cs typeface="+mn-cs"/>
            </a:rPr>
            <a:t> Ammoniumkväve utgjorde mellan 1 och 19% av det totala kvävet i samtliga</a:t>
          </a:r>
          <a:r>
            <a:rPr lang="sv-SE" sz="1100" baseline="0">
              <a:solidFill>
                <a:sysClr val="windowText" lastClr="000000"/>
              </a:solidFill>
              <a:effectLst/>
              <a:latin typeface="+mn-lt"/>
              <a:ea typeface="+mn-ea"/>
              <a:cs typeface="+mn-cs"/>
            </a:rPr>
            <a:t> provpunkter. </a:t>
          </a:r>
          <a:r>
            <a:rPr lang="sv-SE" sz="1100">
              <a:solidFill>
                <a:sysClr val="windowText" lastClr="000000"/>
              </a:solidFill>
              <a:effectLst/>
              <a:latin typeface="+mn-lt"/>
              <a:ea typeface="+mn-ea"/>
              <a:cs typeface="+mn-cs"/>
            </a:rPr>
            <a:t>Hög andel ammonium antyder läckage av näring från exempelvis jordbruksmark och reningsverk. Högst andel ammonium observerades</a:t>
          </a:r>
          <a:r>
            <a:rPr lang="sv-SE" sz="1100" baseline="0">
              <a:solidFill>
                <a:sysClr val="windowText" lastClr="000000"/>
              </a:solidFill>
              <a:effectLst/>
              <a:latin typeface="+mn-lt"/>
              <a:ea typeface="+mn-ea"/>
              <a:cs typeface="+mn-cs"/>
            </a:rPr>
            <a:t> i 674-Hägnaån.</a:t>
          </a:r>
          <a:r>
            <a:rPr lang="sv-SE" sz="1100">
              <a:solidFill>
                <a:sysClr val="windowText" lastClr="000000"/>
              </a:solidFill>
              <a:effectLst/>
              <a:latin typeface="+mn-lt"/>
              <a:ea typeface="+mn-ea"/>
              <a:cs typeface="+mn-cs"/>
            </a:rPr>
            <a:t> Fosforhalterna var mycket</a:t>
          </a:r>
          <a:r>
            <a:rPr lang="sv-SE" sz="1100" baseline="0">
              <a:solidFill>
                <a:sysClr val="windowText" lastClr="000000"/>
              </a:solidFill>
              <a:effectLst/>
              <a:latin typeface="+mn-lt"/>
              <a:ea typeface="+mn-ea"/>
              <a:cs typeface="+mn-cs"/>
            </a:rPr>
            <a:t> höga vid 540-Lillån, inlopp i Bolmen, 541-Dravens utlopp och 742-Hagasjöbäcken. Resterande punkter hade låga till höga halter. </a:t>
          </a:r>
        </a:p>
        <a:p>
          <a:endParaRPr lang="sv-SE">
            <a:solidFill>
              <a:srgbClr val="FF0000"/>
            </a:solidFill>
            <a:effectLst/>
          </a:endParaRPr>
        </a:p>
        <a:p>
          <a:r>
            <a:rPr lang="sv-SE" sz="1100" b="1">
              <a:solidFill>
                <a:sysClr val="windowText" lastClr="000000"/>
              </a:solidFill>
              <a:effectLst/>
              <a:latin typeface="+mn-lt"/>
              <a:ea typeface="+mn-ea"/>
              <a:cs typeface="+mn-cs"/>
            </a:rPr>
            <a:t>Syretillstånd och syretärande ämnen</a:t>
          </a:r>
          <a:endParaRPr lang="sv-SE">
            <a:solidFill>
              <a:sysClr val="windowText" lastClr="000000"/>
            </a:solidFill>
            <a:effectLst/>
          </a:endParaRPr>
        </a:p>
        <a:p>
          <a:r>
            <a:rPr lang="sv-SE" sz="1100">
              <a:solidFill>
                <a:sysClr val="windowText" lastClr="000000"/>
              </a:solidFill>
              <a:effectLst/>
              <a:latin typeface="+mn-lt"/>
              <a:ea typeface="+mn-ea"/>
              <a:cs typeface="+mn-cs"/>
            </a:rPr>
            <a:t>Syretillståndet var tillfredsställande i samtliga provpunkter. Halterna av totalt organiskt kol (TOC) var höga</a:t>
          </a:r>
          <a:r>
            <a:rPr lang="sv-SE" sz="1100" baseline="0">
              <a:solidFill>
                <a:sysClr val="windowText" lastClr="000000"/>
              </a:solidFill>
              <a:effectLst/>
              <a:latin typeface="+mn-lt"/>
              <a:ea typeface="+mn-ea"/>
              <a:cs typeface="+mn-cs"/>
            </a:rPr>
            <a:t> till mycket höga vid samtliga provpunkter förutom fem där halterna var måttligt höga.</a:t>
          </a:r>
          <a:r>
            <a:rPr lang="sv-SE" sz="1100">
              <a:solidFill>
                <a:sysClr val="windowText" lastClr="000000"/>
              </a:solidFill>
              <a:effectLst/>
              <a:latin typeface="+mn-lt"/>
              <a:ea typeface="+mn-ea"/>
              <a:cs typeface="+mn-cs"/>
            </a:rPr>
            <a:t> Vid de fem stationer där parametern DOC mättes utgjorde det lösta organiska kolet 92-100% av TOC.</a:t>
          </a:r>
        </a:p>
        <a:p>
          <a:endParaRPr lang="sv-SE">
            <a:solidFill>
              <a:srgbClr val="FF0000"/>
            </a:solidFill>
            <a:effectLst/>
          </a:endParaRPr>
        </a:p>
        <a:p>
          <a:r>
            <a:rPr lang="sv-SE" sz="1100" b="1">
              <a:solidFill>
                <a:sysClr val="windowText" lastClr="000000"/>
              </a:solidFill>
              <a:effectLst/>
              <a:latin typeface="+mn-lt"/>
              <a:ea typeface="+mn-ea"/>
              <a:cs typeface="+mn-cs"/>
            </a:rPr>
            <a:t>Ljusförhållanden</a:t>
          </a:r>
          <a:endParaRPr lang="sv-SE">
            <a:solidFill>
              <a:sysClr val="windowText" lastClr="000000"/>
            </a:solidFill>
            <a:effectLst/>
          </a:endParaRPr>
        </a:p>
        <a:p>
          <a:r>
            <a:rPr lang="sv-SE" sz="1100">
              <a:solidFill>
                <a:sysClr val="windowText" lastClr="000000"/>
              </a:solidFill>
              <a:effectLst/>
              <a:latin typeface="+mn-lt"/>
              <a:ea typeface="+mn-ea"/>
              <a:cs typeface="+mn-cs"/>
            </a:rPr>
            <a:t>Färgtal och absorbansvärden visade på starkt färgat vatten i alla av provpunkterna förutom tre</a:t>
          </a:r>
          <a:r>
            <a:rPr lang="sv-SE" sz="1100" baseline="0">
              <a:solidFill>
                <a:sysClr val="windowText" lastClr="000000"/>
              </a:solidFill>
              <a:effectLst/>
              <a:latin typeface="+mn-lt"/>
              <a:ea typeface="+mn-ea"/>
              <a:cs typeface="+mn-cs"/>
            </a:rPr>
            <a:t>. Vid en majoritet av provpunkterna var det betydligt grumligt vatten och vid tre punkter var det starkt grumligt vatten. G</a:t>
          </a:r>
          <a:r>
            <a:rPr lang="sv-SE" sz="1100">
              <a:solidFill>
                <a:sysClr val="windowText" lastClr="000000"/>
              </a:solidFill>
              <a:effectLst/>
              <a:latin typeface="+mn-lt"/>
              <a:ea typeface="+mn-ea"/>
              <a:cs typeface="+mn-cs"/>
            </a:rPr>
            <a:t>rumligheten i resterande provpunkter var måttlig</a:t>
          </a:r>
          <a:r>
            <a:rPr lang="sv-SE" sz="1100" baseline="0">
              <a:solidFill>
                <a:sysClr val="windowText" lastClr="000000"/>
              </a:solidFill>
              <a:effectLst/>
              <a:latin typeface="+mn-lt"/>
              <a:ea typeface="+mn-ea"/>
              <a:cs typeface="+mn-cs"/>
            </a:rPr>
            <a:t>.</a:t>
          </a:r>
        </a:p>
        <a:p>
          <a:endParaRPr lang="sv-SE">
            <a:solidFill>
              <a:srgbClr val="FF0000"/>
            </a:solidFill>
            <a:effectLst/>
          </a:endParaRPr>
        </a:p>
        <a:p>
          <a:r>
            <a:rPr lang="sv-SE" sz="1100" b="1">
              <a:solidFill>
                <a:sysClr val="windowText" lastClr="000000"/>
              </a:solidFill>
              <a:effectLst/>
              <a:latin typeface="+mn-lt"/>
              <a:ea typeface="+mn-ea"/>
              <a:cs typeface="+mn-cs"/>
            </a:rPr>
            <a:t>Surhetstillstånd</a:t>
          </a:r>
          <a:endParaRPr lang="sv-SE">
            <a:solidFill>
              <a:sysClr val="windowText" lastClr="000000"/>
            </a:solidFill>
            <a:effectLst/>
          </a:endParaRPr>
        </a:p>
        <a:p>
          <a:r>
            <a:rPr lang="sv-SE" sz="1100" b="0">
              <a:solidFill>
                <a:sysClr val="windowText" lastClr="000000"/>
              </a:solidFill>
              <a:effectLst/>
              <a:latin typeface="+mn-lt"/>
              <a:ea typeface="+mn-ea"/>
              <a:cs typeface="+mn-cs"/>
            </a:rPr>
            <a:t>I 518-Murån var vattnet mycket surt med pH på 5,1 och på gränsen till mycket surt i 742-Hagasjöbäcken.</a:t>
          </a:r>
          <a:r>
            <a:rPr lang="sv-SE" sz="1100" b="0" baseline="0">
              <a:solidFill>
                <a:sysClr val="windowText" lastClr="000000"/>
              </a:solidFill>
              <a:effectLst/>
              <a:latin typeface="+mn-lt"/>
              <a:ea typeface="+mn-ea"/>
              <a:cs typeface="+mn-cs"/>
            </a:rPr>
            <a:t> Vid sex provpunkter var vattnet surt och i resterande provpunkter var vattnet måttligt surt till nära neutralt. </a:t>
          </a:r>
          <a:r>
            <a:rPr lang="sv-SE" sz="1100">
              <a:solidFill>
                <a:sysClr val="windowText" lastClr="000000"/>
              </a:solidFill>
              <a:effectLst/>
              <a:latin typeface="+mn-lt"/>
              <a:ea typeface="+mn-ea"/>
              <a:cs typeface="+mn-cs"/>
            </a:rPr>
            <a:t>Högst pH uppmättes till</a:t>
          </a:r>
          <a:r>
            <a:rPr lang="sv-SE" sz="1100" baseline="0">
              <a:solidFill>
                <a:sysClr val="windowText" lastClr="000000"/>
              </a:solidFill>
              <a:effectLst/>
              <a:latin typeface="+mn-lt"/>
              <a:ea typeface="+mn-ea"/>
              <a:cs typeface="+mn-cs"/>
            </a:rPr>
            <a:t> 7,3 i 940-Hjortsjöns utlopp. Analysen av alkalinitet indikerade ingen eller obetydlig buffertkapacitet i </a:t>
          </a:r>
          <a:r>
            <a:rPr lang="sv-SE" sz="1100" b="0">
              <a:solidFill>
                <a:sysClr val="windowText" lastClr="000000"/>
              </a:solidFill>
              <a:effectLst/>
              <a:latin typeface="+mn-lt"/>
              <a:ea typeface="+mn-ea"/>
              <a:cs typeface="+mn-cs"/>
            </a:rPr>
            <a:t>518-Murån och mycket</a:t>
          </a:r>
          <a:r>
            <a:rPr lang="sv-SE" sz="1100" b="0" baseline="0">
              <a:solidFill>
                <a:sysClr val="windowText" lastClr="000000"/>
              </a:solidFill>
              <a:effectLst/>
              <a:latin typeface="+mn-lt"/>
              <a:ea typeface="+mn-ea"/>
              <a:cs typeface="+mn-cs"/>
            </a:rPr>
            <a:t> svag buffertkapacitet i </a:t>
          </a:r>
          <a:r>
            <a:rPr lang="sv-SE" sz="1100" b="0">
              <a:solidFill>
                <a:sysClr val="windowText" lastClr="000000"/>
              </a:solidFill>
              <a:effectLst/>
              <a:latin typeface="+mn-lt"/>
              <a:ea typeface="+mn-ea"/>
              <a:cs typeface="+mn-cs"/>
            </a:rPr>
            <a:t>742-Hagasjöbäcken. Resterande provpunkter visade på </a:t>
          </a:r>
          <a:r>
            <a:rPr lang="sv-SE" sz="1100" baseline="0">
              <a:solidFill>
                <a:sysClr val="windowText" lastClr="000000"/>
              </a:solidFill>
              <a:effectLst/>
              <a:latin typeface="+mn-lt"/>
              <a:ea typeface="+mn-ea"/>
              <a:cs typeface="+mn-cs"/>
            </a:rPr>
            <a:t>svag till mycket god buffertkapacitet.</a:t>
          </a:r>
        </a:p>
        <a:p>
          <a:endParaRPr lang="sv-SE">
            <a:solidFill>
              <a:srgbClr val="FF0000"/>
            </a:solidFill>
            <a:effectLst/>
          </a:endParaRPr>
        </a:p>
        <a:p>
          <a:r>
            <a:rPr lang="sv-SE" sz="1100" b="1">
              <a:effectLst/>
              <a:latin typeface="+mn-lt"/>
              <a:ea typeface="+mn-ea"/>
              <a:cs typeface="+mn-cs"/>
            </a:rPr>
            <a:t>Metaller och makrokonstituenter</a:t>
          </a:r>
          <a:endParaRPr lang="sv-SE">
            <a:effectLst/>
          </a:endParaRPr>
        </a:p>
        <a:p>
          <a:r>
            <a:rPr lang="sv-SE" sz="1100">
              <a:effectLst/>
              <a:latin typeface="+mn-lt"/>
              <a:ea typeface="+mn-ea"/>
              <a:cs typeface="+mn-cs"/>
            </a:rPr>
            <a:t>Inga</a:t>
          </a:r>
          <a:r>
            <a:rPr lang="sv-SE" sz="1100" baseline="0">
              <a:effectLst/>
              <a:latin typeface="+mn-lt"/>
              <a:ea typeface="+mn-ea"/>
              <a:cs typeface="+mn-cs"/>
            </a:rPr>
            <a:t> </a:t>
          </a:r>
          <a:r>
            <a:rPr lang="sv-SE" sz="1100">
              <a:effectLst/>
              <a:latin typeface="+mn-lt"/>
              <a:ea typeface="+mn-ea"/>
              <a:cs typeface="+mn-cs"/>
            </a:rPr>
            <a:t>förhöjda metallhalter noterades i oktober. </a:t>
          </a:r>
        </a:p>
        <a:p>
          <a:endParaRPr lang="sv-SE" sz="1100">
            <a:effectLst/>
            <a:latin typeface="+mn-lt"/>
            <a:ea typeface="+mn-ea"/>
            <a:cs typeface="+mn-cs"/>
          </a:endParaRPr>
        </a:p>
        <a:p>
          <a:r>
            <a:rPr lang="sv-SE" sz="1100" b="1">
              <a:effectLst/>
              <a:latin typeface="+mn-lt"/>
              <a:ea typeface="+mn-ea"/>
              <a:cs typeface="+mn-cs"/>
            </a:rPr>
            <a:t>PFAS</a:t>
          </a:r>
          <a:endParaRPr lang="sv-SE">
            <a:effectLst/>
          </a:endParaRPr>
        </a:p>
        <a:p>
          <a:pPr rtl="0" eaLnBrk="1" fontAlgn="auto" latinLnBrk="0" hangingPunct="1"/>
          <a:r>
            <a:rPr lang="sv-SE" sz="1100" b="0" i="0" baseline="0">
              <a:effectLst/>
              <a:latin typeface="+mn-lt"/>
              <a:ea typeface="+mn-ea"/>
              <a:cs typeface="+mn-cs"/>
            </a:rPr>
            <a:t>0,61 ng/l PFOS uppmättes i 675-Hägnaån, nedströms ARV, vilket motsvarar ungefär 94% av gränsvärdet för årsmedelvärde av ämnet (0,65 ng/l). Högst halt av PFAS (summan av 11 ingående ämnen) uppmättes i 32-Lagan, neströms Värnamo, med 7,4 ng/l, vilket motsvarar 8 % av gränsvärdet för "uppnår ej god status" (90 ng/l).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v-SE">
            <a:solidFill>
              <a:srgbClr val="FF0000"/>
            </a:solidFill>
            <a:effectLst/>
          </a:endParaRPr>
        </a:p>
        <a:p>
          <a:r>
            <a:rPr lang="sv-SE" sz="1100">
              <a:solidFill>
                <a:sysClr val="windowText" lastClr="000000"/>
              </a:solidFill>
              <a:effectLst/>
              <a:latin typeface="+mn-lt"/>
              <a:ea typeface="+mn-ea"/>
              <a:cs typeface="+mn-cs"/>
            </a:rPr>
            <a:t>2023-12-05</a:t>
          </a:r>
          <a:endParaRPr lang="sv-SE">
            <a:solidFill>
              <a:sysClr val="windowText" lastClr="000000"/>
            </a:solidFill>
            <a:effectLst/>
          </a:endParaRPr>
        </a:p>
        <a:p>
          <a:r>
            <a:rPr lang="sv-SE" sz="1100">
              <a:solidFill>
                <a:sysClr val="windowText" lastClr="000000"/>
              </a:solidFill>
              <a:effectLst/>
              <a:latin typeface="+mn-lt"/>
              <a:ea typeface="+mn-ea"/>
              <a:cs typeface="+mn-cs"/>
            </a:rPr>
            <a:t>Michaela Stragnefors</a:t>
          </a:r>
        </a:p>
      </xdr:txBody>
    </xdr:sp>
    <xdr:clientData/>
  </xdr:oneCellAnchor>
  <xdr:oneCellAnchor>
    <xdr:from>
      <xdr:col>1</xdr:col>
      <xdr:colOff>0</xdr:colOff>
      <xdr:row>67</xdr:row>
      <xdr:rowOff>161924</xdr:rowOff>
    </xdr:from>
    <xdr:ext cx="5400675" cy="7296151"/>
    <xdr:sp macro="" textlink="">
      <xdr:nvSpPr>
        <xdr:cNvPr id="11" name="Text Box 70">
          <a:extLst>
            <a:ext uri="{FF2B5EF4-FFF2-40B4-BE49-F238E27FC236}">
              <a16:creationId xmlns:a16="http://schemas.microsoft.com/office/drawing/2014/main" id="{069695FF-3598-4542-9A25-6F56B6058B21}"/>
            </a:ext>
          </a:extLst>
        </xdr:cNvPr>
        <xdr:cNvSpPr txBox="1">
          <a:spLocks noChangeArrowheads="1"/>
        </xdr:cNvSpPr>
      </xdr:nvSpPr>
      <xdr:spPr bwMode="auto">
        <a:xfrm>
          <a:off x="228600" y="2266949"/>
          <a:ext cx="5400675" cy="7296151"/>
        </a:xfrm>
        <a:prstGeom prst="rect">
          <a:avLst/>
        </a:prstGeom>
        <a:noFill/>
        <a:ln w="9525">
          <a:noFill/>
          <a:miter lim="800000"/>
          <a:headEnd/>
          <a:tailEnd/>
        </a:ln>
      </xdr:spPr>
      <xdr:txBody>
        <a:bodyPr vertOverflow="clip" wrap="square" lIns="36576" tIns="27432" rIns="0" bIns="0" anchor="t" upright="1"/>
        <a:lstStyle/>
        <a:p>
          <a:r>
            <a:rPr lang="sv-SE" sz="1100" b="1">
              <a:solidFill>
                <a:sysClr val="windowText" lastClr="000000"/>
              </a:solidFill>
              <a:effectLst/>
              <a:latin typeface="+mn-lt"/>
              <a:ea typeface="+mn-ea"/>
              <a:cs typeface="+mn-cs"/>
            </a:rPr>
            <a:t>Allmänt</a:t>
          </a:r>
          <a:endParaRPr lang="sv-SE">
            <a:solidFill>
              <a:sysClr val="windowText" lastClr="000000"/>
            </a:solidFill>
            <a:effectLst/>
          </a:endParaRPr>
        </a:p>
        <a:p>
          <a:r>
            <a:rPr lang="en-US" sz="1100">
              <a:effectLst/>
              <a:latin typeface="+mn-lt"/>
              <a:ea typeface="+mn-ea"/>
              <a:cs typeface="+mn-cs"/>
            </a:rPr>
            <a:t>November månads provtagning omfattade allmän fys-kemi (L1) vid elva provpunkter i rinnande vatten, och vid fem punkter provtogs metaller och makrokonstituenter i rinnande vatten (L3).</a:t>
          </a:r>
          <a:endParaRPr lang="en-US">
            <a:effectLst/>
          </a:endParaRPr>
        </a:p>
        <a:p>
          <a:endParaRPr lang="sv-SE" sz="1100" b="0" i="0" baseline="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Väder och vattenföring</a:t>
          </a:r>
          <a:endParaRPr lang="sv-SE">
            <a:solidFill>
              <a:sysClr val="windowText" lastClr="000000"/>
            </a:solidFill>
            <a:effectLst/>
          </a:endParaRPr>
        </a:p>
        <a:p>
          <a:pPr eaLnBrk="1" fontAlgn="auto" latinLnBrk="0" hangingPunct="1"/>
          <a:r>
            <a:rPr lang="sv-SE" sz="1100">
              <a:solidFill>
                <a:sysClr val="windowText" lastClr="000000"/>
              </a:solidFill>
              <a:effectLst/>
              <a:latin typeface="+mn-lt"/>
              <a:ea typeface="+mn-ea"/>
              <a:cs typeface="+mn-cs"/>
            </a:rPr>
            <a:t>I november var medeltemperaturen vid väderstationen i Ljungby under det</a:t>
          </a:r>
          <a:r>
            <a:rPr lang="sv-SE" sz="1100" baseline="0">
              <a:solidFill>
                <a:sysClr val="windowText" lastClr="000000"/>
              </a:solidFill>
              <a:effectLst/>
              <a:latin typeface="+mn-lt"/>
              <a:ea typeface="+mn-ea"/>
              <a:cs typeface="+mn-cs"/>
            </a:rPr>
            <a:t> normala </a:t>
          </a:r>
          <a:r>
            <a:rPr lang="sv-SE" sz="1100">
              <a:solidFill>
                <a:sysClr val="windowText" lastClr="000000"/>
              </a:solidFill>
              <a:effectLst/>
              <a:latin typeface="+mn-lt"/>
              <a:ea typeface="+mn-ea"/>
              <a:cs typeface="+mn-cs"/>
            </a:rPr>
            <a:t>för månaden under referensperioden (1991-2020). Nederbördsmängden var mindre</a:t>
          </a:r>
          <a:r>
            <a:rPr lang="sv-SE" sz="1100" baseline="0">
              <a:solidFill>
                <a:sysClr val="windowText" lastClr="000000"/>
              </a:solidFill>
              <a:effectLst/>
              <a:latin typeface="+mn-lt"/>
              <a:ea typeface="+mn-ea"/>
              <a:cs typeface="+mn-cs"/>
            </a:rPr>
            <a:t> än det normala</a:t>
          </a:r>
          <a:r>
            <a:rPr lang="sv-SE" sz="1100">
              <a:solidFill>
                <a:sysClr val="windowText" lastClr="000000"/>
              </a:solidFill>
              <a:effectLst/>
              <a:latin typeface="+mn-lt"/>
              <a:ea typeface="+mn-ea"/>
              <a:cs typeface="+mn-cs"/>
            </a:rPr>
            <a:t>. Vid provtagningen var vattenföringen vid pegelstationen i Härån vid Fryele 24,3 m</a:t>
          </a:r>
          <a:r>
            <a:rPr lang="sv-SE" sz="1100" baseline="30000">
              <a:solidFill>
                <a:sysClr val="windowText" lastClr="000000"/>
              </a:solidFill>
              <a:effectLst/>
              <a:latin typeface="+mn-lt"/>
              <a:ea typeface="+mn-ea"/>
              <a:cs typeface="+mn-cs"/>
            </a:rPr>
            <a:t>3</a:t>
          </a:r>
          <a:r>
            <a:rPr lang="sv-SE" sz="1100">
              <a:solidFill>
                <a:sysClr val="windowText" lastClr="000000"/>
              </a:solidFill>
              <a:effectLst/>
              <a:latin typeface="+mn-lt"/>
              <a:ea typeface="+mn-ea"/>
              <a:cs typeface="+mn-cs"/>
            </a:rPr>
            <a:t>/s, vilket ligger nära MHQ</a:t>
          </a:r>
          <a:r>
            <a:rPr lang="sv-SE" sz="1100" baseline="0">
              <a:solidFill>
                <a:sysClr val="windowText" lastClr="000000"/>
              </a:solidFill>
              <a:effectLst/>
              <a:latin typeface="+mn-lt"/>
              <a:ea typeface="+mn-ea"/>
              <a:cs typeface="+mn-cs"/>
            </a:rPr>
            <a:t>. </a:t>
          </a:r>
        </a:p>
        <a:p>
          <a:pPr eaLnBrk="1" fontAlgn="auto" latinLnBrk="0" hangingPunct="1"/>
          <a:endParaRPr lang="sv-SE">
            <a:solidFill>
              <a:srgbClr val="FF0000"/>
            </a:solidFill>
            <a:effectLst/>
          </a:endParaRPr>
        </a:p>
        <a:p>
          <a:r>
            <a:rPr lang="sv-SE" sz="1100" b="1">
              <a:solidFill>
                <a:sysClr val="windowText" lastClr="000000"/>
              </a:solidFill>
              <a:effectLst/>
              <a:latin typeface="+mn-lt"/>
              <a:ea typeface="+mn-ea"/>
              <a:cs typeface="+mn-cs"/>
            </a:rPr>
            <a:t>Näringstillstånd/eutrofiering</a:t>
          </a:r>
          <a:endParaRPr lang="sv-SE">
            <a:solidFill>
              <a:sysClr val="windowText" lastClr="000000"/>
            </a:solidFill>
            <a:effectLst/>
          </a:endParaRPr>
        </a:p>
        <a:p>
          <a:r>
            <a:rPr lang="sv-SE" sz="1100">
              <a:solidFill>
                <a:sysClr val="windowText" lastClr="000000"/>
              </a:solidFill>
              <a:effectLst/>
              <a:latin typeface="+mn-lt"/>
              <a:ea typeface="+mn-ea"/>
              <a:cs typeface="+mn-cs"/>
            </a:rPr>
            <a:t>Halterna av totalkväve var höga vid</a:t>
          </a:r>
          <a:r>
            <a:rPr lang="sv-SE" sz="1100" baseline="0">
              <a:solidFill>
                <a:sysClr val="windowText" lastClr="000000"/>
              </a:solidFill>
              <a:effectLst/>
              <a:latin typeface="+mn-lt"/>
              <a:ea typeface="+mn-ea"/>
              <a:cs typeface="+mn-cs"/>
            </a:rPr>
            <a:t> samtliga provpunkter. </a:t>
          </a:r>
          <a:r>
            <a:rPr lang="sv-SE" sz="1100">
              <a:solidFill>
                <a:sysClr val="windowText" lastClr="000000"/>
              </a:solidFill>
              <a:effectLst/>
              <a:latin typeface="+mn-lt"/>
              <a:ea typeface="+mn-ea"/>
              <a:cs typeface="+mn-cs"/>
            </a:rPr>
            <a:t>Ammoniumkväve utgjorde mellan 2 och 8% av det totala kvävet i samtliga</a:t>
          </a:r>
          <a:r>
            <a:rPr lang="sv-SE" sz="1100" baseline="0">
              <a:solidFill>
                <a:sysClr val="windowText" lastClr="000000"/>
              </a:solidFill>
              <a:effectLst/>
              <a:latin typeface="+mn-lt"/>
              <a:ea typeface="+mn-ea"/>
              <a:cs typeface="+mn-cs"/>
            </a:rPr>
            <a:t> provpunkter. </a:t>
          </a:r>
          <a:r>
            <a:rPr lang="sv-SE" sz="1100">
              <a:solidFill>
                <a:sysClr val="windowText" lastClr="000000"/>
              </a:solidFill>
              <a:effectLst/>
              <a:latin typeface="+mn-lt"/>
              <a:ea typeface="+mn-ea"/>
              <a:cs typeface="+mn-cs"/>
            </a:rPr>
            <a:t>Hög andel ammonium antyder läckage av näring från exempelvis jordbruksmark och reningsverk. Högst andel ammonium observerades</a:t>
          </a:r>
          <a:r>
            <a:rPr lang="sv-SE" sz="1100" baseline="0">
              <a:solidFill>
                <a:sysClr val="windowText" lastClr="000000"/>
              </a:solidFill>
              <a:effectLst/>
              <a:latin typeface="+mn-lt"/>
              <a:ea typeface="+mn-ea"/>
              <a:cs typeface="+mn-cs"/>
            </a:rPr>
            <a:t> i 302-Vänneån.</a:t>
          </a:r>
          <a:r>
            <a:rPr lang="sv-SE" sz="1100">
              <a:solidFill>
                <a:sysClr val="windowText" lastClr="000000"/>
              </a:solidFill>
              <a:effectLst/>
              <a:latin typeface="+mn-lt"/>
              <a:ea typeface="+mn-ea"/>
              <a:cs typeface="+mn-cs"/>
            </a:rPr>
            <a:t> Fosforhalterna var</a:t>
          </a:r>
          <a:r>
            <a:rPr lang="sv-SE" sz="1100" baseline="0">
              <a:solidFill>
                <a:sysClr val="windowText" lastClr="000000"/>
              </a:solidFill>
              <a:effectLst/>
              <a:latin typeface="+mn-lt"/>
              <a:ea typeface="+mn-ea"/>
              <a:cs typeface="+mn-cs"/>
            </a:rPr>
            <a:t> höga i 21-Lagan, nedströms Ljungby, 541-Dravens utlopp och 550-Storåns inlopp i Bolmen. Resterande punkter hade måttligt höga halter av fosfor.</a:t>
          </a:r>
        </a:p>
        <a:p>
          <a:endParaRPr lang="sv-SE">
            <a:solidFill>
              <a:srgbClr val="FF0000"/>
            </a:solidFill>
            <a:effectLst/>
          </a:endParaRPr>
        </a:p>
        <a:p>
          <a:r>
            <a:rPr lang="sv-SE" sz="1100" b="1">
              <a:solidFill>
                <a:sysClr val="windowText" lastClr="000000"/>
              </a:solidFill>
              <a:effectLst/>
              <a:latin typeface="+mn-lt"/>
              <a:ea typeface="+mn-ea"/>
              <a:cs typeface="+mn-cs"/>
            </a:rPr>
            <a:t>Syretillstånd och syretärande ämnen</a:t>
          </a:r>
          <a:endParaRPr lang="sv-SE">
            <a:solidFill>
              <a:sysClr val="windowText" lastClr="000000"/>
            </a:solidFill>
            <a:effectLst/>
          </a:endParaRPr>
        </a:p>
        <a:p>
          <a:r>
            <a:rPr lang="sv-SE" sz="1100">
              <a:solidFill>
                <a:sysClr val="windowText" lastClr="000000"/>
              </a:solidFill>
              <a:effectLst/>
              <a:latin typeface="+mn-lt"/>
              <a:ea typeface="+mn-ea"/>
              <a:cs typeface="+mn-cs"/>
            </a:rPr>
            <a:t>Syretillståndet var tillfredsställande i samtliga provpunkter. Halterna av totalt organiskt kol (TOC) var höga</a:t>
          </a:r>
          <a:r>
            <a:rPr lang="sv-SE" sz="1100" baseline="0">
              <a:solidFill>
                <a:sysClr val="windowText" lastClr="000000"/>
              </a:solidFill>
              <a:effectLst/>
              <a:latin typeface="+mn-lt"/>
              <a:ea typeface="+mn-ea"/>
              <a:cs typeface="+mn-cs"/>
            </a:rPr>
            <a:t> till mycket höga vid samtliga provpunkter.</a:t>
          </a:r>
          <a:r>
            <a:rPr lang="sv-SE" sz="1100">
              <a:solidFill>
                <a:sysClr val="windowText" lastClr="000000"/>
              </a:solidFill>
              <a:effectLst/>
              <a:latin typeface="+mn-lt"/>
              <a:ea typeface="+mn-ea"/>
              <a:cs typeface="+mn-cs"/>
            </a:rPr>
            <a:t> Vid de fem stationer där parametern DOC mättes utgjorde det lösta organiska kolet 94-100% av TOC.</a:t>
          </a:r>
        </a:p>
        <a:p>
          <a:endParaRPr lang="sv-SE">
            <a:solidFill>
              <a:srgbClr val="FF0000"/>
            </a:solidFill>
            <a:effectLst/>
          </a:endParaRPr>
        </a:p>
        <a:p>
          <a:r>
            <a:rPr lang="sv-SE" sz="1100" b="1">
              <a:solidFill>
                <a:sysClr val="windowText" lastClr="000000"/>
              </a:solidFill>
              <a:effectLst/>
              <a:latin typeface="+mn-lt"/>
              <a:ea typeface="+mn-ea"/>
              <a:cs typeface="+mn-cs"/>
            </a:rPr>
            <a:t>Ljusförhållanden</a:t>
          </a:r>
          <a:endParaRPr lang="sv-SE">
            <a:solidFill>
              <a:sysClr val="windowText" lastClr="000000"/>
            </a:solidFill>
            <a:effectLst/>
          </a:endParaRPr>
        </a:p>
        <a:p>
          <a:r>
            <a:rPr lang="sv-SE" sz="1100">
              <a:solidFill>
                <a:sysClr val="windowText" lastClr="000000"/>
              </a:solidFill>
              <a:effectLst/>
              <a:latin typeface="+mn-lt"/>
              <a:ea typeface="+mn-ea"/>
              <a:cs typeface="+mn-cs"/>
            </a:rPr>
            <a:t>Färgtal och absorbansvärden visade på starkt färgat vatten i alla provpunkter</a:t>
          </a:r>
          <a:r>
            <a:rPr lang="sv-SE" sz="1100" baseline="0">
              <a:solidFill>
                <a:sysClr val="windowText" lastClr="000000"/>
              </a:solidFill>
              <a:effectLst/>
              <a:latin typeface="+mn-lt"/>
              <a:ea typeface="+mn-ea"/>
              <a:cs typeface="+mn-cs"/>
            </a:rPr>
            <a:t>. Vid en majoritet av provpunkterna var det betydligt grumligt vatten och vid två punkter var det måttligt grumligt vatten. </a:t>
          </a:r>
        </a:p>
        <a:p>
          <a:endParaRPr lang="sv-SE">
            <a:solidFill>
              <a:srgbClr val="FF0000"/>
            </a:solidFill>
            <a:effectLst/>
          </a:endParaRPr>
        </a:p>
        <a:p>
          <a:r>
            <a:rPr lang="sv-SE" sz="1100" b="1">
              <a:solidFill>
                <a:sysClr val="windowText" lastClr="000000"/>
              </a:solidFill>
              <a:effectLst/>
              <a:latin typeface="+mn-lt"/>
              <a:ea typeface="+mn-ea"/>
              <a:cs typeface="+mn-cs"/>
            </a:rPr>
            <a:t>Surhetstillstånd</a:t>
          </a:r>
          <a:endParaRPr lang="sv-SE">
            <a:solidFill>
              <a:sysClr val="windowText" lastClr="000000"/>
            </a:solidFill>
            <a:effectLst/>
          </a:endParaRPr>
        </a:p>
        <a:p>
          <a:r>
            <a:rPr lang="sv-SE" sz="1100" b="0">
              <a:solidFill>
                <a:sysClr val="windowText" lastClr="000000"/>
              </a:solidFill>
              <a:effectLst/>
              <a:latin typeface="+mn-lt"/>
              <a:ea typeface="+mn-ea"/>
              <a:cs typeface="+mn-cs"/>
            </a:rPr>
            <a:t>I 541-Dravens</a:t>
          </a:r>
          <a:r>
            <a:rPr lang="sv-SE" sz="1100" b="0" baseline="0">
              <a:solidFill>
                <a:sysClr val="windowText" lastClr="000000"/>
              </a:solidFill>
              <a:effectLst/>
              <a:latin typeface="+mn-lt"/>
              <a:ea typeface="+mn-ea"/>
              <a:cs typeface="+mn-cs"/>
            </a:rPr>
            <a:t> utlopp, 550-Storåns inlopp i Bolmen och 730-Härån</a:t>
          </a:r>
          <a:r>
            <a:rPr lang="sv-SE" sz="1100" b="0">
              <a:solidFill>
                <a:sysClr val="windowText" lastClr="000000"/>
              </a:solidFill>
              <a:effectLst/>
              <a:latin typeface="+mn-lt"/>
              <a:ea typeface="+mn-ea"/>
              <a:cs typeface="+mn-cs"/>
            </a:rPr>
            <a:t> var vattnet surt. I</a:t>
          </a:r>
          <a:r>
            <a:rPr lang="sv-SE" sz="1100" b="0" baseline="0">
              <a:solidFill>
                <a:sysClr val="windowText" lastClr="000000"/>
              </a:solidFill>
              <a:effectLst/>
              <a:latin typeface="+mn-lt"/>
              <a:ea typeface="+mn-ea"/>
              <a:cs typeface="+mn-cs"/>
            </a:rPr>
            <a:t> resterande provpunkter var vattnet svagt surt till nära neutralt. </a:t>
          </a:r>
          <a:r>
            <a:rPr lang="sv-SE" sz="1100">
              <a:solidFill>
                <a:sysClr val="windowText" lastClr="000000"/>
              </a:solidFill>
              <a:effectLst/>
              <a:latin typeface="+mn-lt"/>
              <a:ea typeface="+mn-ea"/>
              <a:cs typeface="+mn-cs"/>
            </a:rPr>
            <a:t>Högst pH uppmättes till</a:t>
          </a:r>
          <a:r>
            <a:rPr lang="sv-SE" sz="1100" baseline="0">
              <a:solidFill>
                <a:sysClr val="windowText" lastClr="000000"/>
              </a:solidFill>
              <a:effectLst/>
              <a:latin typeface="+mn-lt"/>
              <a:ea typeface="+mn-ea"/>
              <a:cs typeface="+mn-cs"/>
            </a:rPr>
            <a:t> 7,1 i 41-Lagan, nedströms WaggerydCell. I provpunkterna där vattnet var surt var även buffertkapaciteten påverkad och visade på svag buffertkapacitet. Resterande provpunkter hade god till mycket god buffertkapacitet. </a:t>
          </a:r>
        </a:p>
        <a:p>
          <a:endParaRPr lang="sv-SE">
            <a:solidFill>
              <a:srgbClr val="FF0000"/>
            </a:solidFill>
            <a:effectLst/>
          </a:endParaRPr>
        </a:p>
        <a:p>
          <a:r>
            <a:rPr lang="sv-SE" sz="1100" b="1">
              <a:solidFill>
                <a:sysClr val="windowText" lastClr="000000"/>
              </a:solidFill>
              <a:effectLst/>
              <a:latin typeface="+mn-lt"/>
              <a:ea typeface="+mn-ea"/>
              <a:cs typeface="+mn-cs"/>
            </a:rPr>
            <a:t>Metaller och makrokonstituenter</a:t>
          </a:r>
          <a:endParaRPr lang="sv-SE">
            <a:solidFill>
              <a:sysClr val="windowText" lastClr="000000"/>
            </a:solidFill>
            <a:effectLst/>
          </a:endParaRPr>
        </a:p>
        <a:p>
          <a:r>
            <a:rPr lang="sv-SE" sz="1100">
              <a:solidFill>
                <a:sysClr val="windowText" lastClr="000000"/>
              </a:solidFill>
              <a:effectLst/>
              <a:latin typeface="+mn-lt"/>
              <a:ea typeface="+mn-ea"/>
              <a:cs typeface="+mn-cs"/>
            </a:rPr>
            <a:t>Inga</a:t>
          </a: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förhöjda metallhalter noterades i november. </a:t>
          </a:r>
        </a:p>
        <a:p>
          <a:endParaRPr lang="sv-SE"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a:solidFill>
              <a:sysClr val="windowText" lastClr="000000"/>
            </a:solidFill>
            <a:effectLst/>
          </a:endParaRPr>
        </a:p>
        <a:p>
          <a:r>
            <a:rPr lang="sv-SE" sz="1100">
              <a:solidFill>
                <a:sysClr val="windowText" lastClr="000000"/>
              </a:solidFill>
              <a:effectLst/>
              <a:latin typeface="+mn-lt"/>
              <a:ea typeface="+mn-ea"/>
              <a:cs typeface="+mn-cs"/>
            </a:rPr>
            <a:t>2023-12-21</a:t>
          </a:r>
          <a:endParaRPr lang="sv-SE">
            <a:solidFill>
              <a:sysClr val="windowText" lastClr="000000"/>
            </a:solidFill>
            <a:effectLst/>
          </a:endParaRPr>
        </a:p>
        <a:p>
          <a:r>
            <a:rPr lang="sv-SE" sz="1100">
              <a:solidFill>
                <a:sysClr val="windowText" lastClr="000000"/>
              </a:solidFill>
              <a:effectLst/>
              <a:latin typeface="+mn-lt"/>
              <a:ea typeface="+mn-ea"/>
              <a:cs typeface="+mn-cs"/>
            </a:rPr>
            <a:t>Michaela Stragnefors</a:t>
          </a:r>
        </a:p>
      </xdr:txBody>
    </xdr:sp>
    <xdr:clientData/>
  </xdr:oneCellAnchor>
  <xdr:oneCellAnchor>
    <xdr:from>
      <xdr:col>1</xdr:col>
      <xdr:colOff>0</xdr:colOff>
      <xdr:row>11</xdr:row>
      <xdr:rowOff>161924</xdr:rowOff>
    </xdr:from>
    <xdr:ext cx="5400675" cy="7296151"/>
    <xdr:sp macro="" textlink="">
      <xdr:nvSpPr>
        <xdr:cNvPr id="13" name="Text Box 70">
          <a:extLst>
            <a:ext uri="{FF2B5EF4-FFF2-40B4-BE49-F238E27FC236}">
              <a16:creationId xmlns:a16="http://schemas.microsoft.com/office/drawing/2014/main" id="{6B188D48-D540-455D-B0ED-AC51EC172E24}"/>
            </a:ext>
          </a:extLst>
        </xdr:cNvPr>
        <xdr:cNvSpPr txBox="1">
          <a:spLocks noChangeArrowheads="1"/>
        </xdr:cNvSpPr>
      </xdr:nvSpPr>
      <xdr:spPr bwMode="auto">
        <a:xfrm>
          <a:off x="228600" y="18707099"/>
          <a:ext cx="5400675" cy="7296151"/>
        </a:xfrm>
        <a:prstGeom prst="rect">
          <a:avLst/>
        </a:prstGeom>
        <a:noFill/>
        <a:ln w="9525">
          <a:noFill/>
          <a:miter lim="800000"/>
          <a:headEnd/>
          <a:tailEnd/>
        </a:ln>
      </xdr:spPr>
      <xdr:txBody>
        <a:bodyPr vertOverflow="clip" wrap="square" lIns="36576" tIns="27432" rIns="0" bIns="0" anchor="t" upright="1"/>
        <a:lstStyle/>
        <a:p>
          <a:r>
            <a:rPr lang="sv-SE" sz="1100" b="1">
              <a:solidFill>
                <a:sysClr val="windowText" lastClr="000000"/>
              </a:solidFill>
              <a:effectLst/>
              <a:latin typeface="+mn-lt"/>
              <a:ea typeface="+mn-ea"/>
              <a:cs typeface="+mn-cs"/>
            </a:rPr>
            <a:t>Allmänt</a:t>
          </a:r>
          <a:endParaRPr lang="sv-SE">
            <a:solidFill>
              <a:sysClr val="windowText" lastClr="000000"/>
            </a:solidFill>
            <a:effectLst/>
          </a:endParaRPr>
        </a:p>
        <a:p>
          <a:r>
            <a:rPr lang="en-US" sz="1100">
              <a:solidFill>
                <a:sysClr val="windowText" lastClr="000000"/>
              </a:solidFill>
              <a:effectLst/>
              <a:latin typeface="+mn-lt"/>
              <a:ea typeface="+mn-ea"/>
              <a:cs typeface="+mn-cs"/>
            </a:rPr>
            <a:t>December månads provtagning omfattade allmän fys-kemi (L1) vid 51 provpunkter i rinnande vatten, och vid 14 punkter provtogs metaller och makrokonstituenter i rinnande vatten (L3).</a:t>
          </a:r>
          <a:endParaRPr lang="en-US">
            <a:solidFill>
              <a:sysClr val="windowText" lastClr="000000"/>
            </a:solidFill>
            <a:effectLst/>
          </a:endParaRPr>
        </a:p>
        <a:p>
          <a:endParaRPr lang="sv-SE" sz="1100" b="0" i="0" baseline="0">
            <a:solidFill>
              <a:srgbClr val="FF0000"/>
            </a:solidFill>
            <a:effectLst/>
            <a:latin typeface="+mn-lt"/>
            <a:ea typeface="+mn-ea"/>
            <a:cs typeface="+mn-cs"/>
          </a:endParaRPr>
        </a:p>
        <a:p>
          <a:r>
            <a:rPr lang="sv-SE" sz="1100" b="1">
              <a:solidFill>
                <a:sysClr val="windowText" lastClr="000000"/>
              </a:solidFill>
              <a:effectLst/>
              <a:latin typeface="+mn-lt"/>
              <a:ea typeface="+mn-ea"/>
              <a:cs typeface="+mn-cs"/>
            </a:rPr>
            <a:t>Väder och vattenföring</a:t>
          </a:r>
          <a:endParaRPr lang="sv-SE">
            <a:solidFill>
              <a:sysClr val="windowText" lastClr="000000"/>
            </a:solidFill>
            <a:effectLst/>
          </a:endParaRPr>
        </a:p>
        <a:p>
          <a:pPr eaLnBrk="1" fontAlgn="auto" latinLnBrk="0" hangingPunct="1"/>
          <a:r>
            <a:rPr lang="sv-SE" sz="1100">
              <a:solidFill>
                <a:sysClr val="windowText" lastClr="000000"/>
              </a:solidFill>
              <a:effectLst/>
              <a:latin typeface="+mn-lt"/>
              <a:ea typeface="+mn-ea"/>
              <a:cs typeface="+mn-cs"/>
            </a:rPr>
            <a:t>I december var medeltemperaturen vid väderstationen i Ljungby nära det</a:t>
          </a:r>
          <a:r>
            <a:rPr lang="sv-SE" sz="1100" baseline="0">
              <a:solidFill>
                <a:sysClr val="windowText" lastClr="000000"/>
              </a:solidFill>
              <a:effectLst/>
              <a:latin typeface="+mn-lt"/>
              <a:ea typeface="+mn-ea"/>
              <a:cs typeface="+mn-cs"/>
            </a:rPr>
            <a:t> normala </a:t>
          </a:r>
          <a:r>
            <a:rPr lang="sv-SE" sz="1100">
              <a:solidFill>
                <a:sysClr val="windowText" lastClr="000000"/>
              </a:solidFill>
              <a:effectLst/>
              <a:latin typeface="+mn-lt"/>
              <a:ea typeface="+mn-ea"/>
              <a:cs typeface="+mn-cs"/>
            </a:rPr>
            <a:t>för månaden under referensperioden (1991-2020). Nederbördsmängden var även den nära</a:t>
          </a:r>
          <a:r>
            <a:rPr lang="sv-SE" sz="1100" baseline="0">
              <a:solidFill>
                <a:sysClr val="windowText" lastClr="000000"/>
              </a:solidFill>
              <a:effectLst/>
              <a:latin typeface="+mn-lt"/>
              <a:ea typeface="+mn-ea"/>
              <a:cs typeface="+mn-cs"/>
            </a:rPr>
            <a:t> det normala</a:t>
          </a:r>
          <a:r>
            <a:rPr lang="sv-SE" sz="1100">
              <a:solidFill>
                <a:sysClr val="windowText" lastClr="000000"/>
              </a:solidFill>
              <a:effectLst/>
              <a:latin typeface="+mn-lt"/>
              <a:ea typeface="+mn-ea"/>
              <a:cs typeface="+mn-cs"/>
            </a:rPr>
            <a:t>. Vid provtagningen var vattenföringen vid pegelstationen i Härån vid Fryele 5,77 m</a:t>
          </a:r>
          <a:r>
            <a:rPr lang="sv-SE" sz="1100" baseline="30000">
              <a:solidFill>
                <a:sysClr val="windowText" lastClr="000000"/>
              </a:solidFill>
              <a:effectLst/>
              <a:latin typeface="+mn-lt"/>
              <a:ea typeface="+mn-ea"/>
              <a:cs typeface="+mn-cs"/>
            </a:rPr>
            <a:t>3</a:t>
          </a:r>
          <a:r>
            <a:rPr lang="sv-SE" sz="1100">
              <a:solidFill>
                <a:sysClr val="windowText" lastClr="000000"/>
              </a:solidFill>
              <a:effectLst/>
              <a:latin typeface="+mn-lt"/>
              <a:ea typeface="+mn-ea"/>
              <a:cs typeface="+mn-cs"/>
            </a:rPr>
            <a:t>/s, vilket ligger under MQ</a:t>
          </a:r>
          <a:r>
            <a:rPr lang="sv-SE" sz="1100" baseline="0">
              <a:solidFill>
                <a:sysClr val="windowText" lastClr="000000"/>
              </a:solidFill>
              <a:effectLst/>
              <a:latin typeface="+mn-lt"/>
              <a:ea typeface="+mn-ea"/>
              <a:cs typeface="+mn-cs"/>
            </a:rPr>
            <a:t>. </a:t>
          </a:r>
        </a:p>
        <a:p>
          <a:pPr eaLnBrk="1" fontAlgn="auto" latinLnBrk="0" hangingPunct="1"/>
          <a:endParaRPr lang="sv-SE">
            <a:solidFill>
              <a:srgbClr val="FF0000"/>
            </a:solidFill>
            <a:effectLst/>
          </a:endParaRPr>
        </a:p>
        <a:p>
          <a:r>
            <a:rPr lang="sv-SE" sz="1100" b="1">
              <a:solidFill>
                <a:sysClr val="windowText" lastClr="000000"/>
              </a:solidFill>
              <a:effectLst/>
              <a:latin typeface="+mn-lt"/>
              <a:ea typeface="+mn-ea"/>
              <a:cs typeface="+mn-cs"/>
            </a:rPr>
            <a:t>Näringstillstånd/eutrofiering</a:t>
          </a:r>
          <a:endParaRPr lang="sv-SE">
            <a:solidFill>
              <a:sysClr val="windowText" lastClr="000000"/>
            </a:solidFill>
            <a:effectLst/>
          </a:endParaRPr>
        </a:p>
        <a:p>
          <a:r>
            <a:rPr lang="sv-SE" sz="1100">
              <a:solidFill>
                <a:sysClr val="windowText" lastClr="000000"/>
              </a:solidFill>
              <a:effectLst/>
              <a:latin typeface="+mn-lt"/>
              <a:ea typeface="+mn-ea"/>
              <a:cs typeface="+mn-cs"/>
            </a:rPr>
            <a:t>Halterna av totalkväve var mycket höga vid</a:t>
          </a:r>
          <a:r>
            <a:rPr lang="sv-SE" sz="1100" baseline="0">
              <a:solidFill>
                <a:sysClr val="windowText" lastClr="000000"/>
              </a:solidFill>
              <a:effectLst/>
              <a:latin typeface="+mn-lt"/>
              <a:ea typeface="+mn-ea"/>
              <a:cs typeface="+mn-cs"/>
            </a:rPr>
            <a:t> 512-Kåtån, nedströms Ljungby, 570-Lillån nedströms bredaryd, 674-Hägnaån och 675-Hägnaån nedströms ARV. Resterande provpunkter hade måttligt höga till höga halter av totalkväve. </a:t>
          </a:r>
          <a:r>
            <a:rPr lang="sv-SE" sz="1100">
              <a:solidFill>
                <a:sysClr val="windowText" lastClr="000000"/>
              </a:solidFill>
              <a:effectLst/>
              <a:latin typeface="+mn-lt"/>
              <a:ea typeface="+mn-ea"/>
              <a:cs typeface="+mn-cs"/>
            </a:rPr>
            <a:t>Ammoniumkväve utgjorde mellan 2 och 31% av det totala kvävet i samtliga</a:t>
          </a:r>
          <a:r>
            <a:rPr lang="sv-SE" sz="1100" baseline="0">
              <a:solidFill>
                <a:sysClr val="windowText" lastClr="000000"/>
              </a:solidFill>
              <a:effectLst/>
              <a:latin typeface="+mn-lt"/>
              <a:ea typeface="+mn-ea"/>
              <a:cs typeface="+mn-cs"/>
            </a:rPr>
            <a:t> provpunkter. </a:t>
          </a:r>
          <a:r>
            <a:rPr lang="sv-SE" sz="1100">
              <a:solidFill>
                <a:sysClr val="windowText" lastClr="000000"/>
              </a:solidFill>
              <a:effectLst/>
              <a:latin typeface="+mn-lt"/>
              <a:ea typeface="+mn-ea"/>
              <a:cs typeface="+mn-cs"/>
            </a:rPr>
            <a:t>Hög andel ammonium antyder läckage av näring från exempelvis jordbruksmark och reningsverk. Högst andel ammonium observerades</a:t>
          </a:r>
          <a:r>
            <a:rPr lang="sv-SE" sz="1100" baseline="0">
              <a:solidFill>
                <a:sysClr val="windowText" lastClr="000000"/>
              </a:solidFill>
              <a:effectLst/>
              <a:latin typeface="+mn-lt"/>
              <a:ea typeface="+mn-ea"/>
              <a:cs typeface="+mn-cs"/>
            </a:rPr>
            <a:t> i 632-Borån nedströms Bor.</a:t>
          </a:r>
          <a:r>
            <a:rPr lang="sv-SE" sz="1100">
              <a:solidFill>
                <a:sysClr val="windowText" lastClr="000000"/>
              </a:solidFill>
              <a:effectLst/>
              <a:latin typeface="+mn-lt"/>
              <a:ea typeface="+mn-ea"/>
              <a:cs typeface="+mn-cs"/>
            </a:rPr>
            <a:t> Fosforhalterna var</a:t>
          </a:r>
          <a:r>
            <a:rPr lang="sv-SE" sz="1100" baseline="0">
              <a:solidFill>
                <a:sysClr val="windowText" lastClr="000000"/>
              </a:solidFill>
              <a:effectLst/>
              <a:latin typeface="+mn-lt"/>
              <a:ea typeface="+mn-ea"/>
              <a:cs typeface="+mn-cs"/>
            </a:rPr>
            <a:t> låga till höga i samtliga provpunkter. </a:t>
          </a:r>
        </a:p>
        <a:p>
          <a:endParaRPr lang="sv-SE">
            <a:solidFill>
              <a:srgbClr val="FF0000"/>
            </a:solidFill>
            <a:effectLst/>
          </a:endParaRPr>
        </a:p>
        <a:p>
          <a:r>
            <a:rPr lang="sv-SE" sz="1100" b="1">
              <a:solidFill>
                <a:sysClr val="windowText" lastClr="000000"/>
              </a:solidFill>
              <a:effectLst/>
              <a:latin typeface="+mn-lt"/>
              <a:ea typeface="+mn-ea"/>
              <a:cs typeface="+mn-cs"/>
            </a:rPr>
            <a:t>Syretillstånd och syretärande ämnen</a:t>
          </a:r>
          <a:endParaRPr lang="sv-SE">
            <a:solidFill>
              <a:sysClr val="windowText" lastClr="000000"/>
            </a:solidFill>
            <a:effectLst/>
          </a:endParaRPr>
        </a:p>
        <a:p>
          <a:r>
            <a:rPr lang="sv-SE" sz="1100">
              <a:solidFill>
                <a:sysClr val="windowText" lastClr="000000"/>
              </a:solidFill>
              <a:effectLst/>
              <a:latin typeface="+mn-lt"/>
              <a:ea typeface="+mn-ea"/>
              <a:cs typeface="+mn-cs"/>
            </a:rPr>
            <a:t>Syretillståndet var tillfredsställande i samtliga provpunkter. Halterna av totalt organiskt kol (TOC) var höga</a:t>
          </a:r>
          <a:r>
            <a:rPr lang="sv-SE" sz="1100" baseline="0">
              <a:solidFill>
                <a:sysClr val="windowText" lastClr="000000"/>
              </a:solidFill>
              <a:effectLst/>
              <a:latin typeface="+mn-lt"/>
              <a:ea typeface="+mn-ea"/>
              <a:cs typeface="+mn-cs"/>
            </a:rPr>
            <a:t> till mycket höga vid samtliga provpunkter förutom två, 508-Skeen Bolmens utlopp och 654-Hillens utlopp där halterna var måttligt höga.</a:t>
          </a:r>
          <a:r>
            <a:rPr lang="sv-SE" sz="1100">
              <a:solidFill>
                <a:sysClr val="windowText" lastClr="000000"/>
              </a:solidFill>
              <a:effectLst/>
              <a:latin typeface="+mn-lt"/>
              <a:ea typeface="+mn-ea"/>
              <a:cs typeface="+mn-cs"/>
            </a:rPr>
            <a:t> Vid de fem stationer där parametern DOC mättes utgjorde det lösta organiska kolet 91-100% av TOC.</a:t>
          </a:r>
        </a:p>
        <a:p>
          <a:endParaRPr lang="sv-SE">
            <a:solidFill>
              <a:srgbClr val="FF0000"/>
            </a:solidFill>
            <a:effectLst/>
          </a:endParaRPr>
        </a:p>
        <a:p>
          <a:r>
            <a:rPr lang="sv-SE" sz="1100" b="1">
              <a:solidFill>
                <a:sysClr val="windowText" lastClr="000000"/>
              </a:solidFill>
              <a:effectLst/>
              <a:latin typeface="+mn-lt"/>
              <a:ea typeface="+mn-ea"/>
              <a:cs typeface="+mn-cs"/>
            </a:rPr>
            <a:t>Ljusförhållanden</a:t>
          </a:r>
          <a:endParaRPr lang="sv-SE">
            <a:solidFill>
              <a:sysClr val="windowText" lastClr="000000"/>
            </a:solidFill>
            <a:effectLst/>
          </a:endParaRPr>
        </a:p>
        <a:p>
          <a:r>
            <a:rPr lang="sv-SE" sz="1100">
              <a:solidFill>
                <a:sysClr val="windowText" lastClr="000000"/>
              </a:solidFill>
              <a:effectLst/>
              <a:latin typeface="+mn-lt"/>
              <a:ea typeface="+mn-ea"/>
              <a:cs typeface="+mn-cs"/>
            </a:rPr>
            <a:t>Färgtal och absorbansvärden visade på starkt färgat vatten i alla provpunkter förutom tre, 506-Bolmån nedströms Kösen, 508-Skeen Bolmens utlopp och 654-Hillens utlopp där färgtal och absorbansvärden visade på betydligt färgat</a:t>
          </a:r>
          <a:r>
            <a:rPr lang="sv-SE" sz="1100" baseline="0">
              <a:solidFill>
                <a:sysClr val="windowText" lastClr="000000"/>
              </a:solidFill>
              <a:effectLst/>
              <a:latin typeface="+mn-lt"/>
              <a:ea typeface="+mn-ea"/>
              <a:cs typeface="+mn-cs"/>
            </a:rPr>
            <a:t> vatten. Vid en majoritet av provpunkterna var det betydligt grumligt vatten och vid två punkter var det starkt grumligt vatten.</a:t>
          </a:r>
        </a:p>
        <a:p>
          <a:endParaRPr lang="sv-SE">
            <a:solidFill>
              <a:srgbClr val="FF0000"/>
            </a:solidFill>
            <a:effectLst/>
          </a:endParaRPr>
        </a:p>
        <a:p>
          <a:r>
            <a:rPr lang="sv-SE" sz="1100" b="1">
              <a:solidFill>
                <a:sysClr val="windowText" lastClr="000000"/>
              </a:solidFill>
              <a:effectLst/>
              <a:latin typeface="+mn-lt"/>
              <a:ea typeface="+mn-ea"/>
              <a:cs typeface="+mn-cs"/>
            </a:rPr>
            <a:t>Surhetstillstånd</a:t>
          </a:r>
          <a:endParaRPr lang="sv-SE">
            <a:solidFill>
              <a:sysClr val="windowText" lastClr="000000"/>
            </a:solidFill>
            <a:effectLst/>
          </a:endParaRPr>
        </a:p>
        <a:p>
          <a:r>
            <a:rPr lang="sv-SE" sz="1100" b="0">
              <a:solidFill>
                <a:sysClr val="windowText" lastClr="000000"/>
              </a:solidFill>
              <a:effectLst/>
              <a:latin typeface="+mn-lt"/>
              <a:ea typeface="+mn-ea"/>
              <a:cs typeface="+mn-cs"/>
            </a:rPr>
            <a:t>I fem provpunkter var vattnet surt. I</a:t>
          </a:r>
          <a:r>
            <a:rPr lang="sv-SE" sz="1100" b="0" baseline="0">
              <a:solidFill>
                <a:sysClr val="windowText" lastClr="000000"/>
              </a:solidFill>
              <a:effectLst/>
              <a:latin typeface="+mn-lt"/>
              <a:ea typeface="+mn-ea"/>
              <a:cs typeface="+mn-cs"/>
            </a:rPr>
            <a:t> resterande provpunkter var vattnet måttligt surt till nära neutralt. </a:t>
          </a:r>
          <a:r>
            <a:rPr lang="sv-SE" sz="1100">
              <a:solidFill>
                <a:sysClr val="windowText" lastClr="000000"/>
              </a:solidFill>
              <a:effectLst/>
              <a:latin typeface="+mn-lt"/>
              <a:ea typeface="+mn-ea"/>
              <a:cs typeface="+mn-cs"/>
            </a:rPr>
            <a:t>Högst pH uppmättes till</a:t>
          </a:r>
          <a:r>
            <a:rPr lang="sv-SE" sz="1100" baseline="0">
              <a:solidFill>
                <a:sysClr val="windowText" lastClr="000000"/>
              </a:solidFill>
              <a:effectLst/>
              <a:latin typeface="+mn-lt"/>
              <a:ea typeface="+mn-ea"/>
              <a:cs typeface="+mn-cs"/>
            </a:rPr>
            <a:t> 7,4 i 41-Lagan, nedströms WaggerydCell. I 518-Murån där vattnet var surt var även buffertkapaciteten påverkad och visade på mycket svag buffertkapacitet. Resterande provpunkter hade svag till mycket god buffertkapacitet. </a:t>
          </a:r>
        </a:p>
        <a:p>
          <a:endParaRPr lang="sv-SE">
            <a:solidFill>
              <a:srgbClr val="FF0000"/>
            </a:solidFill>
            <a:effectLst/>
          </a:endParaRPr>
        </a:p>
        <a:p>
          <a:r>
            <a:rPr lang="sv-SE" sz="1100" b="1">
              <a:solidFill>
                <a:sysClr val="windowText" lastClr="000000"/>
              </a:solidFill>
              <a:effectLst/>
              <a:latin typeface="+mn-lt"/>
              <a:ea typeface="+mn-ea"/>
              <a:cs typeface="+mn-cs"/>
            </a:rPr>
            <a:t>Metaller och makrokonstituenter</a:t>
          </a:r>
          <a:endParaRPr lang="sv-SE">
            <a:solidFill>
              <a:sysClr val="windowText" lastClr="000000"/>
            </a:solidFill>
            <a:effectLst/>
          </a:endParaRPr>
        </a:p>
        <a:p>
          <a:r>
            <a:rPr lang="sv-SE" sz="1100">
              <a:solidFill>
                <a:sysClr val="windowText" lastClr="000000"/>
              </a:solidFill>
              <a:effectLst/>
              <a:latin typeface="+mn-lt"/>
              <a:ea typeface="+mn-ea"/>
              <a:cs typeface="+mn-cs"/>
            </a:rPr>
            <a:t>Inga</a:t>
          </a: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förhöjda metallhalter noterades i december. </a:t>
          </a:r>
        </a:p>
        <a:p>
          <a:endParaRPr lang="sv-SE"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a:solidFill>
              <a:srgbClr val="FF0000"/>
            </a:solidFill>
            <a:effectLst/>
          </a:endParaRPr>
        </a:p>
        <a:p>
          <a:r>
            <a:rPr lang="sv-SE" sz="1100">
              <a:solidFill>
                <a:sysClr val="windowText" lastClr="000000"/>
              </a:solidFill>
              <a:effectLst/>
              <a:latin typeface="+mn-lt"/>
              <a:ea typeface="+mn-ea"/>
              <a:cs typeface="+mn-cs"/>
            </a:rPr>
            <a:t>2024-01-16</a:t>
          </a:r>
          <a:endParaRPr lang="sv-SE">
            <a:solidFill>
              <a:sysClr val="windowText" lastClr="000000"/>
            </a:solidFill>
            <a:effectLst/>
          </a:endParaRPr>
        </a:p>
        <a:p>
          <a:r>
            <a:rPr lang="sv-SE" sz="1100">
              <a:solidFill>
                <a:sysClr val="windowText" lastClr="000000"/>
              </a:solidFill>
              <a:effectLst/>
              <a:latin typeface="+mn-lt"/>
              <a:ea typeface="+mn-ea"/>
              <a:cs typeface="+mn-cs"/>
            </a:rPr>
            <a:t>Michaela Stragnefors</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ichaela.stragnefors@medinsab.se" TargetMode="External"/><Relationship Id="rId13" Type="http://schemas.openxmlformats.org/officeDocument/2006/relationships/hyperlink" Target="mailto:michaela.stragnefors@medinsab.se" TargetMode="External"/><Relationship Id="rId18" Type="http://schemas.openxmlformats.org/officeDocument/2006/relationships/hyperlink" Target="mailto:michaela.stragnefors@medinsab.se" TargetMode="External"/><Relationship Id="rId3" Type="http://schemas.openxmlformats.org/officeDocument/2006/relationships/hyperlink" Target="mailto:alf.engdahl@medinsab.se" TargetMode="External"/><Relationship Id="rId21" Type="http://schemas.openxmlformats.org/officeDocument/2006/relationships/hyperlink" Target="http://www.medinsab.se/" TargetMode="External"/><Relationship Id="rId7" Type="http://schemas.openxmlformats.org/officeDocument/2006/relationships/hyperlink" Target="http://www.medinsab.se/" TargetMode="External"/><Relationship Id="rId12" Type="http://schemas.openxmlformats.org/officeDocument/2006/relationships/hyperlink" Target="http://www.medinsab.se/" TargetMode="External"/><Relationship Id="rId17" Type="http://schemas.openxmlformats.org/officeDocument/2006/relationships/hyperlink" Target="mailto:michaela.stragnefors@medinsab.se" TargetMode="External"/><Relationship Id="rId2" Type="http://schemas.openxmlformats.org/officeDocument/2006/relationships/hyperlink" Target="mailto:alf.engdahl@medinsab.se" TargetMode="External"/><Relationship Id="rId16" Type="http://schemas.openxmlformats.org/officeDocument/2006/relationships/hyperlink" Target="http://www.medinsab.se/" TargetMode="External"/><Relationship Id="rId20" Type="http://schemas.openxmlformats.org/officeDocument/2006/relationships/hyperlink" Target="mailto:michaela.stragnefors@medinsab.se" TargetMode="External"/><Relationship Id="rId1" Type="http://schemas.openxmlformats.org/officeDocument/2006/relationships/hyperlink" Target="http://www.lagansvattenrad.se/" TargetMode="External"/><Relationship Id="rId6" Type="http://schemas.openxmlformats.org/officeDocument/2006/relationships/hyperlink" Target="mailto:michaela.stragnefors@medinsab.se" TargetMode="External"/><Relationship Id="rId11" Type="http://schemas.openxmlformats.org/officeDocument/2006/relationships/hyperlink" Target="http://www.medinsab.se/" TargetMode="External"/><Relationship Id="rId5" Type="http://schemas.openxmlformats.org/officeDocument/2006/relationships/hyperlink" Target="mailto:alf.engdahl@medinsab.se" TargetMode="External"/><Relationship Id="rId15" Type="http://schemas.openxmlformats.org/officeDocument/2006/relationships/hyperlink" Target="mailto:michaela.stragnefors@medinsab.se" TargetMode="External"/><Relationship Id="rId23" Type="http://schemas.openxmlformats.org/officeDocument/2006/relationships/drawing" Target="../drawings/drawing1.xml"/><Relationship Id="rId10" Type="http://schemas.openxmlformats.org/officeDocument/2006/relationships/hyperlink" Target="mailto:michaela.stragnefors@medinsab.se" TargetMode="External"/><Relationship Id="rId19" Type="http://schemas.openxmlformats.org/officeDocument/2006/relationships/hyperlink" Target="http://www.medinsab.se/" TargetMode="External"/><Relationship Id="rId4" Type="http://schemas.openxmlformats.org/officeDocument/2006/relationships/hyperlink" Target="mailto:alf.engdahl@medinsab.se" TargetMode="External"/><Relationship Id="rId9" Type="http://schemas.openxmlformats.org/officeDocument/2006/relationships/hyperlink" Target="http://www.medinsab.se/" TargetMode="External"/><Relationship Id="rId14" Type="http://schemas.openxmlformats.org/officeDocument/2006/relationships/hyperlink" Target="http://www.medinsab.se/"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E45A1-E1D4-4466-9868-BCEB3436703E}">
  <dimension ref="A2:IT728"/>
  <sheetViews>
    <sheetView tabSelected="1" workbookViewId="0">
      <selection activeCell="L11" sqref="L11"/>
    </sheetView>
  </sheetViews>
  <sheetFormatPr defaultColWidth="9.140625" defaultRowHeight="12.75" x14ac:dyDescent="0.2"/>
  <cols>
    <col min="1" max="1" width="3.42578125" style="222" customWidth="1"/>
    <col min="2" max="2" width="6" style="222" customWidth="1"/>
    <col min="3" max="3" width="18" style="222" customWidth="1"/>
    <col min="4" max="4" width="10" style="222" customWidth="1"/>
    <col min="5" max="5" width="6.140625" style="222" customWidth="1"/>
    <col min="6" max="6" width="10" style="222" customWidth="1"/>
    <col min="7" max="7" width="14" style="222" customWidth="1"/>
    <col min="8" max="8" width="17.42578125" style="222" customWidth="1"/>
    <col min="9" max="9" width="12" style="222" customWidth="1"/>
    <col min="10" max="10" width="9.42578125" style="222" customWidth="1"/>
    <col min="11" max="16384" width="9.140625" style="222"/>
  </cols>
  <sheetData>
    <row r="2" spans="2:8" ht="23.25" x14ac:dyDescent="0.35">
      <c r="B2" s="223" t="s">
        <v>0</v>
      </c>
    </row>
    <row r="3" spans="2:8" x14ac:dyDescent="0.2">
      <c r="B3" s="224" t="s">
        <v>1</v>
      </c>
    </row>
    <row r="9" spans="2:8" ht="23.25" x14ac:dyDescent="0.35">
      <c r="B9" s="239" t="s">
        <v>192</v>
      </c>
      <c r="C9" s="225"/>
      <c r="D9" s="225"/>
      <c r="E9" s="225"/>
    </row>
    <row r="10" spans="2:8" ht="15" x14ac:dyDescent="0.2">
      <c r="B10" s="240" t="s">
        <v>2</v>
      </c>
      <c r="C10" s="250"/>
      <c r="D10" s="250"/>
      <c r="E10" s="250"/>
      <c r="F10" s="250"/>
      <c r="G10" s="250"/>
      <c r="H10" s="250"/>
    </row>
    <row r="11" spans="2:8" ht="15" x14ac:dyDescent="0.2">
      <c r="B11" s="242" t="str">
        <f>"december 2023"</f>
        <v>december 2023</v>
      </c>
      <c r="C11" s="251"/>
      <c r="D11" s="250"/>
      <c r="E11" s="250"/>
      <c r="F11" s="250"/>
      <c r="G11" s="250"/>
      <c r="H11" s="250"/>
    </row>
    <row r="12" spans="2:8" x14ac:dyDescent="0.2">
      <c r="B12" s="250"/>
      <c r="C12" s="250"/>
      <c r="D12" s="250"/>
      <c r="E12" s="250"/>
      <c r="F12" s="250"/>
      <c r="G12" s="250"/>
      <c r="H12" s="250"/>
    </row>
    <row r="13" spans="2:8" x14ac:dyDescent="0.2">
      <c r="B13" s="250"/>
      <c r="C13" s="250"/>
      <c r="D13" s="250"/>
      <c r="E13" s="250"/>
      <c r="F13" s="250"/>
      <c r="G13" s="250"/>
      <c r="H13" s="250"/>
    </row>
    <row r="14" spans="2:8" x14ac:dyDescent="0.2">
      <c r="B14" s="250"/>
      <c r="C14" s="250"/>
      <c r="D14" s="250"/>
      <c r="E14" s="250"/>
      <c r="F14" s="250"/>
      <c r="G14" s="250"/>
      <c r="H14" s="250"/>
    </row>
    <row r="15" spans="2:8" x14ac:dyDescent="0.2">
      <c r="B15" s="250"/>
      <c r="C15" s="250"/>
      <c r="D15" s="250"/>
      <c r="E15" s="250"/>
      <c r="F15" s="250"/>
      <c r="G15" s="250"/>
      <c r="H15" s="250"/>
    </row>
    <row r="16" spans="2:8" x14ac:dyDescent="0.2">
      <c r="B16" s="250"/>
      <c r="C16" s="250"/>
      <c r="D16" s="250"/>
      <c r="E16" s="250"/>
      <c r="F16" s="250"/>
      <c r="G16" s="250"/>
      <c r="H16" s="250"/>
    </row>
    <row r="17" spans="1:254" s="1" customFormat="1" x14ac:dyDescent="0.2">
      <c r="A17" s="222"/>
      <c r="B17" s="250"/>
      <c r="C17" s="250"/>
      <c r="D17" s="250"/>
      <c r="E17" s="250"/>
      <c r="F17" s="250"/>
      <c r="G17" s="250"/>
      <c r="H17" s="250"/>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DQ17" s="222"/>
      <c r="DR17" s="222"/>
      <c r="DS17" s="222"/>
      <c r="DT17" s="222"/>
      <c r="DU17" s="222"/>
      <c r="DV17" s="222"/>
      <c r="DW17" s="222"/>
      <c r="DX17" s="222"/>
      <c r="DY17" s="222"/>
      <c r="DZ17" s="222"/>
      <c r="EA17" s="222"/>
      <c r="EB17" s="222"/>
      <c r="EC17" s="222"/>
      <c r="ED17" s="222"/>
      <c r="EE17" s="222"/>
      <c r="EF17" s="222"/>
      <c r="EG17" s="222"/>
      <c r="EH17" s="222"/>
      <c r="EI17" s="222"/>
      <c r="EJ17" s="222"/>
      <c r="EK17" s="222"/>
      <c r="EL17" s="222"/>
      <c r="EM17" s="222"/>
      <c r="EN17" s="222"/>
      <c r="EO17" s="222"/>
      <c r="EP17" s="222"/>
      <c r="EQ17" s="222"/>
      <c r="ER17" s="222"/>
      <c r="ES17" s="222"/>
      <c r="ET17" s="222"/>
      <c r="EU17" s="222"/>
      <c r="EV17" s="222"/>
      <c r="EW17" s="222"/>
      <c r="EX17" s="222"/>
      <c r="EY17" s="222"/>
      <c r="EZ17" s="222"/>
      <c r="FA17" s="222"/>
      <c r="FB17" s="222"/>
      <c r="FC17" s="222"/>
      <c r="FD17" s="222"/>
      <c r="FE17" s="222"/>
      <c r="FF17" s="222"/>
      <c r="FG17" s="222"/>
      <c r="FH17" s="222"/>
      <c r="FI17" s="222"/>
      <c r="FJ17" s="222"/>
      <c r="FK17" s="222"/>
      <c r="FL17" s="222"/>
      <c r="FM17" s="222"/>
      <c r="FN17" s="222"/>
      <c r="FO17" s="222"/>
      <c r="FP17" s="222"/>
      <c r="FQ17" s="222"/>
      <c r="FR17" s="222"/>
      <c r="FS17" s="222"/>
      <c r="FT17" s="222"/>
      <c r="FU17" s="222"/>
      <c r="FV17" s="222"/>
      <c r="FW17" s="222"/>
      <c r="FX17" s="222"/>
      <c r="FY17" s="222"/>
      <c r="FZ17" s="222"/>
      <c r="GA17" s="222"/>
      <c r="GB17" s="222"/>
      <c r="GC17" s="222"/>
      <c r="GD17" s="222"/>
      <c r="GE17" s="222"/>
      <c r="GF17" s="222"/>
      <c r="GG17" s="222"/>
      <c r="GH17" s="222"/>
      <c r="GI17" s="222"/>
      <c r="GJ17" s="222"/>
      <c r="GK17" s="222"/>
      <c r="GL17" s="222"/>
      <c r="GM17" s="222"/>
      <c r="GN17" s="222"/>
      <c r="GO17" s="222"/>
      <c r="GP17" s="222"/>
      <c r="GQ17" s="222"/>
      <c r="GR17" s="222"/>
      <c r="GS17" s="222"/>
      <c r="GT17" s="222"/>
      <c r="GU17" s="222"/>
      <c r="GV17" s="222"/>
      <c r="GW17" s="222"/>
      <c r="GX17" s="222"/>
      <c r="GY17" s="222"/>
      <c r="GZ17" s="222"/>
      <c r="HA17" s="222"/>
      <c r="HB17" s="222"/>
      <c r="HC17" s="222"/>
      <c r="HD17" s="222"/>
      <c r="HE17" s="222"/>
      <c r="HF17" s="222"/>
      <c r="HG17" s="222"/>
      <c r="HH17" s="222"/>
      <c r="HI17" s="222"/>
      <c r="HJ17" s="222"/>
      <c r="HK17" s="222"/>
      <c r="HL17" s="222"/>
      <c r="HM17" s="222"/>
      <c r="HN17" s="222"/>
      <c r="HO17" s="222"/>
      <c r="HP17" s="222"/>
      <c r="HQ17" s="222"/>
      <c r="HR17" s="222"/>
      <c r="HS17" s="222"/>
      <c r="HT17" s="222"/>
      <c r="HU17" s="222"/>
      <c r="HV17" s="222"/>
      <c r="HW17" s="222"/>
      <c r="HX17" s="222"/>
      <c r="HY17" s="222"/>
      <c r="HZ17" s="222"/>
      <c r="IA17" s="222"/>
      <c r="IB17" s="222"/>
      <c r="IC17" s="222"/>
      <c r="ID17" s="222"/>
      <c r="IE17" s="222"/>
      <c r="IF17" s="222"/>
      <c r="IG17" s="222"/>
      <c r="IH17" s="222"/>
      <c r="II17" s="222"/>
      <c r="IJ17" s="222"/>
      <c r="IK17" s="222"/>
      <c r="IL17" s="222"/>
      <c r="IM17" s="222"/>
      <c r="IN17" s="222"/>
      <c r="IO17" s="222"/>
      <c r="IP17" s="222"/>
      <c r="IQ17" s="222"/>
      <c r="IR17" s="222"/>
      <c r="IS17" s="222"/>
      <c r="IT17" s="222"/>
    </row>
    <row r="18" spans="1:254" s="1" customFormat="1" ht="15.75" customHeight="1" x14ac:dyDescent="0.2">
      <c r="A18" s="222"/>
      <c r="B18" s="250"/>
      <c r="C18" s="250"/>
      <c r="D18" s="250"/>
      <c r="E18" s="250"/>
      <c r="F18" s="250"/>
      <c r="G18" s="250"/>
      <c r="H18" s="250"/>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222"/>
      <c r="DU18" s="222"/>
      <c r="DV18" s="222"/>
      <c r="DW18" s="222"/>
      <c r="DX18" s="222"/>
      <c r="DY18" s="222"/>
      <c r="DZ18" s="222"/>
      <c r="EA18" s="222"/>
      <c r="EB18" s="222"/>
      <c r="EC18" s="222"/>
      <c r="ED18" s="222"/>
      <c r="EE18" s="222"/>
      <c r="EF18" s="222"/>
      <c r="EG18" s="222"/>
      <c r="EH18" s="222"/>
      <c r="EI18" s="222"/>
      <c r="EJ18" s="222"/>
      <c r="EK18" s="222"/>
      <c r="EL18" s="222"/>
      <c r="EM18" s="222"/>
      <c r="EN18" s="222"/>
      <c r="EO18" s="222"/>
      <c r="EP18" s="222"/>
      <c r="EQ18" s="222"/>
      <c r="ER18" s="222"/>
      <c r="ES18" s="222"/>
      <c r="ET18" s="222"/>
      <c r="EU18" s="222"/>
      <c r="EV18" s="222"/>
      <c r="EW18" s="222"/>
      <c r="EX18" s="222"/>
      <c r="EY18" s="222"/>
      <c r="EZ18" s="222"/>
      <c r="FA18" s="222"/>
      <c r="FB18" s="222"/>
      <c r="FC18" s="222"/>
      <c r="FD18" s="222"/>
      <c r="FE18" s="222"/>
      <c r="FF18" s="222"/>
      <c r="FG18" s="222"/>
      <c r="FH18" s="222"/>
      <c r="FI18" s="222"/>
      <c r="FJ18" s="222"/>
      <c r="FK18" s="222"/>
      <c r="FL18" s="222"/>
      <c r="FM18" s="222"/>
      <c r="FN18" s="222"/>
      <c r="FO18" s="222"/>
      <c r="FP18" s="222"/>
      <c r="FQ18" s="222"/>
      <c r="FR18" s="222"/>
      <c r="FS18" s="222"/>
      <c r="FT18" s="222"/>
      <c r="FU18" s="222"/>
      <c r="FV18" s="222"/>
      <c r="FW18" s="222"/>
      <c r="FX18" s="222"/>
      <c r="FY18" s="222"/>
      <c r="FZ18" s="222"/>
      <c r="GA18" s="222"/>
      <c r="GB18" s="222"/>
      <c r="GC18" s="222"/>
      <c r="GD18" s="222"/>
      <c r="GE18" s="222"/>
      <c r="GF18" s="222"/>
      <c r="GG18" s="222"/>
      <c r="GH18" s="222"/>
      <c r="GI18" s="222"/>
      <c r="GJ18" s="222"/>
      <c r="GK18" s="222"/>
      <c r="GL18" s="222"/>
      <c r="GM18" s="222"/>
      <c r="GN18" s="222"/>
      <c r="GO18" s="222"/>
      <c r="GP18" s="222"/>
      <c r="GQ18" s="222"/>
      <c r="GR18" s="222"/>
      <c r="GS18" s="222"/>
      <c r="GT18" s="222"/>
      <c r="GU18" s="222"/>
      <c r="GV18" s="222"/>
      <c r="GW18" s="222"/>
      <c r="GX18" s="222"/>
      <c r="GY18" s="222"/>
      <c r="GZ18" s="222"/>
      <c r="HA18" s="222"/>
      <c r="HB18" s="222"/>
      <c r="HC18" s="222"/>
      <c r="HD18" s="222"/>
      <c r="HE18" s="222"/>
      <c r="HF18" s="222"/>
      <c r="HG18" s="222"/>
      <c r="HH18" s="222"/>
      <c r="HI18" s="222"/>
      <c r="HJ18" s="222"/>
      <c r="HK18" s="222"/>
      <c r="HL18" s="222"/>
      <c r="HM18" s="222"/>
      <c r="HN18" s="222"/>
      <c r="HO18" s="222"/>
      <c r="HP18" s="222"/>
      <c r="HQ18" s="222"/>
      <c r="HR18" s="222"/>
      <c r="HS18" s="222"/>
      <c r="HT18" s="222"/>
      <c r="HU18" s="222"/>
      <c r="HV18" s="222"/>
      <c r="HW18" s="222"/>
      <c r="HX18" s="222"/>
      <c r="HY18" s="222"/>
      <c r="HZ18" s="222"/>
      <c r="IA18" s="222"/>
      <c r="IB18" s="222"/>
      <c r="IC18" s="222"/>
      <c r="ID18" s="222"/>
      <c r="IE18" s="222"/>
      <c r="IF18" s="222"/>
      <c r="IG18" s="222"/>
      <c r="IH18" s="222"/>
      <c r="II18" s="222"/>
      <c r="IJ18" s="222"/>
      <c r="IK18" s="222"/>
      <c r="IL18" s="222"/>
      <c r="IM18" s="222"/>
      <c r="IN18" s="222"/>
      <c r="IO18" s="222"/>
      <c r="IP18" s="222"/>
      <c r="IQ18" s="222"/>
      <c r="IR18" s="222"/>
      <c r="IS18" s="222"/>
      <c r="IT18" s="222"/>
    </row>
    <row r="19" spans="1:254" s="1" customFormat="1" x14ac:dyDescent="0.2">
      <c r="A19" s="222"/>
      <c r="B19" s="250"/>
      <c r="C19" s="250"/>
      <c r="D19" s="250"/>
      <c r="E19" s="250"/>
      <c r="F19" s="250"/>
      <c r="G19" s="250"/>
      <c r="H19" s="250"/>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2"/>
      <c r="BY19" s="222"/>
      <c r="BZ19" s="222"/>
      <c r="CA19" s="222"/>
      <c r="CB19" s="222"/>
      <c r="CC19" s="222"/>
      <c r="CD19" s="222"/>
      <c r="CE19" s="222"/>
      <c r="CF19" s="222"/>
      <c r="CG19" s="222"/>
      <c r="CH19" s="222"/>
      <c r="CI19" s="222"/>
      <c r="CJ19" s="222"/>
      <c r="CK19" s="222"/>
      <c r="CL19" s="222"/>
      <c r="CM19" s="222"/>
      <c r="CN19" s="222"/>
      <c r="CO19" s="222"/>
      <c r="CP19" s="222"/>
      <c r="CQ19" s="222"/>
      <c r="CR19" s="222"/>
      <c r="CS19" s="222"/>
      <c r="CT19" s="222"/>
      <c r="CU19" s="222"/>
      <c r="CV19" s="222"/>
      <c r="CW19" s="222"/>
      <c r="CX19" s="222"/>
      <c r="CY19" s="222"/>
      <c r="CZ19" s="222"/>
      <c r="DA19" s="222"/>
      <c r="DB19" s="222"/>
      <c r="DC19" s="222"/>
      <c r="DD19" s="222"/>
      <c r="DE19" s="222"/>
      <c r="DF19" s="222"/>
      <c r="DG19" s="222"/>
      <c r="DH19" s="222"/>
      <c r="DI19" s="222"/>
      <c r="DJ19" s="222"/>
      <c r="DK19" s="222"/>
      <c r="DL19" s="222"/>
      <c r="DM19" s="222"/>
      <c r="DN19" s="222"/>
      <c r="DO19" s="222"/>
      <c r="DP19" s="222"/>
      <c r="DQ19" s="222"/>
      <c r="DR19" s="222"/>
      <c r="DS19" s="222"/>
      <c r="DT19" s="222"/>
      <c r="DU19" s="222"/>
      <c r="DV19" s="222"/>
      <c r="DW19" s="222"/>
      <c r="DX19" s="222"/>
      <c r="DY19" s="222"/>
      <c r="DZ19" s="222"/>
      <c r="EA19" s="222"/>
      <c r="EB19" s="222"/>
      <c r="EC19" s="222"/>
      <c r="ED19" s="222"/>
      <c r="EE19" s="222"/>
      <c r="EF19" s="222"/>
      <c r="EG19" s="222"/>
      <c r="EH19" s="222"/>
      <c r="EI19" s="222"/>
      <c r="EJ19" s="222"/>
      <c r="EK19" s="222"/>
      <c r="EL19" s="222"/>
      <c r="EM19" s="222"/>
      <c r="EN19" s="222"/>
      <c r="EO19" s="222"/>
      <c r="EP19" s="222"/>
      <c r="EQ19" s="222"/>
      <c r="ER19" s="222"/>
      <c r="ES19" s="222"/>
      <c r="ET19" s="222"/>
      <c r="EU19" s="222"/>
      <c r="EV19" s="222"/>
      <c r="EW19" s="222"/>
      <c r="EX19" s="222"/>
      <c r="EY19" s="222"/>
      <c r="EZ19" s="222"/>
      <c r="FA19" s="222"/>
      <c r="FB19" s="222"/>
      <c r="FC19" s="222"/>
      <c r="FD19" s="222"/>
      <c r="FE19" s="222"/>
      <c r="FF19" s="222"/>
      <c r="FG19" s="222"/>
      <c r="FH19" s="222"/>
      <c r="FI19" s="222"/>
      <c r="FJ19" s="222"/>
      <c r="FK19" s="222"/>
      <c r="FL19" s="222"/>
      <c r="FM19" s="222"/>
      <c r="FN19" s="222"/>
      <c r="FO19" s="222"/>
      <c r="FP19" s="222"/>
      <c r="FQ19" s="222"/>
      <c r="FR19" s="222"/>
      <c r="FS19" s="222"/>
      <c r="FT19" s="222"/>
      <c r="FU19" s="222"/>
      <c r="FV19" s="222"/>
      <c r="FW19" s="222"/>
      <c r="FX19" s="222"/>
      <c r="FY19" s="222"/>
      <c r="FZ19" s="222"/>
      <c r="GA19" s="222"/>
      <c r="GB19" s="222"/>
      <c r="GC19" s="222"/>
      <c r="GD19" s="222"/>
      <c r="GE19" s="222"/>
      <c r="GF19" s="222"/>
      <c r="GG19" s="222"/>
      <c r="GH19" s="222"/>
      <c r="GI19" s="222"/>
      <c r="GJ19" s="222"/>
      <c r="GK19" s="222"/>
      <c r="GL19" s="222"/>
      <c r="GM19" s="222"/>
      <c r="GN19" s="222"/>
      <c r="GO19" s="222"/>
      <c r="GP19" s="222"/>
      <c r="GQ19" s="222"/>
      <c r="GR19" s="222"/>
      <c r="GS19" s="222"/>
      <c r="GT19" s="222"/>
      <c r="GU19" s="222"/>
      <c r="GV19" s="222"/>
      <c r="GW19" s="222"/>
      <c r="GX19" s="222"/>
      <c r="GY19" s="222"/>
      <c r="GZ19" s="222"/>
      <c r="HA19" s="222"/>
      <c r="HB19" s="222"/>
      <c r="HC19" s="222"/>
      <c r="HD19" s="222"/>
      <c r="HE19" s="222"/>
      <c r="HF19" s="222"/>
      <c r="HG19" s="222"/>
      <c r="HH19" s="222"/>
      <c r="HI19" s="222"/>
      <c r="HJ19" s="222"/>
      <c r="HK19" s="222"/>
      <c r="HL19" s="222"/>
      <c r="HM19" s="222"/>
      <c r="HN19" s="222"/>
      <c r="HO19" s="222"/>
      <c r="HP19" s="222"/>
      <c r="HQ19" s="222"/>
      <c r="HR19" s="222"/>
      <c r="HS19" s="222"/>
      <c r="HT19" s="222"/>
      <c r="HU19" s="222"/>
      <c r="HV19" s="222"/>
      <c r="HW19" s="222"/>
      <c r="HX19" s="222"/>
      <c r="HY19" s="222"/>
      <c r="HZ19" s="222"/>
      <c r="IA19" s="222"/>
      <c r="IB19" s="222"/>
      <c r="IC19" s="222"/>
      <c r="ID19" s="222"/>
      <c r="IE19" s="222"/>
      <c r="IF19" s="222"/>
      <c r="IG19" s="222"/>
      <c r="IH19" s="222"/>
      <c r="II19" s="222"/>
      <c r="IJ19" s="222"/>
      <c r="IK19" s="222"/>
      <c r="IL19" s="222"/>
      <c r="IM19" s="222"/>
      <c r="IN19" s="222"/>
      <c r="IO19" s="222"/>
      <c r="IP19" s="222"/>
      <c r="IQ19" s="222"/>
      <c r="IR19" s="222"/>
      <c r="IS19" s="222"/>
      <c r="IT19" s="222"/>
    </row>
    <row r="20" spans="1:254" s="1" customFormat="1" x14ac:dyDescent="0.2">
      <c r="A20" s="222"/>
      <c r="B20" s="250"/>
      <c r="C20" s="250"/>
      <c r="D20" s="250"/>
      <c r="E20" s="250"/>
      <c r="F20" s="250"/>
      <c r="G20" s="250"/>
      <c r="H20" s="250"/>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2"/>
      <c r="DA20" s="222"/>
      <c r="DB20" s="222"/>
      <c r="DC20" s="222"/>
      <c r="DD20" s="222"/>
      <c r="DE20" s="222"/>
      <c r="DF20" s="222"/>
      <c r="DG20" s="222"/>
      <c r="DH20" s="222"/>
      <c r="DI20" s="222"/>
      <c r="DJ20" s="222"/>
      <c r="DK20" s="222"/>
      <c r="DL20" s="222"/>
      <c r="DM20" s="222"/>
      <c r="DN20" s="222"/>
      <c r="DO20" s="222"/>
      <c r="DP20" s="222"/>
      <c r="DQ20" s="222"/>
      <c r="DR20" s="222"/>
      <c r="DS20" s="222"/>
      <c r="DT20" s="222"/>
      <c r="DU20" s="222"/>
      <c r="DV20" s="222"/>
      <c r="DW20" s="222"/>
      <c r="DX20" s="222"/>
      <c r="DY20" s="222"/>
      <c r="DZ20" s="222"/>
      <c r="EA20" s="222"/>
      <c r="EB20" s="222"/>
      <c r="EC20" s="222"/>
      <c r="ED20" s="222"/>
      <c r="EE20" s="222"/>
      <c r="EF20" s="222"/>
      <c r="EG20" s="222"/>
      <c r="EH20" s="222"/>
      <c r="EI20" s="222"/>
      <c r="EJ20" s="222"/>
      <c r="EK20" s="222"/>
      <c r="EL20" s="222"/>
      <c r="EM20" s="222"/>
      <c r="EN20" s="222"/>
      <c r="EO20" s="222"/>
      <c r="EP20" s="222"/>
      <c r="EQ20" s="222"/>
      <c r="ER20" s="222"/>
      <c r="ES20" s="222"/>
      <c r="ET20" s="222"/>
      <c r="EU20" s="222"/>
      <c r="EV20" s="222"/>
      <c r="EW20" s="222"/>
      <c r="EX20" s="222"/>
      <c r="EY20" s="222"/>
      <c r="EZ20" s="222"/>
      <c r="FA20" s="222"/>
      <c r="FB20" s="222"/>
      <c r="FC20" s="222"/>
      <c r="FD20" s="222"/>
      <c r="FE20" s="222"/>
      <c r="FF20" s="222"/>
      <c r="FG20" s="222"/>
      <c r="FH20" s="222"/>
      <c r="FI20" s="222"/>
      <c r="FJ20" s="222"/>
      <c r="FK20" s="222"/>
      <c r="FL20" s="222"/>
      <c r="FM20" s="222"/>
      <c r="FN20" s="222"/>
      <c r="FO20" s="222"/>
      <c r="FP20" s="222"/>
      <c r="FQ20" s="222"/>
      <c r="FR20" s="222"/>
      <c r="FS20" s="222"/>
      <c r="FT20" s="222"/>
      <c r="FU20" s="222"/>
      <c r="FV20" s="222"/>
      <c r="FW20" s="222"/>
      <c r="FX20" s="222"/>
      <c r="FY20" s="222"/>
      <c r="FZ20" s="222"/>
      <c r="GA20" s="222"/>
      <c r="GB20" s="222"/>
      <c r="GC20" s="222"/>
      <c r="GD20" s="222"/>
      <c r="GE20" s="222"/>
      <c r="GF20" s="222"/>
      <c r="GG20" s="222"/>
      <c r="GH20" s="222"/>
      <c r="GI20" s="222"/>
      <c r="GJ20" s="222"/>
      <c r="GK20" s="222"/>
      <c r="GL20" s="222"/>
      <c r="GM20" s="222"/>
      <c r="GN20" s="222"/>
      <c r="GO20" s="222"/>
      <c r="GP20" s="222"/>
      <c r="GQ20" s="222"/>
      <c r="GR20" s="222"/>
      <c r="GS20" s="222"/>
      <c r="GT20" s="222"/>
      <c r="GU20" s="222"/>
      <c r="GV20" s="222"/>
      <c r="GW20" s="222"/>
      <c r="GX20" s="222"/>
      <c r="GY20" s="222"/>
      <c r="GZ20" s="222"/>
      <c r="HA20" s="222"/>
      <c r="HB20" s="222"/>
      <c r="HC20" s="222"/>
      <c r="HD20" s="222"/>
      <c r="HE20" s="222"/>
      <c r="HF20" s="222"/>
      <c r="HG20" s="222"/>
      <c r="HH20" s="222"/>
      <c r="HI20" s="222"/>
      <c r="HJ20" s="222"/>
      <c r="HK20" s="222"/>
      <c r="HL20" s="222"/>
      <c r="HM20" s="222"/>
      <c r="HN20" s="222"/>
      <c r="HO20" s="222"/>
      <c r="HP20" s="222"/>
      <c r="HQ20" s="222"/>
      <c r="HR20" s="222"/>
      <c r="HS20" s="222"/>
      <c r="HT20" s="222"/>
      <c r="HU20" s="222"/>
      <c r="HV20" s="222"/>
      <c r="HW20" s="222"/>
      <c r="HX20" s="222"/>
      <c r="HY20" s="222"/>
      <c r="HZ20" s="222"/>
      <c r="IA20" s="222"/>
      <c r="IB20" s="222"/>
      <c r="IC20" s="222"/>
      <c r="ID20" s="222"/>
      <c r="IE20" s="222"/>
      <c r="IF20" s="222"/>
      <c r="IG20" s="222"/>
      <c r="IH20" s="222"/>
      <c r="II20" s="222"/>
      <c r="IJ20" s="222"/>
      <c r="IK20" s="222"/>
      <c r="IL20" s="222"/>
      <c r="IM20" s="222"/>
      <c r="IN20" s="222"/>
      <c r="IO20" s="222"/>
      <c r="IP20" s="222"/>
      <c r="IQ20" s="222"/>
      <c r="IR20" s="222"/>
      <c r="IS20" s="222"/>
      <c r="IT20" s="222"/>
    </row>
    <row r="21" spans="1:254" s="1" customFormat="1" x14ac:dyDescent="0.2">
      <c r="A21" s="222"/>
      <c r="B21" s="250"/>
      <c r="C21" s="250"/>
      <c r="D21" s="250"/>
      <c r="E21" s="250"/>
      <c r="F21" s="250"/>
      <c r="G21" s="250"/>
      <c r="H21" s="250"/>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22"/>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2"/>
      <c r="CW21" s="222"/>
      <c r="CX21" s="222"/>
      <c r="CY21" s="222"/>
      <c r="CZ21" s="222"/>
      <c r="DA21" s="222"/>
      <c r="DB21" s="222"/>
      <c r="DC21" s="222"/>
      <c r="DD21" s="222"/>
      <c r="DE21" s="222"/>
      <c r="DF21" s="222"/>
      <c r="DG21" s="222"/>
      <c r="DH21" s="222"/>
      <c r="DI21" s="222"/>
      <c r="DJ21" s="222"/>
      <c r="DK21" s="222"/>
      <c r="DL21" s="222"/>
      <c r="DM21" s="222"/>
      <c r="DN21" s="222"/>
      <c r="DO21" s="222"/>
      <c r="DP21" s="222"/>
      <c r="DQ21" s="222"/>
      <c r="DR21" s="222"/>
      <c r="DS21" s="222"/>
      <c r="DT21" s="222"/>
      <c r="DU21" s="222"/>
      <c r="DV21" s="222"/>
      <c r="DW21" s="222"/>
      <c r="DX21" s="222"/>
      <c r="DY21" s="222"/>
      <c r="DZ21" s="222"/>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2"/>
      <c r="FK21" s="222"/>
      <c r="FL21" s="222"/>
      <c r="FM21" s="222"/>
      <c r="FN21" s="222"/>
      <c r="FO21" s="222"/>
      <c r="FP21" s="222"/>
      <c r="FQ21" s="222"/>
      <c r="FR21" s="222"/>
      <c r="FS21" s="222"/>
      <c r="FT21" s="222"/>
      <c r="FU21" s="222"/>
      <c r="FV21" s="222"/>
      <c r="FW21" s="222"/>
      <c r="FX21" s="222"/>
      <c r="FY21" s="222"/>
      <c r="FZ21" s="222"/>
      <c r="GA21" s="222"/>
      <c r="GB21" s="222"/>
      <c r="GC21" s="222"/>
      <c r="GD21" s="222"/>
      <c r="GE21" s="222"/>
      <c r="GF21" s="222"/>
      <c r="GG21" s="222"/>
      <c r="GH21" s="222"/>
      <c r="GI21" s="222"/>
      <c r="GJ21" s="222"/>
      <c r="GK21" s="222"/>
      <c r="GL21" s="222"/>
      <c r="GM21" s="222"/>
      <c r="GN21" s="222"/>
      <c r="GO21" s="222"/>
      <c r="GP21" s="222"/>
      <c r="GQ21" s="222"/>
      <c r="GR21" s="222"/>
      <c r="GS21" s="222"/>
      <c r="GT21" s="222"/>
      <c r="GU21" s="222"/>
      <c r="GV21" s="222"/>
      <c r="GW21" s="222"/>
      <c r="GX21" s="222"/>
      <c r="GY21" s="222"/>
      <c r="GZ21" s="222"/>
      <c r="HA21" s="222"/>
      <c r="HB21" s="222"/>
      <c r="HC21" s="222"/>
      <c r="HD21" s="222"/>
      <c r="HE21" s="222"/>
      <c r="HF21" s="222"/>
      <c r="HG21" s="222"/>
      <c r="HH21" s="222"/>
      <c r="HI21" s="222"/>
      <c r="HJ21" s="222"/>
      <c r="HK21" s="222"/>
      <c r="HL21" s="222"/>
      <c r="HM21" s="222"/>
      <c r="HN21" s="222"/>
      <c r="HO21" s="222"/>
      <c r="HP21" s="222"/>
      <c r="HQ21" s="222"/>
      <c r="HR21" s="222"/>
      <c r="HS21" s="222"/>
      <c r="HT21" s="222"/>
      <c r="HU21" s="222"/>
      <c r="HV21" s="222"/>
      <c r="HW21" s="222"/>
      <c r="HX21" s="222"/>
      <c r="HY21" s="222"/>
      <c r="HZ21" s="222"/>
      <c r="IA21" s="222"/>
      <c r="IB21" s="222"/>
      <c r="IC21" s="222"/>
      <c r="ID21" s="222"/>
      <c r="IE21" s="222"/>
      <c r="IF21" s="222"/>
      <c r="IG21" s="222"/>
      <c r="IH21" s="222"/>
      <c r="II21" s="222"/>
      <c r="IJ21" s="222"/>
      <c r="IK21" s="222"/>
      <c r="IL21" s="222"/>
      <c r="IM21" s="222"/>
      <c r="IN21" s="222"/>
      <c r="IO21" s="222"/>
      <c r="IP21" s="222"/>
      <c r="IQ21" s="222"/>
      <c r="IR21" s="222"/>
      <c r="IS21" s="222"/>
      <c r="IT21" s="222"/>
    </row>
    <row r="22" spans="1:254" s="1" customFormat="1" x14ac:dyDescent="0.2">
      <c r="A22" s="222"/>
      <c r="B22" s="250"/>
      <c r="C22" s="250"/>
      <c r="D22" s="250"/>
      <c r="E22" s="250"/>
      <c r="F22" s="250"/>
      <c r="G22" s="250"/>
      <c r="H22" s="250"/>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c r="EJ22" s="222"/>
      <c r="EK22" s="222"/>
      <c r="EL22" s="222"/>
      <c r="EM22" s="222"/>
      <c r="EN22" s="222"/>
      <c r="EO22" s="222"/>
      <c r="EP22" s="222"/>
      <c r="EQ22" s="222"/>
      <c r="ER22" s="222"/>
      <c r="ES22" s="222"/>
      <c r="ET22" s="222"/>
      <c r="EU22" s="222"/>
      <c r="EV22" s="222"/>
      <c r="EW22" s="222"/>
      <c r="EX22" s="222"/>
      <c r="EY22" s="222"/>
      <c r="EZ22" s="222"/>
      <c r="FA22" s="222"/>
      <c r="FB22" s="222"/>
      <c r="FC22" s="222"/>
      <c r="FD22" s="222"/>
      <c r="FE22" s="222"/>
      <c r="FF22" s="222"/>
      <c r="FG22" s="222"/>
      <c r="FH22" s="222"/>
      <c r="FI22" s="222"/>
      <c r="FJ22" s="222"/>
      <c r="FK22" s="222"/>
      <c r="FL22" s="222"/>
      <c r="FM22" s="222"/>
      <c r="FN22" s="222"/>
      <c r="FO22" s="222"/>
      <c r="FP22" s="222"/>
      <c r="FQ22" s="222"/>
      <c r="FR22" s="222"/>
      <c r="FS22" s="222"/>
      <c r="FT22" s="222"/>
      <c r="FU22" s="222"/>
      <c r="FV22" s="222"/>
      <c r="FW22" s="222"/>
      <c r="FX22" s="222"/>
      <c r="FY22" s="222"/>
      <c r="FZ22" s="222"/>
      <c r="GA22" s="222"/>
      <c r="GB22" s="222"/>
      <c r="GC22" s="222"/>
      <c r="GD22" s="222"/>
      <c r="GE22" s="222"/>
      <c r="GF22" s="222"/>
      <c r="GG22" s="222"/>
      <c r="GH22" s="222"/>
      <c r="GI22" s="222"/>
      <c r="GJ22" s="222"/>
      <c r="GK22" s="222"/>
      <c r="GL22" s="222"/>
      <c r="GM22" s="222"/>
      <c r="GN22" s="222"/>
      <c r="GO22" s="222"/>
      <c r="GP22" s="222"/>
      <c r="GQ22" s="222"/>
      <c r="GR22" s="222"/>
      <c r="GS22" s="222"/>
      <c r="GT22" s="222"/>
      <c r="GU22" s="222"/>
      <c r="GV22" s="222"/>
      <c r="GW22" s="222"/>
      <c r="GX22" s="222"/>
      <c r="GY22" s="222"/>
      <c r="GZ22" s="222"/>
      <c r="HA22" s="222"/>
      <c r="HB22" s="222"/>
      <c r="HC22" s="222"/>
      <c r="HD22" s="222"/>
      <c r="HE22" s="222"/>
      <c r="HF22" s="222"/>
      <c r="HG22" s="222"/>
      <c r="HH22" s="222"/>
      <c r="HI22" s="222"/>
      <c r="HJ22" s="222"/>
      <c r="HK22" s="222"/>
      <c r="HL22" s="222"/>
      <c r="HM22" s="222"/>
      <c r="HN22" s="222"/>
      <c r="HO22" s="222"/>
      <c r="HP22" s="222"/>
      <c r="HQ22" s="222"/>
      <c r="HR22" s="222"/>
      <c r="HS22" s="222"/>
      <c r="HT22" s="222"/>
      <c r="HU22" s="222"/>
      <c r="HV22" s="222"/>
      <c r="HW22" s="222"/>
      <c r="HX22" s="222"/>
      <c r="HY22" s="222"/>
      <c r="HZ22" s="222"/>
      <c r="IA22" s="222"/>
      <c r="IB22" s="222"/>
      <c r="IC22" s="222"/>
      <c r="ID22" s="222"/>
      <c r="IE22" s="222"/>
      <c r="IF22" s="222"/>
      <c r="IG22" s="222"/>
      <c r="IH22" s="222"/>
      <c r="II22" s="222"/>
      <c r="IJ22" s="222"/>
      <c r="IK22" s="222"/>
      <c r="IL22" s="222"/>
      <c r="IM22" s="222"/>
      <c r="IN22" s="222"/>
      <c r="IO22" s="222"/>
      <c r="IP22" s="222"/>
      <c r="IQ22" s="222"/>
      <c r="IR22" s="222"/>
      <c r="IS22" s="222"/>
      <c r="IT22" s="222"/>
    </row>
    <row r="23" spans="1:254" s="1" customFormat="1" x14ac:dyDescent="0.2">
      <c r="A23" s="222"/>
      <c r="B23" s="250"/>
      <c r="C23" s="250"/>
      <c r="D23" s="250"/>
      <c r="E23" s="250"/>
      <c r="F23" s="250"/>
      <c r="G23" s="250"/>
      <c r="H23" s="250"/>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22"/>
      <c r="BP23" s="222"/>
      <c r="BQ23" s="222"/>
      <c r="BR23" s="222"/>
      <c r="BS23" s="222"/>
      <c r="BT23" s="222"/>
      <c r="BU23" s="222"/>
      <c r="BV23" s="222"/>
      <c r="BW23" s="222"/>
      <c r="BX23" s="222"/>
      <c r="BY23" s="222"/>
      <c r="BZ23" s="222"/>
      <c r="CA23" s="222"/>
      <c r="CB23" s="222"/>
      <c r="CC23" s="222"/>
      <c r="CD23" s="222"/>
      <c r="CE23" s="222"/>
      <c r="CF23" s="222"/>
      <c r="CG23" s="222"/>
      <c r="CH23" s="222"/>
      <c r="CI23" s="222"/>
      <c r="CJ23" s="222"/>
      <c r="CK23" s="222"/>
      <c r="CL23" s="222"/>
      <c r="CM23" s="222"/>
      <c r="CN23" s="222"/>
      <c r="CO23" s="222"/>
      <c r="CP23" s="222"/>
      <c r="CQ23" s="222"/>
      <c r="CR23" s="222"/>
      <c r="CS23" s="222"/>
      <c r="CT23" s="222"/>
      <c r="CU23" s="222"/>
      <c r="CV23" s="222"/>
      <c r="CW23" s="222"/>
      <c r="CX23" s="222"/>
      <c r="CY23" s="222"/>
      <c r="CZ23" s="222"/>
      <c r="DA23" s="222"/>
      <c r="DB23" s="222"/>
      <c r="DC23" s="222"/>
      <c r="DD23" s="222"/>
      <c r="DE23" s="222"/>
      <c r="DF23" s="222"/>
      <c r="DG23" s="222"/>
      <c r="DH23" s="222"/>
      <c r="DI23" s="222"/>
      <c r="DJ23" s="222"/>
      <c r="DK23" s="222"/>
      <c r="DL23" s="222"/>
      <c r="DM23" s="222"/>
      <c r="DN23" s="222"/>
      <c r="DO23" s="222"/>
      <c r="DP23" s="222"/>
      <c r="DQ23" s="222"/>
      <c r="DR23" s="222"/>
      <c r="DS23" s="222"/>
      <c r="DT23" s="222"/>
      <c r="DU23" s="222"/>
      <c r="DV23" s="222"/>
      <c r="DW23" s="222"/>
      <c r="DX23" s="222"/>
      <c r="DY23" s="222"/>
      <c r="DZ23" s="222"/>
      <c r="EA23" s="222"/>
      <c r="EB23" s="222"/>
      <c r="EC23" s="222"/>
      <c r="ED23" s="222"/>
      <c r="EE23" s="222"/>
      <c r="EF23" s="222"/>
      <c r="EG23" s="222"/>
      <c r="EH23" s="222"/>
      <c r="EI23" s="222"/>
      <c r="EJ23" s="222"/>
      <c r="EK23" s="222"/>
      <c r="EL23" s="222"/>
      <c r="EM23" s="222"/>
      <c r="EN23" s="222"/>
      <c r="EO23" s="222"/>
      <c r="EP23" s="222"/>
      <c r="EQ23" s="222"/>
      <c r="ER23" s="222"/>
      <c r="ES23" s="222"/>
      <c r="ET23" s="222"/>
      <c r="EU23" s="222"/>
      <c r="EV23" s="222"/>
      <c r="EW23" s="222"/>
      <c r="EX23" s="222"/>
      <c r="EY23" s="222"/>
      <c r="EZ23" s="222"/>
      <c r="FA23" s="222"/>
      <c r="FB23" s="222"/>
      <c r="FC23" s="222"/>
      <c r="FD23" s="222"/>
      <c r="FE23" s="222"/>
      <c r="FF23" s="222"/>
      <c r="FG23" s="222"/>
      <c r="FH23" s="222"/>
      <c r="FI23" s="222"/>
      <c r="FJ23" s="222"/>
      <c r="FK23" s="222"/>
      <c r="FL23" s="222"/>
      <c r="FM23" s="222"/>
      <c r="FN23" s="222"/>
      <c r="FO23" s="222"/>
      <c r="FP23" s="222"/>
      <c r="FQ23" s="222"/>
      <c r="FR23" s="222"/>
      <c r="FS23" s="222"/>
      <c r="FT23" s="222"/>
      <c r="FU23" s="222"/>
      <c r="FV23" s="222"/>
      <c r="FW23" s="222"/>
      <c r="FX23" s="222"/>
      <c r="FY23" s="222"/>
      <c r="FZ23" s="222"/>
      <c r="GA23" s="222"/>
      <c r="GB23" s="222"/>
      <c r="GC23" s="222"/>
      <c r="GD23" s="222"/>
      <c r="GE23" s="222"/>
      <c r="GF23" s="222"/>
      <c r="GG23" s="222"/>
      <c r="GH23" s="222"/>
      <c r="GI23" s="222"/>
      <c r="GJ23" s="222"/>
      <c r="GK23" s="222"/>
      <c r="GL23" s="222"/>
      <c r="GM23" s="222"/>
      <c r="GN23" s="222"/>
      <c r="GO23" s="222"/>
      <c r="GP23" s="222"/>
      <c r="GQ23" s="222"/>
      <c r="GR23" s="222"/>
      <c r="GS23" s="222"/>
      <c r="GT23" s="222"/>
      <c r="GU23" s="222"/>
      <c r="GV23" s="222"/>
      <c r="GW23" s="222"/>
      <c r="GX23" s="222"/>
      <c r="GY23" s="222"/>
      <c r="GZ23" s="222"/>
      <c r="HA23" s="222"/>
      <c r="HB23" s="222"/>
      <c r="HC23" s="222"/>
      <c r="HD23" s="222"/>
      <c r="HE23" s="222"/>
      <c r="HF23" s="222"/>
      <c r="HG23" s="222"/>
      <c r="HH23" s="222"/>
      <c r="HI23" s="222"/>
      <c r="HJ23" s="222"/>
      <c r="HK23" s="222"/>
      <c r="HL23" s="222"/>
      <c r="HM23" s="222"/>
      <c r="HN23" s="222"/>
      <c r="HO23" s="222"/>
      <c r="HP23" s="222"/>
      <c r="HQ23" s="222"/>
      <c r="HR23" s="222"/>
      <c r="HS23" s="222"/>
      <c r="HT23" s="222"/>
      <c r="HU23" s="222"/>
      <c r="HV23" s="222"/>
      <c r="HW23" s="222"/>
      <c r="HX23" s="222"/>
      <c r="HY23" s="222"/>
      <c r="HZ23" s="222"/>
      <c r="IA23" s="222"/>
      <c r="IB23" s="222"/>
      <c r="IC23" s="222"/>
      <c r="ID23" s="222"/>
      <c r="IE23" s="222"/>
      <c r="IF23" s="222"/>
      <c r="IG23" s="222"/>
      <c r="IH23" s="222"/>
      <c r="II23" s="222"/>
      <c r="IJ23" s="222"/>
      <c r="IK23" s="222"/>
      <c r="IL23" s="222"/>
      <c r="IM23" s="222"/>
      <c r="IN23" s="222"/>
      <c r="IO23" s="222"/>
      <c r="IP23" s="222"/>
      <c r="IQ23" s="222"/>
      <c r="IR23" s="222"/>
      <c r="IS23" s="222"/>
      <c r="IT23" s="222"/>
    </row>
    <row r="24" spans="1:254" s="1" customFormat="1" x14ac:dyDescent="0.2">
      <c r="A24" s="222"/>
      <c r="B24" s="250"/>
      <c r="C24" s="250"/>
      <c r="D24" s="250"/>
      <c r="E24" s="250"/>
      <c r="F24" s="250"/>
      <c r="G24" s="250"/>
      <c r="H24" s="250"/>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2"/>
      <c r="CW24" s="222"/>
      <c r="CX24" s="222"/>
      <c r="CY24" s="222"/>
      <c r="CZ24" s="222"/>
      <c r="DA24" s="222"/>
      <c r="DB24" s="222"/>
      <c r="DC24" s="222"/>
      <c r="DD24" s="222"/>
      <c r="DE24" s="222"/>
      <c r="DF24" s="222"/>
      <c r="DG24" s="222"/>
      <c r="DH24" s="222"/>
      <c r="DI24" s="222"/>
      <c r="DJ24" s="222"/>
      <c r="DK24" s="222"/>
      <c r="DL24" s="222"/>
      <c r="DM24" s="222"/>
      <c r="DN24" s="222"/>
      <c r="DO24" s="222"/>
      <c r="DP24" s="222"/>
      <c r="DQ24" s="222"/>
      <c r="DR24" s="222"/>
      <c r="DS24" s="222"/>
      <c r="DT24" s="222"/>
      <c r="DU24" s="222"/>
      <c r="DV24" s="222"/>
      <c r="DW24" s="222"/>
      <c r="DX24" s="222"/>
      <c r="DY24" s="222"/>
      <c r="DZ24" s="222"/>
      <c r="EA24" s="222"/>
      <c r="EB24" s="222"/>
      <c r="EC24" s="222"/>
      <c r="ED24" s="222"/>
      <c r="EE24" s="222"/>
      <c r="EF24" s="222"/>
      <c r="EG24" s="222"/>
      <c r="EH24" s="222"/>
      <c r="EI24" s="222"/>
      <c r="EJ24" s="222"/>
      <c r="EK24" s="222"/>
      <c r="EL24" s="222"/>
      <c r="EM24" s="222"/>
      <c r="EN24" s="222"/>
      <c r="EO24" s="222"/>
      <c r="EP24" s="222"/>
      <c r="EQ24" s="222"/>
      <c r="ER24" s="222"/>
      <c r="ES24" s="222"/>
      <c r="ET24" s="222"/>
      <c r="EU24" s="222"/>
      <c r="EV24" s="222"/>
      <c r="EW24" s="222"/>
      <c r="EX24" s="222"/>
      <c r="EY24" s="222"/>
      <c r="EZ24" s="222"/>
      <c r="FA24" s="222"/>
      <c r="FB24" s="222"/>
      <c r="FC24" s="222"/>
      <c r="FD24" s="222"/>
      <c r="FE24" s="222"/>
      <c r="FF24" s="222"/>
      <c r="FG24" s="222"/>
      <c r="FH24" s="222"/>
      <c r="FI24" s="222"/>
      <c r="FJ24" s="222"/>
      <c r="FK24" s="222"/>
      <c r="FL24" s="222"/>
      <c r="FM24" s="222"/>
      <c r="FN24" s="222"/>
      <c r="FO24" s="222"/>
      <c r="FP24" s="222"/>
      <c r="FQ24" s="222"/>
      <c r="FR24" s="222"/>
      <c r="FS24" s="222"/>
      <c r="FT24" s="222"/>
      <c r="FU24" s="222"/>
      <c r="FV24" s="222"/>
      <c r="FW24" s="222"/>
      <c r="FX24" s="222"/>
      <c r="FY24" s="222"/>
      <c r="FZ24" s="222"/>
      <c r="GA24" s="222"/>
      <c r="GB24" s="222"/>
      <c r="GC24" s="222"/>
      <c r="GD24" s="222"/>
      <c r="GE24" s="222"/>
      <c r="GF24" s="222"/>
      <c r="GG24" s="222"/>
      <c r="GH24" s="222"/>
      <c r="GI24" s="222"/>
      <c r="GJ24" s="222"/>
      <c r="GK24" s="222"/>
      <c r="GL24" s="222"/>
      <c r="GM24" s="222"/>
      <c r="GN24" s="222"/>
      <c r="GO24" s="222"/>
      <c r="GP24" s="222"/>
      <c r="GQ24" s="222"/>
      <c r="GR24" s="222"/>
      <c r="GS24" s="222"/>
      <c r="GT24" s="222"/>
      <c r="GU24" s="222"/>
      <c r="GV24" s="222"/>
      <c r="GW24" s="222"/>
      <c r="GX24" s="222"/>
      <c r="GY24" s="222"/>
      <c r="GZ24" s="222"/>
      <c r="HA24" s="222"/>
      <c r="HB24" s="222"/>
      <c r="HC24" s="222"/>
      <c r="HD24" s="222"/>
      <c r="HE24" s="222"/>
      <c r="HF24" s="222"/>
      <c r="HG24" s="222"/>
      <c r="HH24" s="222"/>
      <c r="HI24" s="222"/>
      <c r="HJ24" s="222"/>
      <c r="HK24" s="222"/>
      <c r="HL24" s="222"/>
      <c r="HM24" s="222"/>
      <c r="HN24" s="222"/>
      <c r="HO24" s="222"/>
      <c r="HP24" s="222"/>
      <c r="HQ24" s="222"/>
      <c r="HR24" s="222"/>
      <c r="HS24" s="222"/>
      <c r="HT24" s="222"/>
      <c r="HU24" s="222"/>
      <c r="HV24" s="222"/>
      <c r="HW24" s="222"/>
      <c r="HX24" s="222"/>
      <c r="HY24" s="222"/>
      <c r="HZ24" s="222"/>
      <c r="IA24" s="222"/>
      <c r="IB24" s="222"/>
      <c r="IC24" s="222"/>
      <c r="ID24" s="222"/>
      <c r="IE24" s="222"/>
      <c r="IF24" s="222"/>
      <c r="IG24" s="222"/>
      <c r="IH24" s="222"/>
      <c r="II24" s="222"/>
      <c r="IJ24" s="222"/>
      <c r="IK24" s="222"/>
      <c r="IL24" s="222"/>
      <c r="IM24" s="222"/>
      <c r="IN24" s="222"/>
      <c r="IO24" s="222"/>
      <c r="IP24" s="222"/>
      <c r="IQ24" s="222"/>
      <c r="IR24" s="222"/>
      <c r="IS24" s="222"/>
      <c r="IT24" s="222"/>
    </row>
    <row r="25" spans="1:254" s="1" customFormat="1" x14ac:dyDescent="0.2">
      <c r="A25" s="222"/>
      <c r="B25" s="250"/>
      <c r="C25" s="250"/>
      <c r="D25" s="250"/>
      <c r="E25" s="250"/>
      <c r="F25" s="250"/>
      <c r="G25" s="250"/>
      <c r="H25" s="250"/>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2"/>
      <c r="CW25" s="222"/>
      <c r="CX25" s="222"/>
      <c r="CY25" s="222"/>
      <c r="CZ25" s="222"/>
      <c r="DA25" s="222"/>
      <c r="DB25" s="222"/>
      <c r="DC25" s="222"/>
      <c r="DD25" s="222"/>
      <c r="DE25" s="222"/>
      <c r="DF25" s="222"/>
      <c r="DG25" s="222"/>
      <c r="DH25" s="222"/>
      <c r="DI25" s="222"/>
      <c r="DJ25" s="222"/>
      <c r="DK25" s="222"/>
      <c r="DL25" s="222"/>
      <c r="DM25" s="222"/>
      <c r="DN25" s="222"/>
      <c r="DO25" s="222"/>
      <c r="DP25" s="222"/>
      <c r="DQ25" s="222"/>
      <c r="DR25" s="222"/>
      <c r="DS25" s="222"/>
      <c r="DT25" s="222"/>
      <c r="DU25" s="222"/>
      <c r="DV25" s="222"/>
      <c r="DW25" s="222"/>
      <c r="DX25" s="222"/>
      <c r="DY25" s="222"/>
      <c r="DZ25" s="222"/>
      <c r="EA25" s="222"/>
      <c r="EB25" s="222"/>
      <c r="EC25" s="222"/>
      <c r="ED25" s="222"/>
      <c r="EE25" s="222"/>
      <c r="EF25" s="222"/>
      <c r="EG25" s="222"/>
      <c r="EH25" s="222"/>
      <c r="EI25" s="222"/>
      <c r="EJ25" s="222"/>
      <c r="EK25" s="222"/>
      <c r="EL25" s="222"/>
      <c r="EM25" s="222"/>
      <c r="EN25" s="222"/>
      <c r="EO25" s="222"/>
      <c r="EP25" s="222"/>
      <c r="EQ25" s="222"/>
      <c r="ER25" s="222"/>
      <c r="ES25" s="222"/>
      <c r="ET25" s="222"/>
      <c r="EU25" s="222"/>
      <c r="EV25" s="222"/>
      <c r="EW25" s="222"/>
      <c r="EX25" s="222"/>
      <c r="EY25" s="222"/>
      <c r="EZ25" s="222"/>
      <c r="FA25" s="222"/>
      <c r="FB25" s="222"/>
      <c r="FC25" s="222"/>
      <c r="FD25" s="222"/>
      <c r="FE25" s="222"/>
      <c r="FF25" s="222"/>
      <c r="FG25" s="222"/>
      <c r="FH25" s="222"/>
      <c r="FI25" s="222"/>
      <c r="FJ25" s="222"/>
      <c r="FK25" s="222"/>
      <c r="FL25" s="222"/>
      <c r="FM25" s="222"/>
      <c r="FN25" s="222"/>
      <c r="FO25" s="222"/>
      <c r="FP25" s="222"/>
      <c r="FQ25" s="222"/>
      <c r="FR25" s="222"/>
      <c r="FS25" s="222"/>
      <c r="FT25" s="222"/>
      <c r="FU25" s="222"/>
      <c r="FV25" s="222"/>
      <c r="FW25" s="222"/>
      <c r="FX25" s="222"/>
      <c r="FY25" s="222"/>
      <c r="FZ25" s="222"/>
      <c r="GA25" s="222"/>
      <c r="GB25" s="222"/>
      <c r="GC25" s="222"/>
      <c r="GD25" s="222"/>
      <c r="GE25" s="222"/>
      <c r="GF25" s="222"/>
      <c r="GG25" s="222"/>
      <c r="GH25" s="222"/>
      <c r="GI25" s="222"/>
      <c r="GJ25" s="222"/>
      <c r="GK25" s="222"/>
      <c r="GL25" s="222"/>
      <c r="GM25" s="222"/>
      <c r="GN25" s="222"/>
      <c r="GO25" s="222"/>
      <c r="GP25" s="222"/>
      <c r="GQ25" s="222"/>
      <c r="GR25" s="222"/>
      <c r="GS25" s="222"/>
      <c r="GT25" s="222"/>
      <c r="GU25" s="222"/>
      <c r="GV25" s="222"/>
      <c r="GW25" s="222"/>
      <c r="GX25" s="222"/>
      <c r="GY25" s="222"/>
      <c r="GZ25" s="222"/>
      <c r="HA25" s="222"/>
      <c r="HB25" s="222"/>
      <c r="HC25" s="222"/>
      <c r="HD25" s="222"/>
      <c r="HE25" s="222"/>
      <c r="HF25" s="222"/>
      <c r="HG25" s="222"/>
      <c r="HH25" s="222"/>
      <c r="HI25" s="222"/>
      <c r="HJ25" s="222"/>
      <c r="HK25" s="222"/>
      <c r="HL25" s="222"/>
      <c r="HM25" s="222"/>
      <c r="HN25" s="222"/>
      <c r="HO25" s="222"/>
      <c r="HP25" s="222"/>
      <c r="HQ25" s="222"/>
      <c r="HR25" s="222"/>
      <c r="HS25" s="222"/>
      <c r="HT25" s="222"/>
      <c r="HU25" s="222"/>
      <c r="HV25" s="222"/>
      <c r="HW25" s="222"/>
      <c r="HX25" s="222"/>
      <c r="HY25" s="222"/>
      <c r="HZ25" s="222"/>
      <c r="IA25" s="222"/>
      <c r="IB25" s="222"/>
      <c r="IC25" s="222"/>
      <c r="ID25" s="222"/>
      <c r="IE25" s="222"/>
      <c r="IF25" s="222"/>
      <c r="IG25" s="222"/>
      <c r="IH25" s="222"/>
      <c r="II25" s="222"/>
      <c r="IJ25" s="222"/>
      <c r="IK25" s="222"/>
      <c r="IL25" s="222"/>
      <c r="IM25" s="222"/>
      <c r="IN25" s="222"/>
      <c r="IO25" s="222"/>
      <c r="IP25" s="222"/>
      <c r="IQ25" s="222"/>
      <c r="IR25" s="222"/>
      <c r="IS25" s="222"/>
      <c r="IT25" s="222"/>
    </row>
    <row r="26" spans="1:254" s="1" customFormat="1" x14ac:dyDescent="0.2">
      <c r="A26" s="222"/>
      <c r="B26" s="250"/>
      <c r="C26" s="250"/>
      <c r="D26" s="250"/>
      <c r="E26" s="250"/>
      <c r="F26" s="250"/>
      <c r="G26" s="250"/>
      <c r="H26" s="250"/>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c r="CM26" s="222"/>
      <c r="CN26" s="222"/>
      <c r="CO26" s="222"/>
      <c r="CP26" s="222"/>
      <c r="CQ26" s="222"/>
      <c r="CR26" s="222"/>
      <c r="CS26" s="222"/>
      <c r="CT26" s="222"/>
      <c r="CU26" s="222"/>
      <c r="CV26" s="222"/>
      <c r="CW26" s="222"/>
      <c r="CX26" s="222"/>
      <c r="CY26" s="222"/>
      <c r="CZ26" s="222"/>
      <c r="DA26" s="222"/>
      <c r="DB26" s="222"/>
      <c r="DC26" s="222"/>
      <c r="DD26" s="222"/>
      <c r="DE26" s="222"/>
      <c r="DF26" s="222"/>
      <c r="DG26" s="222"/>
      <c r="DH26" s="222"/>
      <c r="DI26" s="222"/>
      <c r="DJ26" s="222"/>
      <c r="DK26" s="222"/>
      <c r="DL26" s="222"/>
      <c r="DM26" s="222"/>
      <c r="DN26" s="222"/>
      <c r="DO26" s="222"/>
      <c r="DP26" s="222"/>
      <c r="DQ26" s="222"/>
      <c r="DR26" s="222"/>
      <c r="DS26" s="222"/>
      <c r="DT26" s="222"/>
      <c r="DU26" s="222"/>
      <c r="DV26" s="222"/>
      <c r="DW26" s="222"/>
      <c r="DX26" s="222"/>
      <c r="DY26" s="222"/>
      <c r="DZ26" s="222"/>
      <c r="EA26" s="222"/>
      <c r="EB26" s="222"/>
      <c r="EC26" s="222"/>
      <c r="ED26" s="222"/>
      <c r="EE26" s="222"/>
      <c r="EF26" s="222"/>
      <c r="EG26" s="222"/>
      <c r="EH26" s="222"/>
      <c r="EI26" s="222"/>
      <c r="EJ26" s="222"/>
      <c r="EK26" s="222"/>
      <c r="EL26" s="222"/>
      <c r="EM26" s="222"/>
      <c r="EN26" s="222"/>
      <c r="EO26" s="222"/>
      <c r="EP26" s="222"/>
      <c r="EQ26" s="222"/>
      <c r="ER26" s="222"/>
      <c r="ES26" s="222"/>
      <c r="ET26" s="222"/>
      <c r="EU26" s="222"/>
      <c r="EV26" s="222"/>
      <c r="EW26" s="222"/>
      <c r="EX26" s="222"/>
      <c r="EY26" s="222"/>
      <c r="EZ26" s="222"/>
      <c r="FA26" s="222"/>
      <c r="FB26" s="222"/>
      <c r="FC26" s="222"/>
      <c r="FD26" s="222"/>
      <c r="FE26" s="222"/>
      <c r="FF26" s="222"/>
      <c r="FG26" s="222"/>
      <c r="FH26" s="222"/>
      <c r="FI26" s="222"/>
      <c r="FJ26" s="222"/>
      <c r="FK26" s="222"/>
      <c r="FL26" s="222"/>
      <c r="FM26" s="222"/>
      <c r="FN26" s="222"/>
      <c r="FO26" s="222"/>
      <c r="FP26" s="222"/>
      <c r="FQ26" s="222"/>
      <c r="FR26" s="222"/>
      <c r="FS26" s="222"/>
      <c r="FT26" s="222"/>
      <c r="FU26" s="222"/>
      <c r="FV26" s="222"/>
      <c r="FW26" s="222"/>
      <c r="FX26" s="222"/>
      <c r="FY26" s="222"/>
      <c r="FZ26" s="222"/>
      <c r="GA26" s="222"/>
      <c r="GB26" s="222"/>
      <c r="GC26" s="222"/>
      <c r="GD26" s="222"/>
      <c r="GE26" s="222"/>
      <c r="GF26" s="222"/>
      <c r="GG26" s="222"/>
      <c r="GH26" s="222"/>
      <c r="GI26" s="222"/>
      <c r="GJ26" s="222"/>
      <c r="GK26" s="222"/>
      <c r="GL26" s="222"/>
      <c r="GM26" s="222"/>
      <c r="GN26" s="222"/>
      <c r="GO26" s="222"/>
      <c r="GP26" s="222"/>
      <c r="GQ26" s="222"/>
      <c r="GR26" s="222"/>
      <c r="GS26" s="222"/>
      <c r="GT26" s="222"/>
      <c r="GU26" s="222"/>
      <c r="GV26" s="222"/>
      <c r="GW26" s="222"/>
      <c r="GX26" s="222"/>
      <c r="GY26" s="222"/>
      <c r="GZ26" s="222"/>
      <c r="HA26" s="222"/>
      <c r="HB26" s="222"/>
      <c r="HC26" s="222"/>
      <c r="HD26" s="222"/>
      <c r="HE26" s="222"/>
      <c r="HF26" s="222"/>
      <c r="HG26" s="222"/>
      <c r="HH26" s="222"/>
      <c r="HI26" s="222"/>
      <c r="HJ26" s="222"/>
      <c r="HK26" s="222"/>
      <c r="HL26" s="222"/>
      <c r="HM26" s="222"/>
      <c r="HN26" s="222"/>
      <c r="HO26" s="222"/>
      <c r="HP26" s="222"/>
      <c r="HQ26" s="222"/>
      <c r="HR26" s="222"/>
      <c r="HS26" s="222"/>
      <c r="HT26" s="222"/>
      <c r="HU26" s="222"/>
      <c r="HV26" s="222"/>
      <c r="HW26" s="222"/>
      <c r="HX26" s="222"/>
      <c r="HY26" s="222"/>
      <c r="HZ26" s="222"/>
      <c r="IA26" s="222"/>
      <c r="IB26" s="222"/>
      <c r="IC26" s="222"/>
      <c r="ID26" s="222"/>
      <c r="IE26" s="222"/>
      <c r="IF26" s="222"/>
      <c r="IG26" s="222"/>
      <c r="IH26" s="222"/>
      <c r="II26" s="222"/>
      <c r="IJ26" s="222"/>
      <c r="IK26" s="222"/>
      <c r="IL26" s="222"/>
      <c r="IM26" s="222"/>
      <c r="IN26" s="222"/>
      <c r="IO26" s="222"/>
      <c r="IP26" s="222"/>
      <c r="IQ26" s="222"/>
      <c r="IR26" s="222"/>
      <c r="IS26" s="222"/>
      <c r="IT26" s="222"/>
    </row>
    <row r="27" spans="1:254" s="1" customFormat="1" x14ac:dyDescent="0.2">
      <c r="A27" s="222"/>
      <c r="B27" s="250"/>
      <c r="C27" s="250"/>
      <c r="D27" s="250"/>
      <c r="E27" s="250"/>
      <c r="F27" s="250"/>
      <c r="G27" s="250"/>
      <c r="H27" s="250"/>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2"/>
      <c r="CL27" s="222"/>
      <c r="CM27" s="222"/>
      <c r="CN27" s="222"/>
      <c r="CO27" s="222"/>
      <c r="CP27" s="222"/>
      <c r="CQ27" s="222"/>
      <c r="CR27" s="222"/>
      <c r="CS27" s="222"/>
      <c r="CT27" s="222"/>
      <c r="CU27" s="222"/>
      <c r="CV27" s="222"/>
      <c r="CW27" s="222"/>
      <c r="CX27" s="222"/>
      <c r="CY27" s="222"/>
      <c r="CZ27" s="222"/>
      <c r="DA27" s="222"/>
      <c r="DB27" s="222"/>
      <c r="DC27" s="222"/>
      <c r="DD27" s="222"/>
      <c r="DE27" s="222"/>
      <c r="DF27" s="222"/>
      <c r="DG27" s="222"/>
      <c r="DH27" s="222"/>
      <c r="DI27" s="222"/>
      <c r="DJ27" s="222"/>
      <c r="DK27" s="222"/>
      <c r="DL27" s="222"/>
      <c r="DM27" s="222"/>
      <c r="DN27" s="222"/>
      <c r="DO27" s="222"/>
      <c r="DP27" s="222"/>
      <c r="DQ27" s="222"/>
      <c r="DR27" s="222"/>
      <c r="DS27" s="222"/>
      <c r="DT27" s="222"/>
      <c r="DU27" s="222"/>
      <c r="DV27" s="222"/>
      <c r="DW27" s="222"/>
      <c r="DX27" s="222"/>
      <c r="DY27" s="222"/>
      <c r="DZ27" s="222"/>
      <c r="EA27" s="222"/>
      <c r="EB27" s="222"/>
      <c r="EC27" s="222"/>
      <c r="ED27" s="222"/>
      <c r="EE27" s="222"/>
      <c r="EF27" s="222"/>
      <c r="EG27" s="222"/>
      <c r="EH27" s="222"/>
      <c r="EI27" s="222"/>
      <c r="EJ27" s="222"/>
      <c r="EK27" s="222"/>
      <c r="EL27" s="222"/>
      <c r="EM27" s="222"/>
      <c r="EN27" s="222"/>
      <c r="EO27" s="222"/>
      <c r="EP27" s="222"/>
      <c r="EQ27" s="222"/>
      <c r="ER27" s="222"/>
      <c r="ES27" s="222"/>
      <c r="ET27" s="222"/>
      <c r="EU27" s="222"/>
      <c r="EV27" s="222"/>
      <c r="EW27" s="222"/>
      <c r="EX27" s="222"/>
      <c r="EY27" s="222"/>
      <c r="EZ27" s="222"/>
      <c r="FA27" s="222"/>
      <c r="FB27" s="222"/>
      <c r="FC27" s="222"/>
      <c r="FD27" s="222"/>
      <c r="FE27" s="222"/>
      <c r="FF27" s="222"/>
      <c r="FG27" s="222"/>
      <c r="FH27" s="222"/>
      <c r="FI27" s="222"/>
      <c r="FJ27" s="222"/>
      <c r="FK27" s="222"/>
      <c r="FL27" s="222"/>
      <c r="FM27" s="222"/>
      <c r="FN27" s="222"/>
      <c r="FO27" s="222"/>
      <c r="FP27" s="222"/>
      <c r="FQ27" s="222"/>
      <c r="FR27" s="222"/>
      <c r="FS27" s="222"/>
      <c r="FT27" s="222"/>
      <c r="FU27" s="222"/>
      <c r="FV27" s="222"/>
      <c r="FW27" s="222"/>
      <c r="FX27" s="222"/>
      <c r="FY27" s="222"/>
      <c r="FZ27" s="222"/>
      <c r="GA27" s="222"/>
      <c r="GB27" s="222"/>
      <c r="GC27" s="222"/>
      <c r="GD27" s="222"/>
      <c r="GE27" s="222"/>
      <c r="GF27" s="222"/>
      <c r="GG27" s="222"/>
      <c r="GH27" s="222"/>
      <c r="GI27" s="222"/>
      <c r="GJ27" s="222"/>
      <c r="GK27" s="222"/>
      <c r="GL27" s="222"/>
      <c r="GM27" s="222"/>
      <c r="GN27" s="222"/>
      <c r="GO27" s="222"/>
      <c r="GP27" s="222"/>
      <c r="GQ27" s="222"/>
      <c r="GR27" s="222"/>
      <c r="GS27" s="222"/>
      <c r="GT27" s="222"/>
      <c r="GU27" s="222"/>
      <c r="GV27" s="222"/>
      <c r="GW27" s="222"/>
      <c r="GX27" s="222"/>
      <c r="GY27" s="222"/>
      <c r="GZ27" s="222"/>
      <c r="HA27" s="222"/>
      <c r="HB27" s="222"/>
      <c r="HC27" s="222"/>
      <c r="HD27" s="222"/>
      <c r="HE27" s="222"/>
      <c r="HF27" s="222"/>
      <c r="HG27" s="222"/>
      <c r="HH27" s="222"/>
      <c r="HI27" s="222"/>
      <c r="HJ27" s="222"/>
      <c r="HK27" s="222"/>
      <c r="HL27" s="222"/>
      <c r="HM27" s="222"/>
      <c r="HN27" s="222"/>
      <c r="HO27" s="222"/>
      <c r="HP27" s="222"/>
      <c r="HQ27" s="222"/>
      <c r="HR27" s="222"/>
      <c r="HS27" s="222"/>
      <c r="HT27" s="222"/>
      <c r="HU27" s="222"/>
      <c r="HV27" s="222"/>
      <c r="HW27" s="222"/>
      <c r="HX27" s="222"/>
      <c r="HY27" s="222"/>
      <c r="HZ27" s="222"/>
      <c r="IA27" s="222"/>
      <c r="IB27" s="222"/>
      <c r="IC27" s="222"/>
      <c r="ID27" s="222"/>
      <c r="IE27" s="222"/>
      <c r="IF27" s="222"/>
      <c r="IG27" s="222"/>
      <c r="IH27" s="222"/>
      <c r="II27" s="222"/>
      <c r="IJ27" s="222"/>
      <c r="IK27" s="222"/>
      <c r="IL27" s="222"/>
      <c r="IM27" s="222"/>
      <c r="IN27" s="222"/>
      <c r="IO27" s="222"/>
      <c r="IP27" s="222"/>
      <c r="IQ27" s="222"/>
      <c r="IR27" s="222"/>
      <c r="IS27" s="222"/>
      <c r="IT27" s="222"/>
    </row>
    <row r="28" spans="1:254" s="1" customFormat="1" x14ac:dyDescent="0.2">
      <c r="A28" s="222"/>
      <c r="B28" s="250"/>
      <c r="C28" s="250"/>
      <c r="D28" s="250"/>
      <c r="E28" s="250"/>
      <c r="F28" s="250"/>
      <c r="G28" s="250"/>
      <c r="H28" s="250"/>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2"/>
      <c r="BR28" s="222"/>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2"/>
      <c r="CW28" s="222"/>
      <c r="CX28" s="222"/>
      <c r="CY28" s="222"/>
      <c r="CZ28" s="222"/>
      <c r="DA28" s="222"/>
      <c r="DB28" s="222"/>
      <c r="DC28" s="222"/>
      <c r="DD28" s="222"/>
      <c r="DE28" s="222"/>
      <c r="DF28" s="222"/>
      <c r="DG28" s="222"/>
      <c r="DH28" s="222"/>
      <c r="DI28" s="222"/>
      <c r="DJ28" s="222"/>
      <c r="DK28" s="222"/>
      <c r="DL28" s="222"/>
      <c r="DM28" s="222"/>
      <c r="DN28" s="222"/>
      <c r="DO28" s="222"/>
      <c r="DP28" s="222"/>
      <c r="DQ28" s="222"/>
      <c r="DR28" s="222"/>
      <c r="DS28" s="222"/>
      <c r="DT28" s="222"/>
      <c r="DU28" s="222"/>
      <c r="DV28" s="222"/>
      <c r="DW28" s="222"/>
      <c r="DX28" s="222"/>
      <c r="DY28" s="222"/>
      <c r="DZ28" s="222"/>
      <c r="EA28" s="222"/>
      <c r="EB28" s="222"/>
      <c r="EC28" s="222"/>
      <c r="ED28" s="222"/>
      <c r="EE28" s="222"/>
      <c r="EF28" s="222"/>
      <c r="EG28" s="222"/>
      <c r="EH28" s="222"/>
      <c r="EI28" s="222"/>
      <c r="EJ28" s="222"/>
      <c r="EK28" s="222"/>
      <c r="EL28" s="222"/>
      <c r="EM28" s="222"/>
      <c r="EN28" s="222"/>
      <c r="EO28" s="222"/>
      <c r="EP28" s="222"/>
      <c r="EQ28" s="222"/>
      <c r="ER28" s="222"/>
      <c r="ES28" s="222"/>
      <c r="ET28" s="222"/>
      <c r="EU28" s="222"/>
      <c r="EV28" s="222"/>
      <c r="EW28" s="222"/>
      <c r="EX28" s="222"/>
      <c r="EY28" s="222"/>
      <c r="EZ28" s="222"/>
      <c r="FA28" s="222"/>
      <c r="FB28" s="222"/>
      <c r="FC28" s="222"/>
      <c r="FD28" s="222"/>
      <c r="FE28" s="222"/>
      <c r="FF28" s="222"/>
      <c r="FG28" s="222"/>
      <c r="FH28" s="222"/>
      <c r="FI28" s="222"/>
      <c r="FJ28" s="222"/>
      <c r="FK28" s="222"/>
      <c r="FL28" s="222"/>
      <c r="FM28" s="222"/>
      <c r="FN28" s="222"/>
      <c r="FO28" s="222"/>
      <c r="FP28" s="222"/>
      <c r="FQ28" s="222"/>
      <c r="FR28" s="222"/>
      <c r="FS28" s="222"/>
      <c r="FT28" s="222"/>
      <c r="FU28" s="222"/>
      <c r="FV28" s="222"/>
      <c r="FW28" s="222"/>
      <c r="FX28" s="222"/>
      <c r="FY28" s="222"/>
      <c r="FZ28" s="222"/>
      <c r="GA28" s="222"/>
      <c r="GB28" s="222"/>
      <c r="GC28" s="222"/>
      <c r="GD28" s="222"/>
      <c r="GE28" s="222"/>
      <c r="GF28" s="222"/>
      <c r="GG28" s="222"/>
      <c r="GH28" s="222"/>
      <c r="GI28" s="222"/>
      <c r="GJ28" s="222"/>
      <c r="GK28" s="222"/>
      <c r="GL28" s="222"/>
      <c r="GM28" s="222"/>
      <c r="GN28" s="222"/>
      <c r="GO28" s="222"/>
      <c r="GP28" s="222"/>
      <c r="GQ28" s="222"/>
      <c r="GR28" s="222"/>
      <c r="GS28" s="222"/>
      <c r="GT28" s="222"/>
      <c r="GU28" s="222"/>
      <c r="GV28" s="222"/>
      <c r="GW28" s="222"/>
      <c r="GX28" s="222"/>
      <c r="GY28" s="222"/>
      <c r="GZ28" s="222"/>
      <c r="HA28" s="222"/>
      <c r="HB28" s="222"/>
      <c r="HC28" s="222"/>
      <c r="HD28" s="222"/>
      <c r="HE28" s="222"/>
      <c r="HF28" s="222"/>
      <c r="HG28" s="222"/>
      <c r="HH28" s="222"/>
      <c r="HI28" s="222"/>
      <c r="HJ28" s="222"/>
      <c r="HK28" s="222"/>
      <c r="HL28" s="222"/>
      <c r="HM28" s="222"/>
      <c r="HN28" s="222"/>
      <c r="HO28" s="222"/>
      <c r="HP28" s="222"/>
      <c r="HQ28" s="222"/>
      <c r="HR28" s="222"/>
      <c r="HS28" s="222"/>
      <c r="HT28" s="222"/>
      <c r="HU28" s="222"/>
      <c r="HV28" s="222"/>
      <c r="HW28" s="222"/>
      <c r="HX28" s="222"/>
      <c r="HY28" s="222"/>
      <c r="HZ28" s="222"/>
      <c r="IA28" s="222"/>
      <c r="IB28" s="222"/>
      <c r="IC28" s="222"/>
      <c r="ID28" s="222"/>
      <c r="IE28" s="222"/>
      <c r="IF28" s="222"/>
      <c r="IG28" s="222"/>
      <c r="IH28" s="222"/>
      <c r="II28" s="222"/>
      <c r="IJ28" s="222"/>
      <c r="IK28" s="222"/>
      <c r="IL28" s="222"/>
      <c r="IM28" s="222"/>
      <c r="IN28" s="222"/>
      <c r="IO28" s="222"/>
      <c r="IP28" s="222"/>
      <c r="IQ28" s="222"/>
      <c r="IR28" s="222"/>
      <c r="IS28" s="222"/>
      <c r="IT28" s="222"/>
    </row>
    <row r="29" spans="1:254" s="1" customFormat="1" x14ac:dyDescent="0.2">
      <c r="A29" s="222"/>
      <c r="B29" s="250"/>
      <c r="C29" s="250"/>
      <c r="D29" s="250"/>
      <c r="E29" s="250"/>
      <c r="F29" s="250"/>
      <c r="G29" s="250"/>
      <c r="H29" s="250"/>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2"/>
      <c r="CW29" s="222"/>
      <c r="CX29" s="222"/>
      <c r="CY29" s="222"/>
      <c r="CZ29" s="222"/>
      <c r="DA29" s="222"/>
      <c r="DB29" s="222"/>
      <c r="DC29" s="222"/>
      <c r="DD29" s="222"/>
      <c r="DE29" s="222"/>
      <c r="DF29" s="222"/>
      <c r="DG29" s="222"/>
      <c r="DH29" s="222"/>
      <c r="DI29" s="222"/>
      <c r="DJ29" s="222"/>
      <c r="DK29" s="222"/>
      <c r="DL29" s="222"/>
      <c r="DM29" s="222"/>
      <c r="DN29" s="222"/>
      <c r="DO29" s="222"/>
      <c r="DP29" s="222"/>
      <c r="DQ29" s="222"/>
      <c r="DR29" s="222"/>
      <c r="DS29" s="222"/>
      <c r="DT29" s="222"/>
      <c r="DU29" s="222"/>
      <c r="DV29" s="222"/>
      <c r="DW29" s="222"/>
      <c r="DX29" s="222"/>
      <c r="DY29" s="222"/>
      <c r="DZ29" s="222"/>
      <c r="EA29" s="222"/>
      <c r="EB29" s="222"/>
      <c r="EC29" s="222"/>
      <c r="ED29" s="222"/>
      <c r="EE29" s="222"/>
      <c r="EF29" s="222"/>
      <c r="EG29" s="222"/>
      <c r="EH29" s="222"/>
      <c r="EI29" s="222"/>
      <c r="EJ29" s="222"/>
      <c r="EK29" s="222"/>
      <c r="EL29" s="222"/>
      <c r="EM29" s="222"/>
      <c r="EN29" s="222"/>
      <c r="EO29" s="222"/>
      <c r="EP29" s="222"/>
      <c r="EQ29" s="222"/>
      <c r="ER29" s="222"/>
      <c r="ES29" s="222"/>
      <c r="ET29" s="222"/>
      <c r="EU29" s="222"/>
      <c r="EV29" s="222"/>
      <c r="EW29" s="222"/>
      <c r="EX29" s="222"/>
      <c r="EY29" s="222"/>
      <c r="EZ29" s="222"/>
      <c r="FA29" s="222"/>
      <c r="FB29" s="222"/>
      <c r="FC29" s="222"/>
      <c r="FD29" s="222"/>
      <c r="FE29" s="222"/>
      <c r="FF29" s="222"/>
      <c r="FG29" s="222"/>
      <c r="FH29" s="222"/>
      <c r="FI29" s="222"/>
      <c r="FJ29" s="222"/>
      <c r="FK29" s="222"/>
      <c r="FL29" s="222"/>
      <c r="FM29" s="222"/>
      <c r="FN29" s="222"/>
      <c r="FO29" s="222"/>
      <c r="FP29" s="222"/>
      <c r="FQ29" s="222"/>
      <c r="FR29" s="222"/>
      <c r="FS29" s="222"/>
      <c r="FT29" s="222"/>
      <c r="FU29" s="222"/>
      <c r="FV29" s="222"/>
      <c r="FW29" s="222"/>
      <c r="FX29" s="222"/>
      <c r="FY29" s="222"/>
      <c r="FZ29" s="222"/>
      <c r="GA29" s="222"/>
      <c r="GB29" s="222"/>
      <c r="GC29" s="222"/>
      <c r="GD29" s="222"/>
      <c r="GE29" s="222"/>
      <c r="GF29" s="222"/>
      <c r="GG29" s="222"/>
      <c r="GH29" s="222"/>
      <c r="GI29" s="222"/>
      <c r="GJ29" s="222"/>
      <c r="GK29" s="222"/>
      <c r="GL29" s="222"/>
      <c r="GM29" s="222"/>
      <c r="GN29" s="222"/>
      <c r="GO29" s="222"/>
      <c r="GP29" s="222"/>
      <c r="GQ29" s="222"/>
      <c r="GR29" s="222"/>
      <c r="GS29" s="222"/>
      <c r="GT29" s="222"/>
      <c r="GU29" s="222"/>
      <c r="GV29" s="222"/>
      <c r="GW29" s="222"/>
      <c r="GX29" s="222"/>
      <c r="GY29" s="222"/>
      <c r="GZ29" s="222"/>
      <c r="HA29" s="222"/>
      <c r="HB29" s="222"/>
      <c r="HC29" s="222"/>
      <c r="HD29" s="222"/>
      <c r="HE29" s="222"/>
      <c r="HF29" s="222"/>
      <c r="HG29" s="222"/>
      <c r="HH29" s="222"/>
      <c r="HI29" s="222"/>
      <c r="HJ29" s="222"/>
      <c r="HK29" s="222"/>
      <c r="HL29" s="222"/>
      <c r="HM29" s="222"/>
      <c r="HN29" s="222"/>
      <c r="HO29" s="222"/>
      <c r="HP29" s="222"/>
      <c r="HQ29" s="222"/>
      <c r="HR29" s="222"/>
      <c r="HS29" s="222"/>
      <c r="HT29" s="222"/>
      <c r="HU29" s="222"/>
      <c r="HV29" s="222"/>
      <c r="HW29" s="222"/>
      <c r="HX29" s="222"/>
      <c r="HY29" s="222"/>
      <c r="HZ29" s="222"/>
      <c r="IA29" s="222"/>
      <c r="IB29" s="222"/>
      <c r="IC29" s="222"/>
      <c r="ID29" s="222"/>
      <c r="IE29" s="222"/>
      <c r="IF29" s="222"/>
      <c r="IG29" s="222"/>
      <c r="IH29" s="222"/>
      <c r="II29" s="222"/>
      <c r="IJ29" s="222"/>
      <c r="IK29" s="222"/>
      <c r="IL29" s="222"/>
      <c r="IM29" s="222"/>
      <c r="IN29" s="222"/>
      <c r="IO29" s="222"/>
      <c r="IP29" s="222"/>
      <c r="IQ29" s="222"/>
      <c r="IR29" s="222"/>
      <c r="IS29" s="222"/>
      <c r="IT29" s="222"/>
    </row>
    <row r="30" spans="1:254" s="1" customFormat="1" x14ac:dyDescent="0.2">
      <c r="A30" s="222"/>
      <c r="B30" s="250"/>
      <c r="C30" s="250"/>
      <c r="D30" s="250"/>
      <c r="E30" s="250"/>
      <c r="F30" s="250"/>
      <c r="G30" s="250"/>
      <c r="H30" s="250"/>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c r="EO30" s="222"/>
      <c r="EP30" s="222"/>
      <c r="EQ30" s="222"/>
      <c r="ER30" s="222"/>
      <c r="ES30" s="222"/>
      <c r="ET30" s="222"/>
      <c r="EU30" s="222"/>
      <c r="EV30" s="222"/>
      <c r="EW30" s="222"/>
      <c r="EX30" s="222"/>
      <c r="EY30" s="222"/>
      <c r="EZ30" s="222"/>
      <c r="FA30" s="222"/>
      <c r="FB30" s="222"/>
      <c r="FC30" s="222"/>
      <c r="FD30" s="222"/>
      <c r="FE30" s="222"/>
      <c r="FF30" s="222"/>
      <c r="FG30" s="222"/>
      <c r="FH30" s="222"/>
      <c r="FI30" s="222"/>
      <c r="FJ30" s="222"/>
      <c r="FK30" s="222"/>
      <c r="FL30" s="222"/>
      <c r="FM30" s="222"/>
      <c r="FN30" s="222"/>
      <c r="FO30" s="222"/>
      <c r="FP30" s="222"/>
      <c r="FQ30" s="222"/>
      <c r="FR30" s="222"/>
      <c r="FS30" s="222"/>
      <c r="FT30" s="222"/>
      <c r="FU30" s="222"/>
      <c r="FV30" s="222"/>
      <c r="FW30" s="222"/>
      <c r="FX30" s="222"/>
      <c r="FY30" s="222"/>
      <c r="FZ30" s="222"/>
      <c r="GA30" s="222"/>
      <c r="GB30" s="222"/>
      <c r="GC30" s="222"/>
      <c r="GD30" s="222"/>
      <c r="GE30" s="222"/>
      <c r="GF30" s="222"/>
      <c r="GG30" s="222"/>
      <c r="GH30" s="222"/>
      <c r="GI30" s="222"/>
      <c r="GJ30" s="222"/>
      <c r="GK30" s="222"/>
      <c r="GL30" s="222"/>
      <c r="GM30" s="222"/>
      <c r="GN30" s="222"/>
      <c r="GO30" s="222"/>
      <c r="GP30" s="222"/>
      <c r="GQ30" s="222"/>
      <c r="GR30" s="222"/>
      <c r="GS30" s="222"/>
      <c r="GT30" s="222"/>
      <c r="GU30" s="222"/>
      <c r="GV30" s="222"/>
      <c r="GW30" s="222"/>
      <c r="GX30" s="222"/>
      <c r="GY30" s="222"/>
      <c r="GZ30" s="222"/>
      <c r="HA30" s="222"/>
      <c r="HB30" s="222"/>
      <c r="HC30" s="222"/>
      <c r="HD30" s="222"/>
      <c r="HE30" s="222"/>
      <c r="HF30" s="222"/>
      <c r="HG30" s="222"/>
      <c r="HH30" s="222"/>
      <c r="HI30" s="222"/>
      <c r="HJ30" s="222"/>
      <c r="HK30" s="222"/>
      <c r="HL30" s="222"/>
      <c r="HM30" s="222"/>
      <c r="HN30" s="222"/>
      <c r="HO30" s="222"/>
      <c r="HP30" s="222"/>
      <c r="HQ30" s="222"/>
      <c r="HR30" s="222"/>
      <c r="HS30" s="222"/>
      <c r="HT30" s="222"/>
      <c r="HU30" s="222"/>
      <c r="HV30" s="222"/>
      <c r="HW30" s="222"/>
      <c r="HX30" s="222"/>
      <c r="HY30" s="222"/>
      <c r="HZ30" s="222"/>
      <c r="IA30" s="222"/>
      <c r="IB30" s="222"/>
      <c r="IC30" s="222"/>
      <c r="ID30" s="222"/>
      <c r="IE30" s="222"/>
      <c r="IF30" s="222"/>
      <c r="IG30" s="222"/>
      <c r="IH30" s="222"/>
      <c r="II30" s="222"/>
      <c r="IJ30" s="222"/>
      <c r="IK30" s="222"/>
      <c r="IL30" s="222"/>
      <c r="IM30" s="222"/>
      <c r="IN30" s="222"/>
      <c r="IO30" s="222"/>
      <c r="IP30" s="222"/>
      <c r="IQ30" s="222"/>
      <c r="IR30" s="222"/>
      <c r="IS30" s="222"/>
      <c r="IT30" s="222"/>
    </row>
    <row r="31" spans="1:254" s="1" customFormat="1" x14ac:dyDescent="0.2">
      <c r="A31" s="222"/>
      <c r="B31" s="250"/>
      <c r="C31" s="250"/>
      <c r="D31" s="250"/>
      <c r="E31" s="250"/>
      <c r="F31" s="250"/>
      <c r="G31" s="250"/>
      <c r="H31" s="250"/>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c r="BV31" s="222"/>
      <c r="BW31" s="222"/>
      <c r="BX31" s="222"/>
      <c r="BY31" s="222"/>
      <c r="BZ31" s="222"/>
      <c r="CA31" s="222"/>
      <c r="CB31" s="222"/>
      <c r="CC31" s="222"/>
      <c r="CD31" s="222"/>
      <c r="CE31" s="222"/>
      <c r="CF31" s="222"/>
      <c r="CG31" s="222"/>
      <c r="CH31" s="222"/>
      <c r="CI31" s="222"/>
      <c r="CJ31" s="222"/>
      <c r="CK31" s="222"/>
      <c r="CL31" s="222"/>
      <c r="CM31" s="222"/>
      <c r="CN31" s="222"/>
      <c r="CO31" s="222"/>
      <c r="CP31" s="222"/>
      <c r="CQ31" s="222"/>
      <c r="CR31" s="222"/>
      <c r="CS31" s="222"/>
      <c r="CT31" s="222"/>
      <c r="CU31" s="222"/>
      <c r="CV31" s="222"/>
      <c r="CW31" s="222"/>
      <c r="CX31" s="222"/>
      <c r="CY31" s="222"/>
      <c r="CZ31" s="222"/>
      <c r="DA31" s="222"/>
      <c r="DB31" s="222"/>
      <c r="DC31" s="222"/>
      <c r="DD31" s="222"/>
      <c r="DE31" s="222"/>
      <c r="DF31" s="222"/>
      <c r="DG31" s="222"/>
      <c r="DH31" s="222"/>
      <c r="DI31" s="222"/>
      <c r="DJ31" s="222"/>
      <c r="DK31" s="222"/>
      <c r="DL31" s="222"/>
      <c r="DM31" s="222"/>
      <c r="DN31" s="222"/>
      <c r="DO31" s="222"/>
      <c r="DP31" s="222"/>
      <c r="DQ31" s="222"/>
      <c r="DR31" s="222"/>
      <c r="DS31" s="222"/>
      <c r="DT31" s="222"/>
      <c r="DU31" s="222"/>
      <c r="DV31" s="222"/>
      <c r="DW31" s="222"/>
      <c r="DX31" s="222"/>
      <c r="DY31" s="222"/>
      <c r="DZ31" s="222"/>
      <c r="EA31" s="222"/>
      <c r="EB31" s="222"/>
      <c r="EC31" s="222"/>
      <c r="ED31" s="222"/>
      <c r="EE31" s="222"/>
      <c r="EF31" s="222"/>
      <c r="EG31" s="222"/>
      <c r="EH31" s="222"/>
      <c r="EI31" s="222"/>
      <c r="EJ31" s="222"/>
      <c r="EK31" s="222"/>
      <c r="EL31" s="222"/>
      <c r="EM31" s="222"/>
      <c r="EN31" s="222"/>
      <c r="EO31" s="222"/>
      <c r="EP31" s="222"/>
      <c r="EQ31" s="222"/>
      <c r="ER31" s="222"/>
      <c r="ES31" s="222"/>
      <c r="ET31" s="222"/>
      <c r="EU31" s="222"/>
      <c r="EV31" s="222"/>
      <c r="EW31" s="222"/>
      <c r="EX31" s="222"/>
      <c r="EY31" s="222"/>
      <c r="EZ31" s="222"/>
      <c r="FA31" s="222"/>
      <c r="FB31" s="222"/>
      <c r="FC31" s="222"/>
      <c r="FD31" s="222"/>
      <c r="FE31" s="222"/>
      <c r="FF31" s="222"/>
      <c r="FG31" s="222"/>
      <c r="FH31" s="222"/>
      <c r="FI31" s="222"/>
      <c r="FJ31" s="222"/>
      <c r="FK31" s="222"/>
      <c r="FL31" s="222"/>
      <c r="FM31" s="222"/>
      <c r="FN31" s="222"/>
      <c r="FO31" s="222"/>
      <c r="FP31" s="222"/>
      <c r="FQ31" s="222"/>
      <c r="FR31" s="222"/>
      <c r="FS31" s="222"/>
      <c r="FT31" s="222"/>
      <c r="FU31" s="222"/>
      <c r="FV31" s="222"/>
      <c r="FW31" s="222"/>
      <c r="FX31" s="222"/>
      <c r="FY31" s="222"/>
      <c r="FZ31" s="222"/>
      <c r="GA31" s="222"/>
      <c r="GB31" s="222"/>
      <c r="GC31" s="222"/>
      <c r="GD31" s="222"/>
      <c r="GE31" s="222"/>
      <c r="GF31" s="222"/>
      <c r="GG31" s="222"/>
      <c r="GH31" s="222"/>
      <c r="GI31" s="222"/>
      <c r="GJ31" s="222"/>
      <c r="GK31" s="222"/>
      <c r="GL31" s="222"/>
      <c r="GM31" s="222"/>
      <c r="GN31" s="222"/>
      <c r="GO31" s="222"/>
      <c r="GP31" s="222"/>
      <c r="GQ31" s="222"/>
      <c r="GR31" s="222"/>
      <c r="GS31" s="222"/>
      <c r="GT31" s="222"/>
      <c r="GU31" s="222"/>
      <c r="GV31" s="222"/>
      <c r="GW31" s="222"/>
      <c r="GX31" s="222"/>
      <c r="GY31" s="222"/>
      <c r="GZ31" s="222"/>
      <c r="HA31" s="222"/>
      <c r="HB31" s="222"/>
      <c r="HC31" s="222"/>
      <c r="HD31" s="222"/>
      <c r="HE31" s="222"/>
      <c r="HF31" s="222"/>
      <c r="HG31" s="222"/>
      <c r="HH31" s="222"/>
      <c r="HI31" s="222"/>
      <c r="HJ31" s="222"/>
      <c r="HK31" s="222"/>
      <c r="HL31" s="222"/>
      <c r="HM31" s="222"/>
      <c r="HN31" s="222"/>
      <c r="HO31" s="222"/>
      <c r="HP31" s="222"/>
      <c r="HQ31" s="222"/>
      <c r="HR31" s="222"/>
      <c r="HS31" s="222"/>
      <c r="HT31" s="222"/>
      <c r="HU31" s="222"/>
      <c r="HV31" s="222"/>
      <c r="HW31" s="222"/>
      <c r="HX31" s="222"/>
      <c r="HY31" s="222"/>
      <c r="HZ31" s="222"/>
      <c r="IA31" s="222"/>
      <c r="IB31" s="222"/>
      <c r="IC31" s="222"/>
      <c r="ID31" s="222"/>
      <c r="IE31" s="222"/>
      <c r="IF31" s="222"/>
      <c r="IG31" s="222"/>
      <c r="IH31" s="222"/>
      <c r="II31" s="222"/>
      <c r="IJ31" s="222"/>
      <c r="IK31" s="222"/>
      <c r="IL31" s="222"/>
      <c r="IM31" s="222"/>
      <c r="IN31" s="222"/>
      <c r="IO31" s="222"/>
      <c r="IP31" s="222"/>
      <c r="IQ31" s="222"/>
      <c r="IR31" s="222"/>
      <c r="IS31" s="222"/>
      <c r="IT31" s="222"/>
    </row>
    <row r="32" spans="1:254" s="1" customFormat="1" x14ac:dyDescent="0.2">
      <c r="A32" s="222"/>
      <c r="B32" s="250"/>
      <c r="C32" s="250"/>
      <c r="D32" s="250"/>
      <c r="E32" s="250"/>
      <c r="F32" s="250"/>
      <c r="G32" s="250"/>
      <c r="H32" s="250"/>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222"/>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2"/>
      <c r="DA32" s="222"/>
      <c r="DB32" s="222"/>
      <c r="DC32" s="222"/>
      <c r="DD32" s="222"/>
      <c r="DE32" s="222"/>
      <c r="DF32" s="222"/>
      <c r="DG32" s="222"/>
      <c r="DH32" s="222"/>
      <c r="DI32" s="222"/>
      <c r="DJ32" s="222"/>
      <c r="DK32" s="222"/>
      <c r="DL32" s="222"/>
      <c r="DM32" s="222"/>
      <c r="DN32" s="222"/>
      <c r="DO32" s="222"/>
      <c r="DP32" s="222"/>
      <c r="DQ32" s="222"/>
      <c r="DR32" s="222"/>
      <c r="DS32" s="222"/>
      <c r="DT32" s="222"/>
      <c r="DU32" s="222"/>
      <c r="DV32" s="222"/>
      <c r="DW32" s="222"/>
      <c r="DX32" s="222"/>
      <c r="DY32" s="222"/>
      <c r="DZ32" s="222"/>
      <c r="EA32" s="222"/>
      <c r="EB32" s="222"/>
      <c r="EC32" s="222"/>
      <c r="ED32" s="222"/>
      <c r="EE32" s="222"/>
      <c r="EF32" s="222"/>
      <c r="EG32" s="222"/>
      <c r="EH32" s="222"/>
      <c r="EI32" s="222"/>
      <c r="EJ32" s="222"/>
      <c r="EK32" s="222"/>
      <c r="EL32" s="222"/>
      <c r="EM32" s="222"/>
      <c r="EN32" s="222"/>
      <c r="EO32" s="222"/>
      <c r="EP32" s="222"/>
      <c r="EQ32" s="222"/>
      <c r="ER32" s="222"/>
      <c r="ES32" s="222"/>
      <c r="ET32" s="222"/>
      <c r="EU32" s="222"/>
      <c r="EV32" s="222"/>
      <c r="EW32" s="222"/>
      <c r="EX32" s="222"/>
      <c r="EY32" s="222"/>
      <c r="EZ32" s="222"/>
      <c r="FA32" s="222"/>
      <c r="FB32" s="222"/>
      <c r="FC32" s="222"/>
      <c r="FD32" s="222"/>
      <c r="FE32" s="222"/>
      <c r="FF32" s="222"/>
      <c r="FG32" s="222"/>
      <c r="FH32" s="222"/>
      <c r="FI32" s="222"/>
      <c r="FJ32" s="222"/>
      <c r="FK32" s="222"/>
      <c r="FL32" s="222"/>
      <c r="FM32" s="222"/>
      <c r="FN32" s="222"/>
      <c r="FO32" s="222"/>
      <c r="FP32" s="222"/>
      <c r="FQ32" s="222"/>
      <c r="FR32" s="222"/>
      <c r="FS32" s="222"/>
      <c r="FT32" s="222"/>
      <c r="FU32" s="222"/>
      <c r="FV32" s="222"/>
      <c r="FW32" s="222"/>
      <c r="FX32" s="222"/>
      <c r="FY32" s="222"/>
      <c r="FZ32" s="222"/>
      <c r="GA32" s="222"/>
      <c r="GB32" s="222"/>
      <c r="GC32" s="222"/>
      <c r="GD32" s="222"/>
      <c r="GE32" s="222"/>
      <c r="GF32" s="222"/>
      <c r="GG32" s="222"/>
      <c r="GH32" s="222"/>
      <c r="GI32" s="222"/>
      <c r="GJ32" s="222"/>
      <c r="GK32" s="222"/>
      <c r="GL32" s="222"/>
      <c r="GM32" s="222"/>
      <c r="GN32" s="222"/>
      <c r="GO32" s="222"/>
      <c r="GP32" s="222"/>
      <c r="GQ32" s="222"/>
      <c r="GR32" s="222"/>
      <c r="GS32" s="222"/>
      <c r="GT32" s="222"/>
      <c r="GU32" s="222"/>
      <c r="GV32" s="222"/>
      <c r="GW32" s="222"/>
      <c r="GX32" s="222"/>
      <c r="GY32" s="222"/>
      <c r="GZ32" s="222"/>
      <c r="HA32" s="222"/>
      <c r="HB32" s="222"/>
      <c r="HC32" s="222"/>
      <c r="HD32" s="222"/>
      <c r="HE32" s="222"/>
      <c r="HF32" s="222"/>
      <c r="HG32" s="222"/>
      <c r="HH32" s="222"/>
      <c r="HI32" s="222"/>
      <c r="HJ32" s="222"/>
      <c r="HK32" s="222"/>
      <c r="HL32" s="222"/>
      <c r="HM32" s="222"/>
      <c r="HN32" s="222"/>
      <c r="HO32" s="222"/>
      <c r="HP32" s="222"/>
      <c r="HQ32" s="222"/>
      <c r="HR32" s="222"/>
      <c r="HS32" s="222"/>
      <c r="HT32" s="222"/>
      <c r="HU32" s="222"/>
      <c r="HV32" s="222"/>
      <c r="HW32" s="222"/>
      <c r="HX32" s="222"/>
      <c r="HY32" s="222"/>
      <c r="HZ32" s="222"/>
      <c r="IA32" s="222"/>
      <c r="IB32" s="222"/>
      <c r="IC32" s="222"/>
      <c r="ID32" s="222"/>
      <c r="IE32" s="222"/>
      <c r="IF32" s="222"/>
      <c r="IG32" s="222"/>
      <c r="IH32" s="222"/>
      <c r="II32" s="222"/>
      <c r="IJ32" s="222"/>
      <c r="IK32" s="222"/>
      <c r="IL32" s="222"/>
      <c r="IM32" s="222"/>
      <c r="IN32" s="222"/>
      <c r="IO32" s="222"/>
      <c r="IP32" s="222"/>
      <c r="IQ32" s="222"/>
      <c r="IR32" s="222"/>
      <c r="IS32" s="222"/>
      <c r="IT32" s="222"/>
    </row>
    <row r="33" spans="1:254" s="1" customFormat="1" x14ac:dyDescent="0.2">
      <c r="A33" s="222"/>
      <c r="B33" s="250"/>
      <c r="C33" s="250"/>
      <c r="D33" s="250"/>
      <c r="E33" s="250"/>
      <c r="F33" s="250"/>
      <c r="G33" s="250"/>
      <c r="H33" s="250"/>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2"/>
      <c r="CW33" s="222"/>
      <c r="CX33" s="222"/>
      <c r="CY33" s="222"/>
      <c r="CZ33" s="222"/>
      <c r="DA33" s="222"/>
      <c r="DB33" s="222"/>
      <c r="DC33" s="222"/>
      <c r="DD33" s="222"/>
      <c r="DE33" s="222"/>
      <c r="DF33" s="222"/>
      <c r="DG33" s="222"/>
      <c r="DH33" s="222"/>
      <c r="DI33" s="222"/>
      <c r="DJ33" s="222"/>
      <c r="DK33" s="222"/>
      <c r="DL33" s="222"/>
      <c r="DM33" s="222"/>
      <c r="DN33" s="222"/>
      <c r="DO33" s="222"/>
      <c r="DP33" s="222"/>
      <c r="DQ33" s="222"/>
      <c r="DR33" s="222"/>
      <c r="DS33" s="222"/>
      <c r="DT33" s="222"/>
      <c r="DU33" s="222"/>
      <c r="DV33" s="222"/>
      <c r="DW33" s="222"/>
      <c r="DX33" s="222"/>
      <c r="DY33" s="222"/>
      <c r="DZ33" s="222"/>
      <c r="EA33" s="222"/>
      <c r="EB33" s="222"/>
      <c r="EC33" s="222"/>
      <c r="ED33" s="222"/>
      <c r="EE33" s="222"/>
      <c r="EF33" s="222"/>
      <c r="EG33" s="222"/>
      <c r="EH33" s="222"/>
      <c r="EI33" s="222"/>
      <c r="EJ33" s="222"/>
      <c r="EK33" s="222"/>
      <c r="EL33" s="222"/>
      <c r="EM33" s="222"/>
      <c r="EN33" s="222"/>
      <c r="EO33" s="222"/>
      <c r="EP33" s="222"/>
      <c r="EQ33" s="222"/>
      <c r="ER33" s="222"/>
      <c r="ES33" s="222"/>
      <c r="ET33" s="222"/>
      <c r="EU33" s="222"/>
      <c r="EV33" s="222"/>
      <c r="EW33" s="222"/>
      <c r="EX33" s="222"/>
      <c r="EY33" s="222"/>
      <c r="EZ33" s="222"/>
      <c r="FA33" s="222"/>
      <c r="FB33" s="222"/>
      <c r="FC33" s="222"/>
      <c r="FD33" s="222"/>
      <c r="FE33" s="222"/>
      <c r="FF33" s="222"/>
      <c r="FG33" s="222"/>
      <c r="FH33" s="222"/>
      <c r="FI33" s="222"/>
      <c r="FJ33" s="222"/>
      <c r="FK33" s="222"/>
      <c r="FL33" s="222"/>
      <c r="FM33" s="222"/>
      <c r="FN33" s="222"/>
      <c r="FO33" s="222"/>
      <c r="FP33" s="222"/>
      <c r="FQ33" s="222"/>
      <c r="FR33" s="222"/>
      <c r="FS33" s="222"/>
      <c r="FT33" s="222"/>
      <c r="FU33" s="222"/>
      <c r="FV33" s="222"/>
      <c r="FW33" s="222"/>
      <c r="FX33" s="222"/>
      <c r="FY33" s="222"/>
      <c r="FZ33" s="222"/>
      <c r="GA33" s="222"/>
      <c r="GB33" s="222"/>
      <c r="GC33" s="222"/>
      <c r="GD33" s="222"/>
      <c r="GE33" s="222"/>
      <c r="GF33" s="222"/>
      <c r="GG33" s="222"/>
      <c r="GH33" s="222"/>
      <c r="GI33" s="222"/>
      <c r="GJ33" s="222"/>
      <c r="GK33" s="222"/>
      <c r="GL33" s="222"/>
      <c r="GM33" s="222"/>
      <c r="GN33" s="222"/>
      <c r="GO33" s="222"/>
      <c r="GP33" s="222"/>
      <c r="GQ33" s="222"/>
      <c r="GR33" s="222"/>
      <c r="GS33" s="222"/>
      <c r="GT33" s="222"/>
      <c r="GU33" s="222"/>
      <c r="GV33" s="222"/>
      <c r="GW33" s="222"/>
      <c r="GX33" s="222"/>
      <c r="GY33" s="222"/>
      <c r="GZ33" s="222"/>
      <c r="HA33" s="222"/>
      <c r="HB33" s="222"/>
      <c r="HC33" s="222"/>
      <c r="HD33" s="222"/>
      <c r="HE33" s="222"/>
      <c r="HF33" s="222"/>
      <c r="HG33" s="222"/>
      <c r="HH33" s="222"/>
      <c r="HI33" s="222"/>
      <c r="HJ33" s="222"/>
      <c r="HK33" s="222"/>
      <c r="HL33" s="222"/>
      <c r="HM33" s="222"/>
      <c r="HN33" s="222"/>
      <c r="HO33" s="222"/>
      <c r="HP33" s="222"/>
      <c r="HQ33" s="222"/>
      <c r="HR33" s="222"/>
      <c r="HS33" s="222"/>
      <c r="HT33" s="222"/>
      <c r="HU33" s="222"/>
      <c r="HV33" s="222"/>
      <c r="HW33" s="222"/>
      <c r="HX33" s="222"/>
      <c r="HY33" s="222"/>
      <c r="HZ33" s="222"/>
      <c r="IA33" s="222"/>
      <c r="IB33" s="222"/>
      <c r="IC33" s="222"/>
      <c r="ID33" s="222"/>
      <c r="IE33" s="222"/>
      <c r="IF33" s="222"/>
      <c r="IG33" s="222"/>
      <c r="IH33" s="222"/>
      <c r="II33" s="222"/>
      <c r="IJ33" s="222"/>
      <c r="IK33" s="222"/>
      <c r="IL33" s="222"/>
      <c r="IM33" s="222"/>
      <c r="IN33" s="222"/>
      <c r="IO33" s="222"/>
      <c r="IP33" s="222"/>
      <c r="IQ33" s="222"/>
      <c r="IR33" s="222"/>
      <c r="IS33" s="222"/>
      <c r="IT33" s="222"/>
    </row>
    <row r="34" spans="1:254" s="1" customFormat="1" x14ac:dyDescent="0.2">
      <c r="A34" s="222"/>
      <c r="B34" s="250"/>
      <c r="C34" s="250"/>
      <c r="D34" s="250"/>
      <c r="E34" s="250"/>
      <c r="F34" s="250"/>
      <c r="G34" s="250"/>
      <c r="H34" s="250"/>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2"/>
      <c r="CW34" s="222"/>
      <c r="CX34" s="222"/>
      <c r="CY34" s="222"/>
      <c r="CZ34" s="222"/>
      <c r="DA34" s="222"/>
      <c r="DB34" s="222"/>
      <c r="DC34" s="222"/>
      <c r="DD34" s="222"/>
      <c r="DE34" s="222"/>
      <c r="DF34" s="222"/>
      <c r="DG34" s="222"/>
      <c r="DH34" s="222"/>
      <c r="DI34" s="222"/>
      <c r="DJ34" s="222"/>
      <c r="DK34" s="222"/>
      <c r="DL34" s="222"/>
      <c r="DM34" s="222"/>
      <c r="DN34" s="222"/>
      <c r="DO34" s="222"/>
      <c r="DP34" s="222"/>
      <c r="DQ34" s="222"/>
      <c r="DR34" s="222"/>
      <c r="DS34" s="222"/>
      <c r="DT34" s="222"/>
      <c r="DU34" s="222"/>
      <c r="DV34" s="222"/>
      <c r="DW34" s="222"/>
      <c r="DX34" s="222"/>
      <c r="DY34" s="222"/>
      <c r="DZ34" s="222"/>
      <c r="EA34" s="222"/>
      <c r="EB34" s="222"/>
      <c r="EC34" s="222"/>
      <c r="ED34" s="222"/>
      <c r="EE34" s="222"/>
      <c r="EF34" s="222"/>
      <c r="EG34" s="222"/>
      <c r="EH34" s="222"/>
      <c r="EI34" s="222"/>
      <c r="EJ34" s="222"/>
      <c r="EK34" s="222"/>
      <c r="EL34" s="222"/>
      <c r="EM34" s="222"/>
      <c r="EN34" s="222"/>
      <c r="EO34" s="222"/>
      <c r="EP34" s="222"/>
      <c r="EQ34" s="222"/>
      <c r="ER34" s="222"/>
      <c r="ES34" s="222"/>
      <c r="ET34" s="222"/>
      <c r="EU34" s="222"/>
      <c r="EV34" s="222"/>
      <c r="EW34" s="222"/>
      <c r="EX34" s="222"/>
      <c r="EY34" s="222"/>
      <c r="EZ34" s="222"/>
      <c r="FA34" s="222"/>
      <c r="FB34" s="222"/>
      <c r="FC34" s="222"/>
      <c r="FD34" s="222"/>
      <c r="FE34" s="222"/>
      <c r="FF34" s="222"/>
      <c r="FG34" s="222"/>
      <c r="FH34" s="222"/>
      <c r="FI34" s="222"/>
      <c r="FJ34" s="222"/>
      <c r="FK34" s="222"/>
      <c r="FL34" s="222"/>
      <c r="FM34" s="222"/>
      <c r="FN34" s="222"/>
      <c r="FO34" s="222"/>
      <c r="FP34" s="222"/>
      <c r="FQ34" s="222"/>
      <c r="FR34" s="222"/>
      <c r="FS34" s="222"/>
      <c r="FT34" s="222"/>
      <c r="FU34" s="222"/>
      <c r="FV34" s="222"/>
      <c r="FW34" s="222"/>
      <c r="FX34" s="222"/>
      <c r="FY34" s="222"/>
      <c r="FZ34" s="222"/>
      <c r="GA34" s="222"/>
      <c r="GB34" s="222"/>
      <c r="GC34" s="222"/>
      <c r="GD34" s="222"/>
      <c r="GE34" s="222"/>
      <c r="GF34" s="222"/>
      <c r="GG34" s="222"/>
      <c r="GH34" s="222"/>
      <c r="GI34" s="222"/>
      <c r="GJ34" s="222"/>
      <c r="GK34" s="222"/>
      <c r="GL34" s="222"/>
      <c r="GM34" s="222"/>
      <c r="GN34" s="222"/>
      <c r="GO34" s="222"/>
      <c r="GP34" s="222"/>
      <c r="GQ34" s="222"/>
      <c r="GR34" s="222"/>
      <c r="GS34" s="222"/>
      <c r="GT34" s="222"/>
      <c r="GU34" s="222"/>
      <c r="GV34" s="222"/>
      <c r="GW34" s="222"/>
      <c r="GX34" s="222"/>
      <c r="GY34" s="222"/>
      <c r="GZ34" s="222"/>
      <c r="HA34" s="222"/>
      <c r="HB34" s="222"/>
      <c r="HC34" s="222"/>
      <c r="HD34" s="222"/>
      <c r="HE34" s="222"/>
      <c r="HF34" s="222"/>
      <c r="HG34" s="222"/>
      <c r="HH34" s="222"/>
      <c r="HI34" s="222"/>
      <c r="HJ34" s="222"/>
      <c r="HK34" s="222"/>
      <c r="HL34" s="222"/>
      <c r="HM34" s="222"/>
      <c r="HN34" s="222"/>
      <c r="HO34" s="222"/>
      <c r="HP34" s="222"/>
      <c r="HQ34" s="222"/>
      <c r="HR34" s="222"/>
      <c r="HS34" s="222"/>
      <c r="HT34" s="222"/>
      <c r="HU34" s="222"/>
      <c r="HV34" s="222"/>
      <c r="HW34" s="222"/>
      <c r="HX34" s="222"/>
      <c r="HY34" s="222"/>
      <c r="HZ34" s="222"/>
      <c r="IA34" s="222"/>
      <c r="IB34" s="222"/>
      <c r="IC34" s="222"/>
      <c r="ID34" s="222"/>
      <c r="IE34" s="222"/>
      <c r="IF34" s="222"/>
      <c r="IG34" s="222"/>
      <c r="IH34" s="222"/>
      <c r="II34" s="222"/>
      <c r="IJ34" s="222"/>
      <c r="IK34" s="222"/>
      <c r="IL34" s="222"/>
      <c r="IM34" s="222"/>
      <c r="IN34" s="222"/>
      <c r="IO34" s="222"/>
      <c r="IP34" s="222"/>
      <c r="IQ34" s="222"/>
      <c r="IR34" s="222"/>
      <c r="IS34" s="222"/>
      <c r="IT34" s="222"/>
    </row>
    <row r="35" spans="1:254" s="1" customFormat="1" x14ac:dyDescent="0.2">
      <c r="A35" s="222"/>
      <c r="B35" s="250"/>
      <c r="C35" s="250"/>
      <c r="D35" s="250"/>
      <c r="E35" s="250"/>
      <c r="F35" s="250"/>
      <c r="G35" s="250"/>
      <c r="H35" s="250"/>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2"/>
      <c r="DA35" s="222"/>
      <c r="DB35" s="222"/>
      <c r="DC35" s="222"/>
      <c r="DD35" s="222"/>
      <c r="DE35" s="222"/>
      <c r="DF35" s="222"/>
      <c r="DG35" s="222"/>
      <c r="DH35" s="222"/>
      <c r="DI35" s="222"/>
      <c r="DJ35" s="222"/>
      <c r="DK35" s="222"/>
      <c r="DL35" s="222"/>
      <c r="DM35" s="222"/>
      <c r="DN35" s="222"/>
      <c r="DO35" s="222"/>
      <c r="DP35" s="222"/>
      <c r="DQ35" s="222"/>
      <c r="DR35" s="222"/>
      <c r="DS35" s="222"/>
      <c r="DT35" s="222"/>
      <c r="DU35" s="222"/>
      <c r="DV35" s="222"/>
      <c r="DW35" s="222"/>
      <c r="DX35" s="222"/>
      <c r="DY35" s="222"/>
      <c r="DZ35" s="222"/>
      <c r="EA35" s="222"/>
      <c r="EB35" s="222"/>
      <c r="EC35" s="222"/>
      <c r="ED35" s="222"/>
      <c r="EE35" s="222"/>
      <c r="EF35" s="222"/>
      <c r="EG35" s="222"/>
      <c r="EH35" s="222"/>
      <c r="EI35" s="222"/>
      <c r="EJ35" s="222"/>
      <c r="EK35" s="222"/>
      <c r="EL35" s="222"/>
      <c r="EM35" s="222"/>
      <c r="EN35" s="222"/>
      <c r="EO35" s="222"/>
      <c r="EP35" s="222"/>
      <c r="EQ35" s="222"/>
      <c r="ER35" s="222"/>
      <c r="ES35" s="222"/>
      <c r="ET35" s="222"/>
      <c r="EU35" s="222"/>
      <c r="EV35" s="222"/>
      <c r="EW35" s="222"/>
      <c r="EX35" s="222"/>
      <c r="EY35" s="222"/>
      <c r="EZ35" s="222"/>
      <c r="FA35" s="222"/>
      <c r="FB35" s="222"/>
      <c r="FC35" s="222"/>
      <c r="FD35" s="222"/>
      <c r="FE35" s="222"/>
      <c r="FF35" s="222"/>
      <c r="FG35" s="222"/>
      <c r="FH35" s="222"/>
      <c r="FI35" s="222"/>
      <c r="FJ35" s="222"/>
      <c r="FK35" s="222"/>
      <c r="FL35" s="222"/>
      <c r="FM35" s="222"/>
      <c r="FN35" s="222"/>
      <c r="FO35" s="222"/>
      <c r="FP35" s="222"/>
      <c r="FQ35" s="222"/>
      <c r="FR35" s="222"/>
      <c r="FS35" s="222"/>
      <c r="FT35" s="222"/>
      <c r="FU35" s="222"/>
      <c r="FV35" s="222"/>
      <c r="FW35" s="222"/>
      <c r="FX35" s="222"/>
      <c r="FY35" s="222"/>
      <c r="FZ35" s="222"/>
      <c r="GA35" s="222"/>
      <c r="GB35" s="222"/>
      <c r="GC35" s="222"/>
      <c r="GD35" s="222"/>
      <c r="GE35" s="222"/>
      <c r="GF35" s="222"/>
      <c r="GG35" s="222"/>
      <c r="GH35" s="222"/>
      <c r="GI35" s="222"/>
      <c r="GJ35" s="222"/>
      <c r="GK35" s="222"/>
      <c r="GL35" s="222"/>
      <c r="GM35" s="222"/>
      <c r="GN35" s="222"/>
      <c r="GO35" s="222"/>
      <c r="GP35" s="222"/>
      <c r="GQ35" s="222"/>
      <c r="GR35" s="222"/>
      <c r="GS35" s="222"/>
      <c r="GT35" s="222"/>
      <c r="GU35" s="222"/>
      <c r="GV35" s="222"/>
      <c r="GW35" s="222"/>
      <c r="GX35" s="222"/>
      <c r="GY35" s="222"/>
      <c r="GZ35" s="222"/>
      <c r="HA35" s="222"/>
      <c r="HB35" s="222"/>
      <c r="HC35" s="222"/>
      <c r="HD35" s="222"/>
      <c r="HE35" s="222"/>
      <c r="HF35" s="222"/>
      <c r="HG35" s="222"/>
      <c r="HH35" s="222"/>
      <c r="HI35" s="222"/>
      <c r="HJ35" s="222"/>
      <c r="HK35" s="222"/>
      <c r="HL35" s="222"/>
      <c r="HM35" s="222"/>
      <c r="HN35" s="222"/>
      <c r="HO35" s="222"/>
      <c r="HP35" s="222"/>
      <c r="HQ35" s="222"/>
      <c r="HR35" s="222"/>
      <c r="HS35" s="222"/>
      <c r="HT35" s="222"/>
      <c r="HU35" s="222"/>
      <c r="HV35" s="222"/>
      <c r="HW35" s="222"/>
      <c r="HX35" s="222"/>
      <c r="HY35" s="222"/>
      <c r="HZ35" s="222"/>
      <c r="IA35" s="222"/>
      <c r="IB35" s="222"/>
      <c r="IC35" s="222"/>
      <c r="ID35" s="222"/>
      <c r="IE35" s="222"/>
      <c r="IF35" s="222"/>
      <c r="IG35" s="222"/>
      <c r="IH35" s="222"/>
      <c r="II35" s="222"/>
      <c r="IJ35" s="222"/>
      <c r="IK35" s="222"/>
      <c r="IL35" s="222"/>
      <c r="IM35" s="222"/>
      <c r="IN35" s="222"/>
      <c r="IO35" s="222"/>
      <c r="IP35" s="222"/>
      <c r="IQ35" s="222"/>
      <c r="IR35" s="222"/>
      <c r="IS35" s="222"/>
      <c r="IT35" s="222"/>
    </row>
    <row r="36" spans="1:254" s="1" customFormat="1" x14ac:dyDescent="0.2">
      <c r="A36" s="222"/>
      <c r="B36" s="250"/>
      <c r="C36" s="250"/>
      <c r="D36" s="250"/>
      <c r="E36" s="250"/>
      <c r="F36" s="250"/>
      <c r="G36" s="250"/>
      <c r="H36" s="250"/>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2"/>
      <c r="DA36" s="222"/>
      <c r="DB36" s="222"/>
      <c r="DC36" s="222"/>
      <c r="DD36" s="222"/>
      <c r="DE36" s="222"/>
      <c r="DF36" s="222"/>
      <c r="DG36" s="222"/>
      <c r="DH36" s="222"/>
      <c r="DI36" s="222"/>
      <c r="DJ36" s="222"/>
      <c r="DK36" s="222"/>
      <c r="DL36" s="222"/>
      <c r="DM36" s="222"/>
      <c r="DN36" s="222"/>
      <c r="DO36" s="222"/>
      <c r="DP36" s="222"/>
      <c r="DQ36" s="222"/>
      <c r="DR36" s="222"/>
      <c r="DS36" s="222"/>
      <c r="DT36" s="222"/>
      <c r="DU36" s="222"/>
      <c r="DV36" s="222"/>
      <c r="DW36" s="222"/>
      <c r="DX36" s="222"/>
      <c r="DY36" s="222"/>
      <c r="DZ36" s="222"/>
      <c r="EA36" s="222"/>
      <c r="EB36" s="222"/>
      <c r="EC36" s="222"/>
      <c r="ED36" s="222"/>
      <c r="EE36" s="222"/>
      <c r="EF36" s="222"/>
      <c r="EG36" s="222"/>
      <c r="EH36" s="222"/>
      <c r="EI36" s="222"/>
      <c r="EJ36" s="222"/>
      <c r="EK36" s="222"/>
      <c r="EL36" s="222"/>
      <c r="EM36" s="222"/>
      <c r="EN36" s="222"/>
      <c r="EO36" s="222"/>
      <c r="EP36" s="222"/>
      <c r="EQ36" s="222"/>
      <c r="ER36" s="222"/>
      <c r="ES36" s="222"/>
      <c r="ET36" s="222"/>
      <c r="EU36" s="222"/>
      <c r="EV36" s="222"/>
      <c r="EW36" s="222"/>
      <c r="EX36" s="222"/>
      <c r="EY36" s="222"/>
      <c r="EZ36" s="222"/>
      <c r="FA36" s="222"/>
      <c r="FB36" s="222"/>
      <c r="FC36" s="222"/>
      <c r="FD36" s="222"/>
      <c r="FE36" s="222"/>
      <c r="FF36" s="222"/>
      <c r="FG36" s="222"/>
      <c r="FH36" s="222"/>
      <c r="FI36" s="222"/>
      <c r="FJ36" s="222"/>
      <c r="FK36" s="222"/>
      <c r="FL36" s="222"/>
      <c r="FM36" s="222"/>
      <c r="FN36" s="222"/>
      <c r="FO36" s="222"/>
      <c r="FP36" s="222"/>
      <c r="FQ36" s="222"/>
      <c r="FR36" s="222"/>
      <c r="FS36" s="222"/>
      <c r="FT36" s="222"/>
      <c r="FU36" s="222"/>
      <c r="FV36" s="222"/>
      <c r="FW36" s="222"/>
      <c r="FX36" s="222"/>
      <c r="FY36" s="222"/>
      <c r="FZ36" s="222"/>
      <c r="GA36" s="222"/>
      <c r="GB36" s="222"/>
      <c r="GC36" s="222"/>
      <c r="GD36" s="222"/>
      <c r="GE36" s="222"/>
      <c r="GF36" s="222"/>
      <c r="GG36" s="222"/>
      <c r="GH36" s="222"/>
      <c r="GI36" s="222"/>
      <c r="GJ36" s="222"/>
      <c r="GK36" s="222"/>
      <c r="GL36" s="222"/>
      <c r="GM36" s="222"/>
      <c r="GN36" s="222"/>
      <c r="GO36" s="222"/>
      <c r="GP36" s="222"/>
      <c r="GQ36" s="222"/>
      <c r="GR36" s="222"/>
      <c r="GS36" s="222"/>
      <c r="GT36" s="222"/>
      <c r="GU36" s="222"/>
      <c r="GV36" s="222"/>
      <c r="GW36" s="222"/>
      <c r="GX36" s="222"/>
      <c r="GY36" s="222"/>
      <c r="GZ36" s="222"/>
      <c r="HA36" s="222"/>
      <c r="HB36" s="222"/>
      <c r="HC36" s="222"/>
      <c r="HD36" s="222"/>
      <c r="HE36" s="222"/>
      <c r="HF36" s="222"/>
      <c r="HG36" s="222"/>
      <c r="HH36" s="222"/>
      <c r="HI36" s="222"/>
      <c r="HJ36" s="222"/>
      <c r="HK36" s="222"/>
      <c r="HL36" s="222"/>
      <c r="HM36" s="222"/>
      <c r="HN36" s="222"/>
      <c r="HO36" s="222"/>
      <c r="HP36" s="222"/>
      <c r="HQ36" s="222"/>
      <c r="HR36" s="222"/>
      <c r="HS36" s="222"/>
      <c r="HT36" s="222"/>
      <c r="HU36" s="222"/>
      <c r="HV36" s="222"/>
      <c r="HW36" s="222"/>
      <c r="HX36" s="222"/>
      <c r="HY36" s="222"/>
      <c r="HZ36" s="222"/>
      <c r="IA36" s="222"/>
      <c r="IB36" s="222"/>
      <c r="IC36" s="222"/>
      <c r="ID36" s="222"/>
      <c r="IE36" s="222"/>
      <c r="IF36" s="222"/>
      <c r="IG36" s="222"/>
      <c r="IH36" s="222"/>
      <c r="II36" s="222"/>
      <c r="IJ36" s="222"/>
      <c r="IK36" s="222"/>
      <c r="IL36" s="222"/>
      <c r="IM36" s="222"/>
      <c r="IN36" s="222"/>
      <c r="IO36" s="222"/>
      <c r="IP36" s="222"/>
      <c r="IQ36" s="222"/>
      <c r="IR36" s="222"/>
      <c r="IS36" s="222"/>
      <c r="IT36" s="222"/>
    </row>
    <row r="37" spans="1:254" s="1" customFormat="1" x14ac:dyDescent="0.2">
      <c r="A37" s="222"/>
      <c r="B37" s="250"/>
      <c r="C37" s="250"/>
      <c r="D37" s="250"/>
      <c r="E37" s="250"/>
      <c r="F37" s="250"/>
      <c r="G37" s="250"/>
      <c r="H37" s="250"/>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222"/>
      <c r="BY37" s="222"/>
      <c r="BZ37" s="222"/>
      <c r="CA37" s="222"/>
      <c r="CB37" s="222"/>
      <c r="CC37" s="222"/>
      <c r="CD37" s="222"/>
      <c r="CE37" s="222"/>
      <c r="CF37" s="222"/>
      <c r="CG37" s="222"/>
      <c r="CH37" s="222"/>
      <c r="CI37" s="222"/>
      <c r="CJ37" s="222"/>
      <c r="CK37" s="222"/>
      <c r="CL37" s="222"/>
      <c r="CM37" s="222"/>
      <c r="CN37" s="222"/>
      <c r="CO37" s="222"/>
      <c r="CP37" s="222"/>
      <c r="CQ37" s="222"/>
      <c r="CR37" s="222"/>
      <c r="CS37" s="222"/>
      <c r="CT37" s="222"/>
      <c r="CU37" s="222"/>
      <c r="CV37" s="222"/>
      <c r="CW37" s="222"/>
      <c r="CX37" s="222"/>
      <c r="CY37" s="222"/>
      <c r="CZ37" s="222"/>
      <c r="DA37" s="222"/>
      <c r="DB37" s="222"/>
      <c r="DC37" s="222"/>
      <c r="DD37" s="222"/>
      <c r="DE37" s="222"/>
      <c r="DF37" s="222"/>
      <c r="DG37" s="222"/>
      <c r="DH37" s="222"/>
      <c r="DI37" s="222"/>
      <c r="DJ37" s="222"/>
      <c r="DK37" s="222"/>
      <c r="DL37" s="222"/>
      <c r="DM37" s="222"/>
      <c r="DN37" s="222"/>
      <c r="DO37" s="222"/>
      <c r="DP37" s="222"/>
      <c r="DQ37" s="222"/>
      <c r="DR37" s="222"/>
      <c r="DS37" s="222"/>
      <c r="DT37" s="222"/>
      <c r="DU37" s="222"/>
      <c r="DV37" s="222"/>
      <c r="DW37" s="222"/>
      <c r="DX37" s="222"/>
      <c r="DY37" s="222"/>
      <c r="DZ37" s="222"/>
      <c r="EA37" s="222"/>
      <c r="EB37" s="222"/>
      <c r="EC37" s="222"/>
      <c r="ED37" s="222"/>
      <c r="EE37" s="222"/>
      <c r="EF37" s="222"/>
      <c r="EG37" s="222"/>
      <c r="EH37" s="222"/>
      <c r="EI37" s="222"/>
      <c r="EJ37" s="222"/>
      <c r="EK37" s="222"/>
      <c r="EL37" s="222"/>
      <c r="EM37" s="222"/>
      <c r="EN37" s="222"/>
      <c r="EO37" s="222"/>
      <c r="EP37" s="222"/>
      <c r="EQ37" s="222"/>
      <c r="ER37" s="222"/>
      <c r="ES37" s="222"/>
      <c r="ET37" s="222"/>
      <c r="EU37" s="222"/>
      <c r="EV37" s="222"/>
      <c r="EW37" s="222"/>
      <c r="EX37" s="222"/>
      <c r="EY37" s="222"/>
      <c r="EZ37" s="222"/>
      <c r="FA37" s="222"/>
      <c r="FB37" s="222"/>
      <c r="FC37" s="222"/>
      <c r="FD37" s="222"/>
      <c r="FE37" s="222"/>
      <c r="FF37" s="222"/>
      <c r="FG37" s="222"/>
      <c r="FH37" s="222"/>
      <c r="FI37" s="222"/>
      <c r="FJ37" s="222"/>
      <c r="FK37" s="222"/>
      <c r="FL37" s="222"/>
      <c r="FM37" s="222"/>
      <c r="FN37" s="222"/>
      <c r="FO37" s="222"/>
      <c r="FP37" s="222"/>
      <c r="FQ37" s="222"/>
      <c r="FR37" s="222"/>
      <c r="FS37" s="222"/>
      <c r="FT37" s="222"/>
      <c r="FU37" s="222"/>
      <c r="FV37" s="222"/>
      <c r="FW37" s="222"/>
      <c r="FX37" s="222"/>
      <c r="FY37" s="222"/>
      <c r="FZ37" s="222"/>
      <c r="GA37" s="222"/>
      <c r="GB37" s="222"/>
      <c r="GC37" s="222"/>
      <c r="GD37" s="222"/>
      <c r="GE37" s="222"/>
      <c r="GF37" s="222"/>
      <c r="GG37" s="222"/>
      <c r="GH37" s="222"/>
      <c r="GI37" s="222"/>
      <c r="GJ37" s="222"/>
      <c r="GK37" s="222"/>
      <c r="GL37" s="222"/>
      <c r="GM37" s="222"/>
      <c r="GN37" s="222"/>
      <c r="GO37" s="222"/>
      <c r="GP37" s="222"/>
      <c r="GQ37" s="222"/>
      <c r="GR37" s="222"/>
      <c r="GS37" s="222"/>
      <c r="GT37" s="222"/>
      <c r="GU37" s="222"/>
      <c r="GV37" s="222"/>
      <c r="GW37" s="222"/>
      <c r="GX37" s="222"/>
      <c r="GY37" s="222"/>
      <c r="GZ37" s="222"/>
      <c r="HA37" s="222"/>
      <c r="HB37" s="222"/>
      <c r="HC37" s="222"/>
      <c r="HD37" s="222"/>
      <c r="HE37" s="222"/>
      <c r="HF37" s="222"/>
      <c r="HG37" s="222"/>
      <c r="HH37" s="222"/>
      <c r="HI37" s="222"/>
      <c r="HJ37" s="222"/>
      <c r="HK37" s="222"/>
      <c r="HL37" s="222"/>
      <c r="HM37" s="222"/>
      <c r="HN37" s="222"/>
      <c r="HO37" s="222"/>
      <c r="HP37" s="222"/>
      <c r="HQ37" s="222"/>
      <c r="HR37" s="222"/>
      <c r="HS37" s="222"/>
      <c r="HT37" s="222"/>
      <c r="HU37" s="222"/>
      <c r="HV37" s="222"/>
      <c r="HW37" s="222"/>
      <c r="HX37" s="222"/>
      <c r="HY37" s="222"/>
      <c r="HZ37" s="222"/>
      <c r="IA37" s="222"/>
      <c r="IB37" s="222"/>
      <c r="IC37" s="222"/>
      <c r="ID37" s="222"/>
      <c r="IE37" s="222"/>
      <c r="IF37" s="222"/>
      <c r="IG37" s="222"/>
      <c r="IH37" s="222"/>
      <c r="II37" s="222"/>
      <c r="IJ37" s="222"/>
      <c r="IK37" s="222"/>
      <c r="IL37" s="222"/>
      <c r="IM37" s="222"/>
      <c r="IN37" s="222"/>
      <c r="IO37" s="222"/>
      <c r="IP37" s="222"/>
      <c r="IQ37" s="222"/>
      <c r="IR37" s="222"/>
      <c r="IS37" s="222"/>
      <c r="IT37" s="222"/>
    </row>
    <row r="38" spans="1:254" s="1" customFormat="1" x14ac:dyDescent="0.2">
      <c r="A38" s="222"/>
      <c r="B38" s="250"/>
      <c r="C38" s="250"/>
      <c r="D38" s="250"/>
      <c r="E38" s="250"/>
      <c r="F38" s="250"/>
      <c r="G38" s="250"/>
      <c r="H38" s="250"/>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2"/>
      <c r="BS38" s="222"/>
      <c r="BT38" s="222"/>
      <c r="BU38" s="222"/>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2"/>
      <c r="CW38" s="222"/>
      <c r="CX38" s="222"/>
      <c r="CY38" s="222"/>
      <c r="CZ38" s="222"/>
      <c r="DA38" s="222"/>
      <c r="DB38" s="222"/>
      <c r="DC38" s="222"/>
      <c r="DD38" s="222"/>
      <c r="DE38" s="222"/>
      <c r="DF38" s="222"/>
      <c r="DG38" s="222"/>
      <c r="DH38" s="222"/>
      <c r="DI38" s="222"/>
      <c r="DJ38" s="222"/>
      <c r="DK38" s="222"/>
      <c r="DL38" s="222"/>
      <c r="DM38" s="222"/>
      <c r="DN38" s="222"/>
      <c r="DO38" s="222"/>
      <c r="DP38" s="222"/>
      <c r="DQ38" s="222"/>
      <c r="DR38" s="222"/>
      <c r="DS38" s="222"/>
      <c r="DT38" s="222"/>
      <c r="DU38" s="222"/>
      <c r="DV38" s="222"/>
      <c r="DW38" s="222"/>
      <c r="DX38" s="222"/>
      <c r="DY38" s="222"/>
      <c r="DZ38" s="222"/>
      <c r="EA38" s="222"/>
      <c r="EB38" s="222"/>
      <c r="EC38" s="222"/>
      <c r="ED38" s="222"/>
      <c r="EE38" s="222"/>
      <c r="EF38" s="222"/>
      <c r="EG38" s="222"/>
      <c r="EH38" s="222"/>
      <c r="EI38" s="222"/>
      <c r="EJ38" s="222"/>
      <c r="EK38" s="222"/>
      <c r="EL38" s="222"/>
      <c r="EM38" s="222"/>
      <c r="EN38" s="222"/>
      <c r="EO38" s="222"/>
      <c r="EP38" s="222"/>
      <c r="EQ38" s="222"/>
      <c r="ER38" s="222"/>
      <c r="ES38" s="222"/>
      <c r="ET38" s="222"/>
      <c r="EU38" s="222"/>
      <c r="EV38" s="222"/>
      <c r="EW38" s="222"/>
      <c r="EX38" s="222"/>
      <c r="EY38" s="222"/>
      <c r="EZ38" s="222"/>
      <c r="FA38" s="222"/>
      <c r="FB38" s="222"/>
      <c r="FC38" s="222"/>
      <c r="FD38" s="222"/>
      <c r="FE38" s="222"/>
      <c r="FF38" s="222"/>
      <c r="FG38" s="222"/>
      <c r="FH38" s="222"/>
      <c r="FI38" s="222"/>
      <c r="FJ38" s="222"/>
      <c r="FK38" s="222"/>
      <c r="FL38" s="222"/>
      <c r="FM38" s="222"/>
      <c r="FN38" s="222"/>
      <c r="FO38" s="222"/>
      <c r="FP38" s="222"/>
      <c r="FQ38" s="222"/>
      <c r="FR38" s="222"/>
      <c r="FS38" s="222"/>
      <c r="FT38" s="222"/>
      <c r="FU38" s="222"/>
      <c r="FV38" s="222"/>
      <c r="FW38" s="222"/>
      <c r="FX38" s="222"/>
      <c r="FY38" s="222"/>
      <c r="FZ38" s="222"/>
      <c r="GA38" s="222"/>
      <c r="GB38" s="222"/>
      <c r="GC38" s="222"/>
      <c r="GD38" s="222"/>
      <c r="GE38" s="222"/>
      <c r="GF38" s="222"/>
      <c r="GG38" s="222"/>
      <c r="GH38" s="222"/>
      <c r="GI38" s="222"/>
      <c r="GJ38" s="222"/>
      <c r="GK38" s="222"/>
      <c r="GL38" s="222"/>
      <c r="GM38" s="222"/>
      <c r="GN38" s="222"/>
      <c r="GO38" s="222"/>
      <c r="GP38" s="222"/>
      <c r="GQ38" s="222"/>
      <c r="GR38" s="222"/>
      <c r="GS38" s="222"/>
      <c r="GT38" s="222"/>
      <c r="GU38" s="222"/>
      <c r="GV38" s="222"/>
      <c r="GW38" s="222"/>
      <c r="GX38" s="222"/>
      <c r="GY38" s="222"/>
      <c r="GZ38" s="222"/>
      <c r="HA38" s="222"/>
      <c r="HB38" s="222"/>
      <c r="HC38" s="222"/>
      <c r="HD38" s="222"/>
      <c r="HE38" s="222"/>
      <c r="HF38" s="222"/>
      <c r="HG38" s="222"/>
      <c r="HH38" s="222"/>
      <c r="HI38" s="222"/>
      <c r="HJ38" s="222"/>
      <c r="HK38" s="222"/>
      <c r="HL38" s="222"/>
      <c r="HM38" s="222"/>
      <c r="HN38" s="222"/>
      <c r="HO38" s="222"/>
      <c r="HP38" s="222"/>
      <c r="HQ38" s="222"/>
      <c r="HR38" s="222"/>
      <c r="HS38" s="222"/>
      <c r="HT38" s="222"/>
      <c r="HU38" s="222"/>
      <c r="HV38" s="222"/>
      <c r="HW38" s="222"/>
      <c r="HX38" s="222"/>
      <c r="HY38" s="222"/>
      <c r="HZ38" s="222"/>
      <c r="IA38" s="222"/>
      <c r="IB38" s="222"/>
      <c r="IC38" s="222"/>
      <c r="ID38" s="222"/>
      <c r="IE38" s="222"/>
      <c r="IF38" s="222"/>
      <c r="IG38" s="222"/>
      <c r="IH38" s="222"/>
      <c r="II38" s="222"/>
      <c r="IJ38" s="222"/>
      <c r="IK38" s="222"/>
      <c r="IL38" s="222"/>
      <c r="IM38" s="222"/>
      <c r="IN38" s="222"/>
      <c r="IO38" s="222"/>
      <c r="IP38" s="222"/>
      <c r="IQ38" s="222"/>
      <c r="IR38" s="222"/>
      <c r="IS38" s="222"/>
      <c r="IT38" s="222"/>
    </row>
    <row r="39" spans="1:254" s="1" customFormat="1" x14ac:dyDescent="0.2">
      <c r="A39" s="222"/>
      <c r="B39" s="250"/>
      <c r="C39" s="250"/>
      <c r="D39" s="250"/>
      <c r="E39" s="250"/>
      <c r="F39" s="250"/>
      <c r="G39" s="250"/>
      <c r="H39" s="250"/>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2"/>
      <c r="CW39" s="222"/>
      <c r="CX39" s="222"/>
      <c r="CY39" s="222"/>
      <c r="CZ39" s="222"/>
      <c r="DA39" s="222"/>
      <c r="DB39" s="222"/>
      <c r="DC39" s="222"/>
      <c r="DD39" s="222"/>
      <c r="DE39" s="222"/>
      <c r="DF39" s="222"/>
      <c r="DG39" s="222"/>
      <c r="DH39" s="222"/>
      <c r="DI39" s="222"/>
      <c r="DJ39" s="222"/>
      <c r="DK39" s="222"/>
      <c r="DL39" s="222"/>
      <c r="DM39" s="222"/>
      <c r="DN39" s="222"/>
      <c r="DO39" s="222"/>
      <c r="DP39" s="222"/>
      <c r="DQ39" s="222"/>
      <c r="DR39" s="222"/>
      <c r="DS39" s="222"/>
      <c r="DT39" s="222"/>
      <c r="DU39" s="222"/>
      <c r="DV39" s="222"/>
      <c r="DW39" s="222"/>
      <c r="DX39" s="222"/>
      <c r="DY39" s="222"/>
      <c r="DZ39" s="222"/>
      <c r="EA39" s="222"/>
      <c r="EB39" s="222"/>
      <c r="EC39" s="222"/>
      <c r="ED39" s="222"/>
      <c r="EE39" s="222"/>
      <c r="EF39" s="222"/>
      <c r="EG39" s="222"/>
      <c r="EH39" s="222"/>
      <c r="EI39" s="222"/>
      <c r="EJ39" s="222"/>
      <c r="EK39" s="222"/>
      <c r="EL39" s="222"/>
      <c r="EM39" s="222"/>
      <c r="EN39" s="222"/>
      <c r="EO39" s="222"/>
      <c r="EP39" s="222"/>
      <c r="EQ39" s="222"/>
      <c r="ER39" s="222"/>
      <c r="ES39" s="222"/>
      <c r="ET39" s="222"/>
      <c r="EU39" s="222"/>
      <c r="EV39" s="222"/>
      <c r="EW39" s="222"/>
      <c r="EX39" s="222"/>
      <c r="EY39" s="222"/>
      <c r="EZ39" s="222"/>
      <c r="FA39" s="222"/>
      <c r="FB39" s="222"/>
      <c r="FC39" s="222"/>
      <c r="FD39" s="222"/>
      <c r="FE39" s="222"/>
      <c r="FF39" s="222"/>
      <c r="FG39" s="222"/>
      <c r="FH39" s="222"/>
      <c r="FI39" s="222"/>
      <c r="FJ39" s="222"/>
      <c r="FK39" s="222"/>
      <c r="FL39" s="222"/>
      <c r="FM39" s="222"/>
      <c r="FN39" s="222"/>
      <c r="FO39" s="222"/>
      <c r="FP39" s="222"/>
      <c r="FQ39" s="222"/>
      <c r="FR39" s="222"/>
      <c r="FS39" s="222"/>
      <c r="FT39" s="222"/>
      <c r="FU39" s="222"/>
      <c r="FV39" s="222"/>
      <c r="FW39" s="222"/>
      <c r="FX39" s="222"/>
      <c r="FY39" s="222"/>
      <c r="FZ39" s="222"/>
      <c r="GA39" s="222"/>
      <c r="GB39" s="222"/>
      <c r="GC39" s="222"/>
      <c r="GD39" s="222"/>
      <c r="GE39" s="222"/>
      <c r="GF39" s="222"/>
      <c r="GG39" s="222"/>
      <c r="GH39" s="222"/>
      <c r="GI39" s="222"/>
      <c r="GJ39" s="222"/>
      <c r="GK39" s="222"/>
      <c r="GL39" s="222"/>
      <c r="GM39" s="222"/>
      <c r="GN39" s="222"/>
      <c r="GO39" s="222"/>
      <c r="GP39" s="222"/>
      <c r="GQ39" s="222"/>
      <c r="GR39" s="222"/>
      <c r="GS39" s="222"/>
      <c r="GT39" s="222"/>
      <c r="GU39" s="222"/>
      <c r="GV39" s="222"/>
      <c r="GW39" s="222"/>
      <c r="GX39" s="222"/>
      <c r="GY39" s="222"/>
      <c r="GZ39" s="222"/>
      <c r="HA39" s="222"/>
      <c r="HB39" s="222"/>
      <c r="HC39" s="222"/>
      <c r="HD39" s="222"/>
      <c r="HE39" s="222"/>
      <c r="HF39" s="222"/>
      <c r="HG39" s="222"/>
      <c r="HH39" s="222"/>
      <c r="HI39" s="222"/>
      <c r="HJ39" s="222"/>
      <c r="HK39" s="222"/>
      <c r="HL39" s="222"/>
      <c r="HM39" s="222"/>
      <c r="HN39" s="222"/>
      <c r="HO39" s="222"/>
      <c r="HP39" s="222"/>
      <c r="HQ39" s="222"/>
      <c r="HR39" s="222"/>
      <c r="HS39" s="222"/>
      <c r="HT39" s="222"/>
      <c r="HU39" s="222"/>
      <c r="HV39" s="222"/>
      <c r="HW39" s="222"/>
      <c r="HX39" s="222"/>
      <c r="HY39" s="222"/>
      <c r="HZ39" s="222"/>
      <c r="IA39" s="222"/>
      <c r="IB39" s="222"/>
      <c r="IC39" s="222"/>
      <c r="ID39" s="222"/>
      <c r="IE39" s="222"/>
      <c r="IF39" s="222"/>
      <c r="IG39" s="222"/>
      <c r="IH39" s="222"/>
      <c r="II39" s="222"/>
      <c r="IJ39" s="222"/>
      <c r="IK39" s="222"/>
      <c r="IL39" s="222"/>
      <c r="IM39" s="222"/>
      <c r="IN39" s="222"/>
      <c r="IO39" s="222"/>
      <c r="IP39" s="222"/>
      <c r="IQ39" s="222"/>
      <c r="IR39" s="222"/>
      <c r="IS39" s="222"/>
      <c r="IT39" s="222"/>
    </row>
    <row r="40" spans="1:254" s="1" customFormat="1" x14ac:dyDescent="0.2">
      <c r="A40" s="222"/>
      <c r="B40" s="250"/>
      <c r="C40" s="250"/>
      <c r="D40" s="250"/>
      <c r="E40" s="250"/>
      <c r="F40" s="250"/>
      <c r="G40" s="250"/>
      <c r="H40" s="250"/>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2"/>
      <c r="CW40" s="222"/>
      <c r="CX40" s="222"/>
      <c r="CY40" s="222"/>
      <c r="CZ40" s="222"/>
      <c r="DA40" s="222"/>
      <c r="DB40" s="222"/>
      <c r="DC40" s="222"/>
      <c r="DD40" s="222"/>
      <c r="DE40" s="222"/>
      <c r="DF40" s="222"/>
      <c r="DG40" s="222"/>
      <c r="DH40" s="222"/>
      <c r="DI40" s="222"/>
      <c r="DJ40" s="222"/>
      <c r="DK40" s="222"/>
      <c r="DL40" s="222"/>
      <c r="DM40" s="222"/>
      <c r="DN40" s="222"/>
      <c r="DO40" s="222"/>
      <c r="DP40" s="222"/>
      <c r="DQ40" s="222"/>
      <c r="DR40" s="222"/>
      <c r="DS40" s="222"/>
      <c r="DT40" s="222"/>
      <c r="DU40" s="222"/>
      <c r="DV40" s="222"/>
      <c r="DW40" s="222"/>
      <c r="DX40" s="222"/>
      <c r="DY40" s="222"/>
      <c r="DZ40" s="222"/>
      <c r="EA40" s="222"/>
      <c r="EB40" s="222"/>
      <c r="EC40" s="222"/>
      <c r="ED40" s="222"/>
      <c r="EE40" s="222"/>
      <c r="EF40" s="222"/>
      <c r="EG40" s="222"/>
      <c r="EH40" s="222"/>
      <c r="EI40" s="222"/>
      <c r="EJ40" s="222"/>
      <c r="EK40" s="222"/>
      <c r="EL40" s="222"/>
      <c r="EM40" s="222"/>
      <c r="EN40" s="222"/>
      <c r="EO40" s="222"/>
      <c r="EP40" s="222"/>
      <c r="EQ40" s="222"/>
      <c r="ER40" s="222"/>
      <c r="ES40" s="222"/>
      <c r="ET40" s="222"/>
      <c r="EU40" s="222"/>
      <c r="EV40" s="222"/>
      <c r="EW40" s="222"/>
      <c r="EX40" s="222"/>
      <c r="EY40" s="222"/>
      <c r="EZ40" s="222"/>
      <c r="FA40" s="222"/>
      <c r="FB40" s="222"/>
      <c r="FC40" s="222"/>
      <c r="FD40" s="222"/>
      <c r="FE40" s="222"/>
      <c r="FF40" s="222"/>
      <c r="FG40" s="222"/>
      <c r="FH40" s="222"/>
      <c r="FI40" s="222"/>
      <c r="FJ40" s="222"/>
      <c r="FK40" s="222"/>
      <c r="FL40" s="222"/>
      <c r="FM40" s="222"/>
      <c r="FN40" s="222"/>
      <c r="FO40" s="222"/>
      <c r="FP40" s="222"/>
      <c r="FQ40" s="222"/>
      <c r="FR40" s="222"/>
      <c r="FS40" s="222"/>
      <c r="FT40" s="222"/>
      <c r="FU40" s="222"/>
      <c r="FV40" s="222"/>
      <c r="FW40" s="222"/>
      <c r="FX40" s="222"/>
      <c r="FY40" s="222"/>
      <c r="FZ40" s="222"/>
      <c r="GA40" s="222"/>
      <c r="GB40" s="222"/>
      <c r="GC40" s="222"/>
      <c r="GD40" s="222"/>
      <c r="GE40" s="222"/>
      <c r="GF40" s="222"/>
      <c r="GG40" s="222"/>
      <c r="GH40" s="222"/>
      <c r="GI40" s="222"/>
      <c r="GJ40" s="222"/>
      <c r="GK40" s="222"/>
      <c r="GL40" s="222"/>
      <c r="GM40" s="222"/>
      <c r="GN40" s="222"/>
      <c r="GO40" s="222"/>
      <c r="GP40" s="222"/>
      <c r="GQ40" s="222"/>
      <c r="GR40" s="222"/>
      <c r="GS40" s="222"/>
      <c r="GT40" s="222"/>
      <c r="GU40" s="222"/>
      <c r="GV40" s="222"/>
      <c r="GW40" s="222"/>
      <c r="GX40" s="222"/>
      <c r="GY40" s="222"/>
      <c r="GZ40" s="222"/>
      <c r="HA40" s="222"/>
      <c r="HB40" s="222"/>
      <c r="HC40" s="222"/>
      <c r="HD40" s="222"/>
      <c r="HE40" s="222"/>
      <c r="HF40" s="222"/>
      <c r="HG40" s="222"/>
      <c r="HH40" s="222"/>
      <c r="HI40" s="222"/>
      <c r="HJ40" s="222"/>
      <c r="HK40" s="222"/>
      <c r="HL40" s="222"/>
      <c r="HM40" s="222"/>
      <c r="HN40" s="222"/>
      <c r="HO40" s="222"/>
      <c r="HP40" s="222"/>
      <c r="HQ40" s="222"/>
      <c r="HR40" s="222"/>
      <c r="HS40" s="222"/>
      <c r="HT40" s="222"/>
      <c r="HU40" s="222"/>
      <c r="HV40" s="222"/>
      <c r="HW40" s="222"/>
      <c r="HX40" s="222"/>
      <c r="HY40" s="222"/>
      <c r="HZ40" s="222"/>
      <c r="IA40" s="222"/>
      <c r="IB40" s="222"/>
      <c r="IC40" s="222"/>
      <c r="ID40" s="222"/>
      <c r="IE40" s="222"/>
      <c r="IF40" s="222"/>
      <c r="IG40" s="222"/>
      <c r="IH40" s="222"/>
      <c r="II40" s="222"/>
      <c r="IJ40" s="222"/>
      <c r="IK40" s="222"/>
      <c r="IL40" s="222"/>
      <c r="IM40" s="222"/>
      <c r="IN40" s="222"/>
      <c r="IO40" s="222"/>
      <c r="IP40" s="222"/>
      <c r="IQ40" s="222"/>
      <c r="IR40" s="222"/>
      <c r="IS40" s="222"/>
      <c r="IT40" s="222"/>
    </row>
    <row r="41" spans="1:254" s="1" customFormat="1" x14ac:dyDescent="0.2">
      <c r="A41" s="222"/>
      <c r="B41" s="250"/>
      <c r="C41" s="250"/>
      <c r="D41" s="250"/>
      <c r="E41" s="250"/>
      <c r="F41" s="250"/>
      <c r="G41" s="250"/>
      <c r="H41" s="250"/>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c r="EO41" s="222"/>
      <c r="EP41" s="222"/>
      <c r="EQ41" s="222"/>
      <c r="ER41" s="222"/>
      <c r="ES41" s="222"/>
      <c r="ET41" s="222"/>
      <c r="EU41" s="222"/>
      <c r="EV41" s="222"/>
      <c r="EW41" s="222"/>
      <c r="EX41" s="222"/>
      <c r="EY41" s="222"/>
      <c r="EZ41" s="222"/>
      <c r="FA41" s="222"/>
      <c r="FB41" s="222"/>
      <c r="FC41" s="222"/>
      <c r="FD41" s="222"/>
      <c r="FE41" s="222"/>
      <c r="FF41" s="222"/>
      <c r="FG41" s="222"/>
      <c r="FH41" s="222"/>
      <c r="FI41" s="222"/>
      <c r="FJ41" s="222"/>
      <c r="FK41" s="222"/>
      <c r="FL41" s="222"/>
      <c r="FM41" s="222"/>
      <c r="FN41" s="222"/>
      <c r="FO41" s="222"/>
      <c r="FP41" s="222"/>
      <c r="FQ41" s="222"/>
      <c r="FR41" s="222"/>
      <c r="FS41" s="222"/>
      <c r="FT41" s="222"/>
      <c r="FU41" s="222"/>
      <c r="FV41" s="222"/>
      <c r="FW41" s="222"/>
      <c r="FX41" s="222"/>
      <c r="FY41" s="222"/>
      <c r="FZ41" s="222"/>
      <c r="GA41" s="222"/>
      <c r="GB41" s="222"/>
      <c r="GC41" s="222"/>
      <c r="GD41" s="222"/>
      <c r="GE41" s="222"/>
      <c r="GF41" s="222"/>
      <c r="GG41" s="222"/>
      <c r="GH41" s="222"/>
      <c r="GI41" s="222"/>
      <c r="GJ41" s="222"/>
      <c r="GK41" s="222"/>
      <c r="GL41" s="222"/>
      <c r="GM41" s="222"/>
      <c r="GN41" s="222"/>
      <c r="GO41" s="222"/>
      <c r="GP41" s="222"/>
      <c r="GQ41" s="222"/>
      <c r="GR41" s="222"/>
      <c r="GS41" s="222"/>
      <c r="GT41" s="222"/>
      <c r="GU41" s="222"/>
      <c r="GV41" s="222"/>
      <c r="GW41" s="222"/>
      <c r="GX41" s="222"/>
      <c r="GY41" s="222"/>
      <c r="GZ41" s="222"/>
      <c r="HA41" s="222"/>
      <c r="HB41" s="222"/>
      <c r="HC41" s="222"/>
      <c r="HD41" s="222"/>
      <c r="HE41" s="222"/>
      <c r="HF41" s="222"/>
      <c r="HG41" s="222"/>
      <c r="HH41" s="222"/>
      <c r="HI41" s="222"/>
      <c r="HJ41" s="222"/>
      <c r="HK41" s="222"/>
      <c r="HL41" s="222"/>
      <c r="HM41" s="222"/>
      <c r="HN41" s="222"/>
      <c r="HO41" s="222"/>
      <c r="HP41" s="222"/>
      <c r="HQ41" s="222"/>
      <c r="HR41" s="222"/>
      <c r="HS41" s="222"/>
      <c r="HT41" s="222"/>
      <c r="HU41" s="222"/>
      <c r="HV41" s="222"/>
      <c r="HW41" s="222"/>
      <c r="HX41" s="222"/>
      <c r="HY41" s="222"/>
      <c r="HZ41" s="222"/>
      <c r="IA41" s="222"/>
      <c r="IB41" s="222"/>
      <c r="IC41" s="222"/>
      <c r="ID41" s="222"/>
      <c r="IE41" s="222"/>
      <c r="IF41" s="222"/>
      <c r="IG41" s="222"/>
      <c r="IH41" s="222"/>
      <c r="II41" s="222"/>
      <c r="IJ41" s="222"/>
      <c r="IK41" s="222"/>
      <c r="IL41" s="222"/>
      <c r="IM41" s="222"/>
      <c r="IN41" s="222"/>
      <c r="IO41" s="222"/>
      <c r="IP41" s="222"/>
      <c r="IQ41" s="222"/>
      <c r="IR41" s="222"/>
      <c r="IS41" s="222"/>
      <c r="IT41" s="222"/>
    </row>
    <row r="42" spans="1:254" s="1" customFormat="1" x14ac:dyDescent="0.2">
      <c r="A42" s="222"/>
      <c r="B42" s="250"/>
      <c r="C42" s="250"/>
      <c r="D42" s="250"/>
      <c r="E42" s="250"/>
      <c r="F42" s="250"/>
      <c r="G42" s="250"/>
      <c r="H42" s="250"/>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c r="EO42" s="222"/>
      <c r="EP42" s="222"/>
      <c r="EQ42" s="222"/>
      <c r="ER42" s="222"/>
      <c r="ES42" s="222"/>
      <c r="ET42" s="222"/>
      <c r="EU42" s="222"/>
      <c r="EV42" s="222"/>
      <c r="EW42" s="222"/>
      <c r="EX42" s="222"/>
      <c r="EY42" s="222"/>
      <c r="EZ42" s="222"/>
      <c r="FA42" s="222"/>
      <c r="FB42" s="222"/>
      <c r="FC42" s="222"/>
      <c r="FD42" s="222"/>
      <c r="FE42" s="222"/>
      <c r="FF42" s="222"/>
      <c r="FG42" s="222"/>
      <c r="FH42" s="222"/>
      <c r="FI42" s="222"/>
      <c r="FJ42" s="222"/>
      <c r="FK42" s="222"/>
      <c r="FL42" s="222"/>
      <c r="FM42" s="222"/>
      <c r="FN42" s="222"/>
      <c r="FO42" s="222"/>
      <c r="FP42" s="222"/>
      <c r="FQ42" s="222"/>
      <c r="FR42" s="222"/>
      <c r="FS42" s="222"/>
      <c r="FT42" s="222"/>
      <c r="FU42" s="222"/>
      <c r="FV42" s="222"/>
      <c r="FW42" s="222"/>
      <c r="FX42" s="222"/>
      <c r="FY42" s="222"/>
      <c r="FZ42" s="222"/>
      <c r="GA42" s="222"/>
      <c r="GB42" s="222"/>
      <c r="GC42" s="222"/>
      <c r="GD42" s="222"/>
      <c r="GE42" s="222"/>
      <c r="GF42" s="222"/>
      <c r="GG42" s="222"/>
      <c r="GH42" s="222"/>
      <c r="GI42" s="222"/>
      <c r="GJ42" s="222"/>
      <c r="GK42" s="222"/>
      <c r="GL42" s="222"/>
      <c r="GM42" s="222"/>
      <c r="GN42" s="222"/>
      <c r="GO42" s="222"/>
      <c r="GP42" s="222"/>
      <c r="GQ42" s="222"/>
      <c r="GR42" s="222"/>
      <c r="GS42" s="222"/>
      <c r="GT42" s="222"/>
      <c r="GU42" s="222"/>
      <c r="GV42" s="222"/>
      <c r="GW42" s="222"/>
      <c r="GX42" s="222"/>
      <c r="GY42" s="222"/>
      <c r="GZ42" s="222"/>
      <c r="HA42" s="222"/>
      <c r="HB42" s="222"/>
      <c r="HC42" s="222"/>
      <c r="HD42" s="222"/>
      <c r="HE42" s="222"/>
      <c r="HF42" s="222"/>
      <c r="HG42" s="222"/>
      <c r="HH42" s="222"/>
      <c r="HI42" s="222"/>
      <c r="HJ42" s="222"/>
      <c r="HK42" s="222"/>
      <c r="HL42" s="222"/>
      <c r="HM42" s="222"/>
      <c r="HN42" s="222"/>
      <c r="HO42" s="222"/>
      <c r="HP42" s="222"/>
      <c r="HQ42" s="222"/>
      <c r="HR42" s="222"/>
      <c r="HS42" s="222"/>
      <c r="HT42" s="222"/>
      <c r="HU42" s="222"/>
      <c r="HV42" s="222"/>
      <c r="HW42" s="222"/>
      <c r="HX42" s="222"/>
      <c r="HY42" s="222"/>
      <c r="HZ42" s="222"/>
      <c r="IA42" s="222"/>
      <c r="IB42" s="222"/>
      <c r="IC42" s="222"/>
      <c r="ID42" s="222"/>
      <c r="IE42" s="222"/>
      <c r="IF42" s="222"/>
      <c r="IG42" s="222"/>
      <c r="IH42" s="222"/>
      <c r="II42" s="222"/>
      <c r="IJ42" s="222"/>
      <c r="IK42" s="222"/>
      <c r="IL42" s="222"/>
      <c r="IM42" s="222"/>
      <c r="IN42" s="222"/>
      <c r="IO42" s="222"/>
      <c r="IP42" s="222"/>
      <c r="IQ42" s="222"/>
      <c r="IR42" s="222"/>
      <c r="IS42" s="222"/>
      <c r="IT42" s="222"/>
    </row>
    <row r="43" spans="1:254" s="1" customFormat="1" x14ac:dyDescent="0.2">
      <c r="A43" s="222"/>
      <c r="B43" s="250"/>
      <c r="C43" s="250"/>
      <c r="D43" s="250"/>
      <c r="E43" s="250"/>
      <c r="F43" s="250"/>
      <c r="G43" s="250"/>
      <c r="H43" s="250"/>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2"/>
      <c r="CW43" s="222"/>
      <c r="CX43" s="222"/>
      <c r="CY43" s="222"/>
      <c r="CZ43" s="222"/>
      <c r="DA43" s="222"/>
      <c r="DB43" s="222"/>
      <c r="DC43" s="222"/>
      <c r="DD43" s="222"/>
      <c r="DE43" s="222"/>
      <c r="DF43" s="222"/>
      <c r="DG43" s="222"/>
      <c r="DH43" s="222"/>
      <c r="DI43" s="222"/>
      <c r="DJ43" s="222"/>
      <c r="DK43" s="222"/>
      <c r="DL43" s="222"/>
      <c r="DM43" s="222"/>
      <c r="DN43" s="222"/>
      <c r="DO43" s="222"/>
      <c r="DP43" s="222"/>
      <c r="DQ43" s="222"/>
      <c r="DR43" s="222"/>
      <c r="DS43" s="222"/>
      <c r="DT43" s="222"/>
      <c r="DU43" s="222"/>
      <c r="DV43" s="222"/>
      <c r="DW43" s="222"/>
      <c r="DX43" s="222"/>
      <c r="DY43" s="222"/>
      <c r="DZ43" s="222"/>
      <c r="EA43" s="222"/>
      <c r="EB43" s="222"/>
      <c r="EC43" s="222"/>
      <c r="ED43" s="222"/>
      <c r="EE43" s="222"/>
      <c r="EF43" s="222"/>
      <c r="EG43" s="222"/>
      <c r="EH43" s="222"/>
      <c r="EI43" s="222"/>
      <c r="EJ43" s="222"/>
      <c r="EK43" s="222"/>
      <c r="EL43" s="222"/>
      <c r="EM43" s="222"/>
      <c r="EN43" s="222"/>
      <c r="EO43" s="222"/>
      <c r="EP43" s="222"/>
      <c r="EQ43" s="222"/>
      <c r="ER43" s="222"/>
      <c r="ES43" s="222"/>
      <c r="ET43" s="222"/>
      <c r="EU43" s="222"/>
      <c r="EV43" s="222"/>
      <c r="EW43" s="222"/>
      <c r="EX43" s="222"/>
      <c r="EY43" s="222"/>
      <c r="EZ43" s="222"/>
      <c r="FA43" s="222"/>
      <c r="FB43" s="222"/>
      <c r="FC43" s="222"/>
      <c r="FD43" s="222"/>
      <c r="FE43" s="222"/>
      <c r="FF43" s="222"/>
      <c r="FG43" s="222"/>
      <c r="FH43" s="222"/>
      <c r="FI43" s="222"/>
      <c r="FJ43" s="222"/>
      <c r="FK43" s="222"/>
      <c r="FL43" s="222"/>
      <c r="FM43" s="222"/>
      <c r="FN43" s="222"/>
      <c r="FO43" s="222"/>
      <c r="FP43" s="222"/>
      <c r="FQ43" s="222"/>
      <c r="FR43" s="222"/>
      <c r="FS43" s="222"/>
      <c r="FT43" s="222"/>
      <c r="FU43" s="222"/>
      <c r="FV43" s="222"/>
      <c r="FW43" s="222"/>
      <c r="FX43" s="222"/>
      <c r="FY43" s="222"/>
      <c r="FZ43" s="222"/>
      <c r="GA43" s="222"/>
      <c r="GB43" s="222"/>
      <c r="GC43" s="222"/>
      <c r="GD43" s="222"/>
      <c r="GE43" s="222"/>
      <c r="GF43" s="222"/>
      <c r="GG43" s="222"/>
      <c r="GH43" s="222"/>
      <c r="GI43" s="222"/>
      <c r="GJ43" s="222"/>
      <c r="GK43" s="222"/>
      <c r="GL43" s="222"/>
      <c r="GM43" s="222"/>
      <c r="GN43" s="222"/>
      <c r="GO43" s="222"/>
      <c r="GP43" s="222"/>
      <c r="GQ43" s="222"/>
      <c r="GR43" s="222"/>
      <c r="GS43" s="222"/>
      <c r="GT43" s="222"/>
      <c r="GU43" s="222"/>
      <c r="GV43" s="222"/>
      <c r="GW43" s="222"/>
      <c r="GX43" s="222"/>
      <c r="GY43" s="222"/>
      <c r="GZ43" s="222"/>
      <c r="HA43" s="222"/>
      <c r="HB43" s="222"/>
      <c r="HC43" s="222"/>
      <c r="HD43" s="222"/>
      <c r="HE43" s="222"/>
      <c r="HF43" s="222"/>
      <c r="HG43" s="222"/>
      <c r="HH43" s="222"/>
      <c r="HI43" s="222"/>
      <c r="HJ43" s="222"/>
      <c r="HK43" s="222"/>
      <c r="HL43" s="222"/>
      <c r="HM43" s="222"/>
      <c r="HN43" s="222"/>
      <c r="HO43" s="222"/>
      <c r="HP43" s="222"/>
      <c r="HQ43" s="222"/>
      <c r="HR43" s="222"/>
      <c r="HS43" s="222"/>
      <c r="HT43" s="222"/>
      <c r="HU43" s="222"/>
      <c r="HV43" s="222"/>
      <c r="HW43" s="222"/>
      <c r="HX43" s="222"/>
      <c r="HY43" s="222"/>
      <c r="HZ43" s="222"/>
      <c r="IA43" s="222"/>
      <c r="IB43" s="222"/>
      <c r="IC43" s="222"/>
      <c r="ID43" s="222"/>
      <c r="IE43" s="222"/>
      <c r="IF43" s="222"/>
      <c r="IG43" s="222"/>
      <c r="IH43" s="222"/>
      <c r="II43" s="222"/>
      <c r="IJ43" s="222"/>
      <c r="IK43" s="222"/>
      <c r="IL43" s="222"/>
      <c r="IM43" s="222"/>
      <c r="IN43" s="222"/>
      <c r="IO43" s="222"/>
      <c r="IP43" s="222"/>
      <c r="IQ43" s="222"/>
      <c r="IR43" s="222"/>
      <c r="IS43" s="222"/>
      <c r="IT43" s="222"/>
    </row>
    <row r="44" spans="1:254" s="1" customFormat="1" x14ac:dyDescent="0.2">
      <c r="A44" s="222"/>
      <c r="B44" s="250"/>
      <c r="C44" s="250"/>
      <c r="D44" s="250"/>
      <c r="E44" s="250"/>
      <c r="F44" s="250"/>
      <c r="G44" s="250"/>
      <c r="H44" s="250"/>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2"/>
      <c r="DA44" s="222"/>
      <c r="DB44" s="222"/>
      <c r="DC44" s="222"/>
      <c r="DD44" s="222"/>
      <c r="DE44" s="222"/>
      <c r="DF44" s="222"/>
      <c r="DG44" s="222"/>
      <c r="DH44" s="222"/>
      <c r="DI44" s="222"/>
      <c r="DJ44" s="222"/>
      <c r="DK44" s="222"/>
      <c r="DL44" s="222"/>
      <c r="DM44" s="222"/>
      <c r="DN44" s="222"/>
      <c r="DO44" s="222"/>
      <c r="DP44" s="222"/>
      <c r="DQ44" s="222"/>
      <c r="DR44" s="222"/>
      <c r="DS44" s="222"/>
      <c r="DT44" s="222"/>
      <c r="DU44" s="222"/>
      <c r="DV44" s="222"/>
      <c r="DW44" s="222"/>
      <c r="DX44" s="222"/>
      <c r="DY44" s="222"/>
      <c r="DZ44" s="222"/>
      <c r="EA44" s="222"/>
      <c r="EB44" s="222"/>
      <c r="EC44" s="222"/>
      <c r="ED44" s="222"/>
      <c r="EE44" s="222"/>
      <c r="EF44" s="222"/>
      <c r="EG44" s="222"/>
      <c r="EH44" s="222"/>
      <c r="EI44" s="222"/>
      <c r="EJ44" s="222"/>
      <c r="EK44" s="222"/>
      <c r="EL44" s="222"/>
      <c r="EM44" s="222"/>
      <c r="EN44" s="222"/>
      <c r="EO44" s="222"/>
      <c r="EP44" s="222"/>
      <c r="EQ44" s="222"/>
      <c r="ER44" s="222"/>
      <c r="ES44" s="222"/>
      <c r="ET44" s="222"/>
      <c r="EU44" s="222"/>
      <c r="EV44" s="222"/>
      <c r="EW44" s="222"/>
      <c r="EX44" s="222"/>
      <c r="EY44" s="222"/>
      <c r="EZ44" s="222"/>
      <c r="FA44" s="222"/>
      <c r="FB44" s="222"/>
      <c r="FC44" s="222"/>
      <c r="FD44" s="222"/>
      <c r="FE44" s="222"/>
      <c r="FF44" s="222"/>
      <c r="FG44" s="222"/>
      <c r="FH44" s="222"/>
      <c r="FI44" s="222"/>
      <c r="FJ44" s="222"/>
      <c r="FK44" s="222"/>
      <c r="FL44" s="222"/>
      <c r="FM44" s="222"/>
      <c r="FN44" s="222"/>
      <c r="FO44" s="222"/>
      <c r="FP44" s="222"/>
      <c r="FQ44" s="222"/>
      <c r="FR44" s="222"/>
      <c r="FS44" s="222"/>
      <c r="FT44" s="222"/>
      <c r="FU44" s="222"/>
      <c r="FV44" s="222"/>
      <c r="FW44" s="222"/>
      <c r="FX44" s="222"/>
      <c r="FY44" s="222"/>
      <c r="FZ44" s="222"/>
      <c r="GA44" s="222"/>
      <c r="GB44" s="222"/>
      <c r="GC44" s="222"/>
      <c r="GD44" s="222"/>
      <c r="GE44" s="222"/>
      <c r="GF44" s="222"/>
      <c r="GG44" s="222"/>
      <c r="GH44" s="222"/>
      <c r="GI44" s="222"/>
      <c r="GJ44" s="222"/>
      <c r="GK44" s="222"/>
      <c r="GL44" s="222"/>
      <c r="GM44" s="222"/>
      <c r="GN44" s="222"/>
      <c r="GO44" s="222"/>
      <c r="GP44" s="222"/>
      <c r="GQ44" s="222"/>
      <c r="GR44" s="222"/>
      <c r="GS44" s="222"/>
      <c r="GT44" s="222"/>
      <c r="GU44" s="222"/>
      <c r="GV44" s="222"/>
      <c r="GW44" s="222"/>
      <c r="GX44" s="222"/>
      <c r="GY44" s="222"/>
      <c r="GZ44" s="222"/>
      <c r="HA44" s="222"/>
      <c r="HB44" s="222"/>
      <c r="HC44" s="222"/>
      <c r="HD44" s="222"/>
      <c r="HE44" s="222"/>
      <c r="HF44" s="222"/>
      <c r="HG44" s="222"/>
      <c r="HH44" s="222"/>
      <c r="HI44" s="222"/>
      <c r="HJ44" s="222"/>
      <c r="HK44" s="222"/>
      <c r="HL44" s="222"/>
      <c r="HM44" s="222"/>
      <c r="HN44" s="222"/>
      <c r="HO44" s="222"/>
      <c r="HP44" s="222"/>
      <c r="HQ44" s="222"/>
      <c r="HR44" s="222"/>
      <c r="HS44" s="222"/>
      <c r="HT44" s="222"/>
      <c r="HU44" s="222"/>
      <c r="HV44" s="222"/>
      <c r="HW44" s="222"/>
      <c r="HX44" s="222"/>
      <c r="HY44" s="222"/>
      <c r="HZ44" s="222"/>
      <c r="IA44" s="222"/>
      <c r="IB44" s="222"/>
      <c r="IC44" s="222"/>
      <c r="ID44" s="222"/>
      <c r="IE44" s="222"/>
      <c r="IF44" s="222"/>
      <c r="IG44" s="222"/>
      <c r="IH44" s="222"/>
      <c r="II44" s="222"/>
      <c r="IJ44" s="222"/>
      <c r="IK44" s="222"/>
      <c r="IL44" s="222"/>
      <c r="IM44" s="222"/>
      <c r="IN44" s="222"/>
      <c r="IO44" s="222"/>
      <c r="IP44" s="222"/>
      <c r="IQ44" s="222"/>
      <c r="IR44" s="222"/>
      <c r="IS44" s="222"/>
      <c r="IT44" s="222"/>
    </row>
    <row r="45" spans="1:254" s="1" customFormat="1" x14ac:dyDescent="0.2">
      <c r="A45" s="222"/>
      <c r="B45" s="250"/>
      <c r="C45" s="250"/>
      <c r="D45" s="250"/>
      <c r="E45" s="250"/>
      <c r="F45" s="250"/>
      <c r="G45" s="250"/>
      <c r="H45" s="250"/>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222"/>
      <c r="BS45" s="222"/>
      <c r="BT45" s="222"/>
      <c r="BU45" s="222"/>
      <c r="BV45" s="222"/>
      <c r="BW45" s="222"/>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2"/>
      <c r="CW45" s="222"/>
      <c r="CX45" s="222"/>
      <c r="CY45" s="222"/>
      <c r="CZ45" s="222"/>
      <c r="DA45" s="222"/>
      <c r="DB45" s="222"/>
      <c r="DC45" s="222"/>
      <c r="DD45" s="222"/>
      <c r="DE45" s="222"/>
      <c r="DF45" s="222"/>
      <c r="DG45" s="222"/>
      <c r="DH45" s="222"/>
      <c r="DI45" s="222"/>
      <c r="DJ45" s="222"/>
      <c r="DK45" s="222"/>
      <c r="DL45" s="222"/>
      <c r="DM45" s="222"/>
      <c r="DN45" s="222"/>
      <c r="DO45" s="222"/>
      <c r="DP45" s="222"/>
      <c r="DQ45" s="222"/>
      <c r="DR45" s="222"/>
      <c r="DS45" s="222"/>
      <c r="DT45" s="222"/>
      <c r="DU45" s="222"/>
      <c r="DV45" s="222"/>
      <c r="DW45" s="222"/>
      <c r="DX45" s="222"/>
      <c r="DY45" s="222"/>
      <c r="DZ45" s="222"/>
      <c r="EA45" s="222"/>
      <c r="EB45" s="222"/>
      <c r="EC45" s="222"/>
      <c r="ED45" s="222"/>
      <c r="EE45" s="222"/>
      <c r="EF45" s="222"/>
      <c r="EG45" s="222"/>
      <c r="EH45" s="222"/>
      <c r="EI45" s="222"/>
      <c r="EJ45" s="222"/>
      <c r="EK45" s="222"/>
      <c r="EL45" s="222"/>
      <c r="EM45" s="222"/>
      <c r="EN45" s="222"/>
      <c r="EO45" s="222"/>
      <c r="EP45" s="222"/>
      <c r="EQ45" s="222"/>
      <c r="ER45" s="222"/>
      <c r="ES45" s="222"/>
      <c r="ET45" s="222"/>
      <c r="EU45" s="222"/>
      <c r="EV45" s="222"/>
      <c r="EW45" s="222"/>
      <c r="EX45" s="222"/>
      <c r="EY45" s="222"/>
      <c r="EZ45" s="222"/>
      <c r="FA45" s="222"/>
      <c r="FB45" s="222"/>
      <c r="FC45" s="222"/>
      <c r="FD45" s="222"/>
      <c r="FE45" s="222"/>
      <c r="FF45" s="222"/>
      <c r="FG45" s="222"/>
      <c r="FH45" s="222"/>
      <c r="FI45" s="222"/>
      <c r="FJ45" s="222"/>
      <c r="FK45" s="222"/>
      <c r="FL45" s="222"/>
      <c r="FM45" s="222"/>
      <c r="FN45" s="222"/>
      <c r="FO45" s="222"/>
      <c r="FP45" s="222"/>
      <c r="FQ45" s="222"/>
      <c r="FR45" s="222"/>
      <c r="FS45" s="222"/>
      <c r="FT45" s="222"/>
      <c r="FU45" s="222"/>
      <c r="FV45" s="222"/>
      <c r="FW45" s="222"/>
      <c r="FX45" s="222"/>
      <c r="FY45" s="222"/>
      <c r="FZ45" s="222"/>
      <c r="GA45" s="222"/>
      <c r="GB45" s="222"/>
      <c r="GC45" s="222"/>
      <c r="GD45" s="222"/>
      <c r="GE45" s="222"/>
      <c r="GF45" s="222"/>
      <c r="GG45" s="222"/>
      <c r="GH45" s="222"/>
      <c r="GI45" s="222"/>
      <c r="GJ45" s="222"/>
      <c r="GK45" s="222"/>
      <c r="GL45" s="222"/>
      <c r="GM45" s="222"/>
      <c r="GN45" s="222"/>
      <c r="GO45" s="222"/>
      <c r="GP45" s="222"/>
      <c r="GQ45" s="222"/>
      <c r="GR45" s="222"/>
      <c r="GS45" s="222"/>
      <c r="GT45" s="222"/>
      <c r="GU45" s="222"/>
      <c r="GV45" s="222"/>
      <c r="GW45" s="222"/>
      <c r="GX45" s="222"/>
      <c r="GY45" s="222"/>
      <c r="GZ45" s="222"/>
      <c r="HA45" s="222"/>
      <c r="HB45" s="222"/>
      <c r="HC45" s="222"/>
      <c r="HD45" s="222"/>
      <c r="HE45" s="222"/>
      <c r="HF45" s="222"/>
      <c r="HG45" s="222"/>
      <c r="HH45" s="222"/>
      <c r="HI45" s="222"/>
      <c r="HJ45" s="222"/>
      <c r="HK45" s="222"/>
      <c r="HL45" s="222"/>
      <c r="HM45" s="222"/>
      <c r="HN45" s="222"/>
      <c r="HO45" s="222"/>
      <c r="HP45" s="222"/>
      <c r="HQ45" s="222"/>
      <c r="HR45" s="222"/>
      <c r="HS45" s="222"/>
      <c r="HT45" s="222"/>
      <c r="HU45" s="222"/>
      <c r="HV45" s="222"/>
      <c r="HW45" s="222"/>
      <c r="HX45" s="222"/>
      <c r="HY45" s="222"/>
      <c r="HZ45" s="222"/>
      <c r="IA45" s="222"/>
      <c r="IB45" s="222"/>
      <c r="IC45" s="222"/>
      <c r="ID45" s="222"/>
      <c r="IE45" s="222"/>
      <c r="IF45" s="222"/>
      <c r="IG45" s="222"/>
      <c r="IH45" s="222"/>
      <c r="II45" s="222"/>
      <c r="IJ45" s="222"/>
      <c r="IK45" s="222"/>
      <c r="IL45" s="222"/>
      <c r="IM45" s="222"/>
      <c r="IN45" s="222"/>
      <c r="IO45" s="222"/>
      <c r="IP45" s="222"/>
      <c r="IQ45" s="222"/>
      <c r="IR45" s="222"/>
      <c r="IS45" s="222"/>
      <c r="IT45" s="222"/>
    </row>
    <row r="46" spans="1:254" s="1" customFormat="1" x14ac:dyDescent="0.2">
      <c r="A46" s="222"/>
      <c r="B46" s="250"/>
      <c r="C46" s="250"/>
      <c r="D46" s="250"/>
      <c r="E46" s="250"/>
      <c r="F46" s="250"/>
      <c r="G46" s="250"/>
      <c r="H46" s="250"/>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c r="EJ46" s="222"/>
      <c r="EK46" s="222"/>
      <c r="EL46" s="222"/>
      <c r="EM46" s="222"/>
      <c r="EN46" s="222"/>
      <c r="EO46" s="222"/>
      <c r="EP46" s="222"/>
      <c r="EQ46" s="222"/>
      <c r="ER46" s="222"/>
      <c r="ES46" s="222"/>
      <c r="ET46" s="222"/>
      <c r="EU46" s="222"/>
      <c r="EV46" s="222"/>
      <c r="EW46" s="222"/>
      <c r="EX46" s="222"/>
      <c r="EY46" s="222"/>
      <c r="EZ46" s="222"/>
      <c r="FA46" s="222"/>
      <c r="FB46" s="222"/>
      <c r="FC46" s="222"/>
      <c r="FD46" s="222"/>
      <c r="FE46" s="222"/>
      <c r="FF46" s="222"/>
      <c r="FG46" s="222"/>
      <c r="FH46" s="222"/>
      <c r="FI46" s="222"/>
      <c r="FJ46" s="222"/>
      <c r="FK46" s="222"/>
      <c r="FL46" s="222"/>
      <c r="FM46" s="222"/>
      <c r="FN46" s="222"/>
      <c r="FO46" s="222"/>
      <c r="FP46" s="222"/>
      <c r="FQ46" s="222"/>
      <c r="FR46" s="222"/>
      <c r="FS46" s="222"/>
      <c r="FT46" s="222"/>
      <c r="FU46" s="222"/>
      <c r="FV46" s="222"/>
      <c r="FW46" s="222"/>
      <c r="FX46" s="222"/>
      <c r="FY46" s="222"/>
      <c r="FZ46" s="222"/>
      <c r="GA46" s="222"/>
      <c r="GB46" s="222"/>
      <c r="GC46" s="222"/>
      <c r="GD46" s="222"/>
      <c r="GE46" s="222"/>
      <c r="GF46" s="222"/>
      <c r="GG46" s="222"/>
      <c r="GH46" s="222"/>
      <c r="GI46" s="222"/>
      <c r="GJ46" s="222"/>
      <c r="GK46" s="222"/>
      <c r="GL46" s="222"/>
      <c r="GM46" s="222"/>
      <c r="GN46" s="222"/>
      <c r="GO46" s="222"/>
      <c r="GP46" s="222"/>
      <c r="GQ46" s="222"/>
      <c r="GR46" s="222"/>
      <c r="GS46" s="222"/>
      <c r="GT46" s="222"/>
      <c r="GU46" s="222"/>
      <c r="GV46" s="222"/>
      <c r="GW46" s="222"/>
      <c r="GX46" s="222"/>
      <c r="GY46" s="222"/>
      <c r="GZ46" s="222"/>
      <c r="HA46" s="222"/>
      <c r="HB46" s="222"/>
      <c r="HC46" s="222"/>
      <c r="HD46" s="222"/>
      <c r="HE46" s="222"/>
      <c r="HF46" s="222"/>
      <c r="HG46" s="222"/>
      <c r="HH46" s="222"/>
      <c r="HI46" s="222"/>
      <c r="HJ46" s="222"/>
      <c r="HK46" s="222"/>
      <c r="HL46" s="222"/>
      <c r="HM46" s="222"/>
      <c r="HN46" s="222"/>
      <c r="HO46" s="222"/>
      <c r="HP46" s="222"/>
      <c r="HQ46" s="222"/>
      <c r="HR46" s="222"/>
      <c r="HS46" s="222"/>
      <c r="HT46" s="222"/>
      <c r="HU46" s="222"/>
      <c r="HV46" s="222"/>
      <c r="HW46" s="222"/>
      <c r="HX46" s="222"/>
      <c r="HY46" s="222"/>
      <c r="HZ46" s="222"/>
      <c r="IA46" s="222"/>
      <c r="IB46" s="222"/>
      <c r="IC46" s="222"/>
      <c r="ID46" s="222"/>
      <c r="IE46" s="222"/>
      <c r="IF46" s="222"/>
      <c r="IG46" s="222"/>
      <c r="IH46" s="222"/>
      <c r="II46" s="222"/>
      <c r="IJ46" s="222"/>
      <c r="IK46" s="222"/>
      <c r="IL46" s="222"/>
      <c r="IM46" s="222"/>
      <c r="IN46" s="222"/>
      <c r="IO46" s="222"/>
      <c r="IP46" s="222"/>
      <c r="IQ46" s="222"/>
      <c r="IR46" s="222"/>
      <c r="IS46" s="222"/>
      <c r="IT46" s="222"/>
    </row>
    <row r="47" spans="1:254" s="1" customFormat="1" x14ac:dyDescent="0.2">
      <c r="A47" s="222"/>
      <c r="B47" s="250"/>
      <c r="C47" s="250"/>
      <c r="D47" s="250"/>
      <c r="E47" s="250"/>
      <c r="F47" s="250"/>
      <c r="G47" s="250"/>
      <c r="H47" s="250"/>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2"/>
      <c r="BR47" s="222"/>
      <c r="BS47" s="222"/>
      <c r="BT47" s="222"/>
      <c r="BU47" s="222"/>
      <c r="BV47" s="222"/>
      <c r="BW47" s="222"/>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2"/>
      <c r="CW47" s="222"/>
      <c r="CX47" s="222"/>
      <c r="CY47" s="222"/>
      <c r="CZ47" s="222"/>
      <c r="DA47" s="222"/>
      <c r="DB47" s="222"/>
      <c r="DC47" s="222"/>
      <c r="DD47" s="222"/>
      <c r="DE47" s="222"/>
      <c r="DF47" s="222"/>
      <c r="DG47" s="222"/>
      <c r="DH47" s="222"/>
      <c r="DI47" s="222"/>
      <c r="DJ47" s="222"/>
      <c r="DK47" s="222"/>
      <c r="DL47" s="222"/>
      <c r="DM47" s="222"/>
      <c r="DN47" s="222"/>
      <c r="DO47" s="222"/>
      <c r="DP47" s="222"/>
      <c r="DQ47" s="222"/>
      <c r="DR47" s="222"/>
      <c r="DS47" s="222"/>
      <c r="DT47" s="222"/>
      <c r="DU47" s="222"/>
      <c r="DV47" s="222"/>
      <c r="DW47" s="222"/>
      <c r="DX47" s="222"/>
      <c r="DY47" s="222"/>
      <c r="DZ47" s="222"/>
      <c r="EA47" s="222"/>
      <c r="EB47" s="222"/>
      <c r="EC47" s="222"/>
      <c r="ED47" s="222"/>
      <c r="EE47" s="222"/>
      <c r="EF47" s="222"/>
      <c r="EG47" s="222"/>
      <c r="EH47" s="222"/>
      <c r="EI47" s="222"/>
      <c r="EJ47" s="222"/>
      <c r="EK47" s="222"/>
      <c r="EL47" s="222"/>
      <c r="EM47" s="222"/>
      <c r="EN47" s="222"/>
      <c r="EO47" s="222"/>
      <c r="EP47" s="222"/>
      <c r="EQ47" s="222"/>
      <c r="ER47" s="222"/>
      <c r="ES47" s="222"/>
      <c r="ET47" s="222"/>
      <c r="EU47" s="222"/>
      <c r="EV47" s="222"/>
      <c r="EW47" s="222"/>
      <c r="EX47" s="222"/>
      <c r="EY47" s="222"/>
      <c r="EZ47" s="222"/>
      <c r="FA47" s="222"/>
      <c r="FB47" s="222"/>
      <c r="FC47" s="222"/>
      <c r="FD47" s="222"/>
      <c r="FE47" s="222"/>
      <c r="FF47" s="222"/>
      <c r="FG47" s="222"/>
      <c r="FH47" s="222"/>
      <c r="FI47" s="222"/>
      <c r="FJ47" s="222"/>
      <c r="FK47" s="222"/>
      <c r="FL47" s="222"/>
      <c r="FM47" s="222"/>
      <c r="FN47" s="222"/>
      <c r="FO47" s="222"/>
      <c r="FP47" s="222"/>
      <c r="FQ47" s="222"/>
      <c r="FR47" s="222"/>
      <c r="FS47" s="222"/>
      <c r="FT47" s="222"/>
      <c r="FU47" s="222"/>
      <c r="FV47" s="222"/>
      <c r="FW47" s="222"/>
      <c r="FX47" s="222"/>
      <c r="FY47" s="222"/>
      <c r="FZ47" s="222"/>
      <c r="GA47" s="222"/>
      <c r="GB47" s="222"/>
      <c r="GC47" s="222"/>
      <c r="GD47" s="222"/>
      <c r="GE47" s="222"/>
      <c r="GF47" s="222"/>
      <c r="GG47" s="222"/>
      <c r="GH47" s="222"/>
      <c r="GI47" s="222"/>
      <c r="GJ47" s="222"/>
      <c r="GK47" s="222"/>
      <c r="GL47" s="222"/>
      <c r="GM47" s="222"/>
      <c r="GN47" s="222"/>
      <c r="GO47" s="222"/>
      <c r="GP47" s="222"/>
      <c r="GQ47" s="222"/>
      <c r="GR47" s="222"/>
      <c r="GS47" s="222"/>
      <c r="GT47" s="222"/>
      <c r="GU47" s="222"/>
      <c r="GV47" s="222"/>
      <c r="GW47" s="222"/>
      <c r="GX47" s="222"/>
      <c r="GY47" s="222"/>
      <c r="GZ47" s="222"/>
      <c r="HA47" s="222"/>
      <c r="HB47" s="222"/>
      <c r="HC47" s="222"/>
      <c r="HD47" s="222"/>
      <c r="HE47" s="222"/>
      <c r="HF47" s="222"/>
      <c r="HG47" s="222"/>
      <c r="HH47" s="222"/>
      <c r="HI47" s="222"/>
      <c r="HJ47" s="222"/>
      <c r="HK47" s="222"/>
      <c r="HL47" s="222"/>
      <c r="HM47" s="222"/>
      <c r="HN47" s="222"/>
      <c r="HO47" s="222"/>
      <c r="HP47" s="222"/>
      <c r="HQ47" s="222"/>
      <c r="HR47" s="222"/>
      <c r="HS47" s="222"/>
      <c r="HT47" s="222"/>
      <c r="HU47" s="222"/>
      <c r="HV47" s="222"/>
      <c r="HW47" s="222"/>
      <c r="HX47" s="222"/>
      <c r="HY47" s="222"/>
      <c r="HZ47" s="222"/>
      <c r="IA47" s="222"/>
      <c r="IB47" s="222"/>
      <c r="IC47" s="222"/>
      <c r="ID47" s="222"/>
      <c r="IE47" s="222"/>
      <c r="IF47" s="222"/>
      <c r="IG47" s="222"/>
      <c r="IH47" s="222"/>
      <c r="II47" s="222"/>
      <c r="IJ47" s="222"/>
      <c r="IK47" s="222"/>
      <c r="IL47" s="222"/>
      <c r="IM47" s="222"/>
      <c r="IN47" s="222"/>
      <c r="IO47" s="222"/>
      <c r="IP47" s="222"/>
      <c r="IQ47" s="222"/>
      <c r="IR47" s="222"/>
      <c r="IS47" s="222"/>
      <c r="IT47" s="222"/>
    </row>
    <row r="48" spans="1:254" s="1" customFormat="1" x14ac:dyDescent="0.2">
      <c r="A48" s="222"/>
      <c r="B48" s="250"/>
      <c r="C48" s="250"/>
      <c r="D48" s="250"/>
      <c r="E48" s="250"/>
      <c r="F48" s="250"/>
      <c r="G48" s="250"/>
      <c r="H48" s="250"/>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2"/>
      <c r="BY48" s="222"/>
      <c r="BZ48" s="222"/>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2"/>
      <c r="DA48" s="222"/>
      <c r="DB48" s="222"/>
      <c r="DC48" s="222"/>
      <c r="DD48" s="222"/>
      <c r="DE48" s="222"/>
      <c r="DF48" s="222"/>
      <c r="DG48" s="222"/>
      <c r="DH48" s="222"/>
      <c r="DI48" s="222"/>
      <c r="DJ48" s="222"/>
      <c r="DK48" s="222"/>
      <c r="DL48" s="222"/>
      <c r="DM48" s="222"/>
      <c r="DN48" s="222"/>
      <c r="DO48" s="222"/>
      <c r="DP48" s="222"/>
      <c r="DQ48" s="222"/>
      <c r="DR48" s="222"/>
      <c r="DS48" s="222"/>
      <c r="DT48" s="222"/>
      <c r="DU48" s="222"/>
      <c r="DV48" s="222"/>
      <c r="DW48" s="222"/>
      <c r="DX48" s="222"/>
      <c r="DY48" s="222"/>
      <c r="DZ48" s="222"/>
      <c r="EA48" s="222"/>
      <c r="EB48" s="222"/>
      <c r="EC48" s="222"/>
      <c r="ED48" s="222"/>
      <c r="EE48" s="222"/>
      <c r="EF48" s="222"/>
      <c r="EG48" s="222"/>
      <c r="EH48" s="222"/>
      <c r="EI48" s="222"/>
      <c r="EJ48" s="222"/>
      <c r="EK48" s="222"/>
      <c r="EL48" s="222"/>
      <c r="EM48" s="222"/>
      <c r="EN48" s="222"/>
      <c r="EO48" s="222"/>
      <c r="EP48" s="222"/>
      <c r="EQ48" s="222"/>
      <c r="ER48" s="222"/>
      <c r="ES48" s="222"/>
      <c r="ET48" s="222"/>
      <c r="EU48" s="222"/>
      <c r="EV48" s="222"/>
      <c r="EW48" s="222"/>
      <c r="EX48" s="222"/>
      <c r="EY48" s="222"/>
      <c r="EZ48" s="222"/>
      <c r="FA48" s="222"/>
      <c r="FB48" s="222"/>
      <c r="FC48" s="222"/>
      <c r="FD48" s="222"/>
      <c r="FE48" s="222"/>
      <c r="FF48" s="222"/>
      <c r="FG48" s="222"/>
      <c r="FH48" s="222"/>
      <c r="FI48" s="222"/>
      <c r="FJ48" s="222"/>
      <c r="FK48" s="222"/>
      <c r="FL48" s="222"/>
      <c r="FM48" s="222"/>
      <c r="FN48" s="222"/>
      <c r="FO48" s="222"/>
      <c r="FP48" s="222"/>
      <c r="FQ48" s="222"/>
      <c r="FR48" s="222"/>
      <c r="FS48" s="222"/>
      <c r="FT48" s="222"/>
      <c r="FU48" s="222"/>
      <c r="FV48" s="222"/>
      <c r="FW48" s="222"/>
      <c r="FX48" s="222"/>
      <c r="FY48" s="222"/>
      <c r="FZ48" s="222"/>
      <c r="GA48" s="222"/>
      <c r="GB48" s="222"/>
      <c r="GC48" s="222"/>
      <c r="GD48" s="222"/>
      <c r="GE48" s="222"/>
      <c r="GF48" s="222"/>
      <c r="GG48" s="222"/>
      <c r="GH48" s="222"/>
      <c r="GI48" s="222"/>
      <c r="GJ48" s="222"/>
      <c r="GK48" s="222"/>
      <c r="GL48" s="222"/>
      <c r="GM48" s="222"/>
      <c r="GN48" s="222"/>
      <c r="GO48" s="222"/>
      <c r="GP48" s="222"/>
      <c r="GQ48" s="222"/>
      <c r="GR48" s="222"/>
      <c r="GS48" s="222"/>
      <c r="GT48" s="222"/>
      <c r="GU48" s="222"/>
      <c r="GV48" s="222"/>
      <c r="GW48" s="222"/>
      <c r="GX48" s="222"/>
      <c r="GY48" s="222"/>
      <c r="GZ48" s="222"/>
      <c r="HA48" s="222"/>
      <c r="HB48" s="222"/>
      <c r="HC48" s="222"/>
      <c r="HD48" s="222"/>
      <c r="HE48" s="222"/>
      <c r="HF48" s="222"/>
      <c r="HG48" s="222"/>
      <c r="HH48" s="222"/>
      <c r="HI48" s="222"/>
      <c r="HJ48" s="222"/>
      <c r="HK48" s="222"/>
      <c r="HL48" s="222"/>
      <c r="HM48" s="222"/>
      <c r="HN48" s="222"/>
      <c r="HO48" s="222"/>
      <c r="HP48" s="222"/>
      <c r="HQ48" s="222"/>
      <c r="HR48" s="222"/>
      <c r="HS48" s="222"/>
      <c r="HT48" s="222"/>
      <c r="HU48" s="222"/>
      <c r="HV48" s="222"/>
      <c r="HW48" s="222"/>
      <c r="HX48" s="222"/>
      <c r="HY48" s="222"/>
      <c r="HZ48" s="222"/>
      <c r="IA48" s="222"/>
      <c r="IB48" s="222"/>
      <c r="IC48" s="222"/>
      <c r="ID48" s="222"/>
      <c r="IE48" s="222"/>
      <c r="IF48" s="222"/>
      <c r="IG48" s="222"/>
      <c r="IH48" s="222"/>
      <c r="II48" s="222"/>
      <c r="IJ48" s="222"/>
      <c r="IK48" s="222"/>
      <c r="IL48" s="222"/>
      <c r="IM48" s="222"/>
      <c r="IN48" s="222"/>
      <c r="IO48" s="222"/>
      <c r="IP48" s="222"/>
      <c r="IQ48" s="222"/>
      <c r="IR48" s="222"/>
      <c r="IS48" s="222"/>
      <c r="IT48" s="222"/>
    </row>
    <row r="49" spans="1:254" s="1" customFormat="1" x14ac:dyDescent="0.2">
      <c r="A49" s="222"/>
      <c r="B49" s="250"/>
      <c r="C49" s="250"/>
      <c r="D49" s="250"/>
      <c r="E49" s="250"/>
      <c r="F49" s="250"/>
      <c r="G49" s="250"/>
      <c r="H49" s="250"/>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22"/>
      <c r="BS49" s="222"/>
      <c r="BT49" s="222"/>
      <c r="BU49" s="222"/>
      <c r="BV49" s="222"/>
      <c r="BW49" s="222"/>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2"/>
      <c r="CW49" s="222"/>
      <c r="CX49" s="222"/>
      <c r="CY49" s="222"/>
      <c r="CZ49" s="222"/>
      <c r="DA49" s="222"/>
      <c r="DB49" s="222"/>
      <c r="DC49" s="222"/>
      <c r="DD49" s="222"/>
      <c r="DE49" s="222"/>
      <c r="DF49" s="222"/>
      <c r="DG49" s="222"/>
      <c r="DH49" s="222"/>
      <c r="DI49" s="222"/>
      <c r="DJ49" s="222"/>
      <c r="DK49" s="222"/>
      <c r="DL49" s="222"/>
      <c r="DM49" s="222"/>
      <c r="DN49" s="222"/>
      <c r="DO49" s="222"/>
      <c r="DP49" s="222"/>
      <c r="DQ49" s="222"/>
      <c r="DR49" s="222"/>
      <c r="DS49" s="222"/>
      <c r="DT49" s="222"/>
      <c r="DU49" s="222"/>
      <c r="DV49" s="222"/>
      <c r="DW49" s="222"/>
      <c r="DX49" s="222"/>
      <c r="DY49" s="222"/>
      <c r="DZ49" s="222"/>
      <c r="EA49" s="222"/>
      <c r="EB49" s="222"/>
      <c r="EC49" s="222"/>
      <c r="ED49" s="222"/>
      <c r="EE49" s="222"/>
      <c r="EF49" s="222"/>
      <c r="EG49" s="222"/>
      <c r="EH49" s="222"/>
      <c r="EI49" s="222"/>
      <c r="EJ49" s="222"/>
      <c r="EK49" s="222"/>
      <c r="EL49" s="222"/>
      <c r="EM49" s="222"/>
      <c r="EN49" s="222"/>
      <c r="EO49" s="222"/>
      <c r="EP49" s="222"/>
      <c r="EQ49" s="222"/>
      <c r="ER49" s="222"/>
      <c r="ES49" s="222"/>
      <c r="ET49" s="222"/>
      <c r="EU49" s="222"/>
      <c r="EV49" s="222"/>
      <c r="EW49" s="222"/>
      <c r="EX49" s="222"/>
      <c r="EY49" s="222"/>
      <c r="EZ49" s="222"/>
      <c r="FA49" s="222"/>
      <c r="FB49" s="222"/>
      <c r="FC49" s="222"/>
      <c r="FD49" s="222"/>
      <c r="FE49" s="222"/>
      <c r="FF49" s="222"/>
      <c r="FG49" s="222"/>
      <c r="FH49" s="222"/>
      <c r="FI49" s="222"/>
      <c r="FJ49" s="222"/>
      <c r="FK49" s="222"/>
      <c r="FL49" s="222"/>
      <c r="FM49" s="222"/>
      <c r="FN49" s="222"/>
      <c r="FO49" s="222"/>
      <c r="FP49" s="222"/>
      <c r="FQ49" s="222"/>
      <c r="FR49" s="222"/>
      <c r="FS49" s="222"/>
      <c r="FT49" s="222"/>
      <c r="FU49" s="222"/>
      <c r="FV49" s="222"/>
      <c r="FW49" s="222"/>
      <c r="FX49" s="222"/>
      <c r="FY49" s="222"/>
      <c r="FZ49" s="222"/>
      <c r="GA49" s="222"/>
      <c r="GB49" s="222"/>
      <c r="GC49" s="222"/>
      <c r="GD49" s="222"/>
      <c r="GE49" s="222"/>
      <c r="GF49" s="222"/>
      <c r="GG49" s="222"/>
      <c r="GH49" s="222"/>
      <c r="GI49" s="222"/>
      <c r="GJ49" s="222"/>
      <c r="GK49" s="222"/>
      <c r="GL49" s="222"/>
      <c r="GM49" s="222"/>
      <c r="GN49" s="222"/>
      <c r="GO49" s="222"/>
      <c r="GP49" s="222"/>
      <c r="GQ49" s="222"/>
      <c r="GR49" s="222"/>
      <c r="GS49" s="222"/>
      <c r="GT49" s="222"/>
      <c r="GU49" s="222"/>
      <c r="GV49" s="222"/>
      <c r="GW49" s="222"/>
      <c r="GX49" s="222"/>
      <c r="GY49" s="222"/>
      <c r="GZ49" s="222"/>
      <c r="HA49" s="222"/>
      <c r="HB49" s="222"/>
      <c r="HC49" s="222"/>
      <c r="HD49" s="222"/>
      <c r="HE49" s="222"/>
      <c r="HF49" s="222"/>
      <c r="HG49" s="222"/>
      <c r="HH49" s="222"/>
      <c r="HI49" s="222"/>
      <c r="HJ49" s="222"/>
      <c r="HK49" s="222"/>
      <c r="HL49" s="222"/>
      <c r="HM49" s="222"/>
      <c r="HN49" s="222"/>
      <c r="HO49" s="222"/>
      <c r="HP49" s="222"/>
      <c r="HQ49" s="222"/>
      <c r="HR49" s="222"/>
      <c r="HS49" s="222"/>
      <c r="HT49" s="222"/>
      <c r="HU49" s="222"/>
      <c r="HV49" s="222"/>
      <c r="HW49" s="222"/>
      <c r="HX49" s="222"/>
      <c r="HY49" s="222"/>
      <c r="HZ49" s="222"/>
      <c r="IA49" s="222"/>
      <c r="IB49" s="222"/>
      <c r="IC49" s="222"/>
      <c r="ID49" s="222"/>
      <c r="IE49" s="222"/>
      <c r="IF49" s="222"/>
      <c r="IG49" s="222"/>
      <c r="IH49" s="222"/>
      <c r="II49" s="222"/>
      <c r="IJ49" s="222"/>
      <c r="IK49" s="222"/>
      <c r="IL49" s="222"/>
      <c r="IM49" s="222"/>
      <c r="IN49" s="222"/>
      <c r="IO49" s="222"/>
      <c r="IP49" s="222"/>
      <c r="IQ49" s="222"/>
      <c r="IR49" s="222"/>
      <c r="IS49" s="222"/>
      <c r="IT49" s="222"/>
    </row>
    <row r="50" spans="1:254" s="1" customFormat="1" x14ac:dyDescent="0.2">
      <c r="A50" s="222"/>
      <c r="B50" s="250"/>
      <c r="C50" s="250"/>
      <c r="D50" s="250"/>
      <c r="E50" s="250"/>
      <c r="F50" s="250"/>
      <c r="G50" s="250"/>
      <c r="H50" s="250"/>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22"/>
      <c r="BS50" s="222"/>
      <c r="BT50" s="222"/>
      <c r="BU50" s="222"/>
      <c r="BV50" s="222"/>
      <c r="BW50" s="222"/>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2"/>
      <c r="CW50" s="222"/>
      <c r="CX50" s="222"/>
      <c r="CY50" s="222"/>
      <c r="CZ50" s="222"/>
      <c r="DA50" s="222"/>
      <c r="DB50" s="222"/>
      <c r="DC50" s="222"/>
      <c r="DD50" s="222"/>
      <c r="DE50" s="222"/>
      <c r="DF50" s="222"/>
      <c r="DG50" s="222"/>
      <c r="DH50" s="222"/>
      <c r="DI50" s="222"/>
      <c r="DJ50" s="222"/>
      <c r="DK50" s="222"/>
      <c r="DL50" s="222"/>
      <c r="DM50" s="222"/>
      <c r="DN50" s="222"/>
      <c r="DO50" s="222"/>
      <c r="DP50" s="222"/>
      <c r="DQ50" s="222"/>
      <c r="DR50" s="222"/>
      <c r="DS50" s="222"/>
      <c r="DT50" s="222"/>
      <c r="DU50" s="222"/>
      <c r="DV50" s="222"/>
      <c r="DW50" s="222"/>
      <c r="DX50" s="222"/>
      <c r="DY50" s="222"/>
      <c r="DZ50" s="222"/>
      <c r="EA50" s="222"/>
      <c r="EB50" s="222"/>
      <c r="EC50" s="222"/>
      <c r="ED50" s="222"/>
      <c r="EE50" s="222"/>
      <c r="EF50" s="222"/>
      <c r="EG50" s="222"/>
      <c r="EH50" s="222"/>
      <c r="EI50" s="222"/>
      <c r="EJ50" s="222"/>
      <c r="EK50" s="222"/>
      <c r="EL50" s="222"/>
      <c r="EM50" s="222"/>
      <c r="EN50" s="222"/>
      <c r="EO50" s="222"/>
      <c r="EP50" s="222"/>
      <c r="EQ50" s="222"/>
      <c r="ER50" s="222"/>
      <c r="ES50" s="222"/>
      <c r="ET50" s="222"/>
      <c r="EU50" s="222"/>
      <c r="EV50" s="222"/>
      <c r="EW50" s="222"/>
      <c r="EX50" s="222"/>
      <c r="EY50" s="222"/>
      <c r="EZ50" s="222"/>
      <c r="FA50" s="222"/>
      <c r="FB50" s="222"/>
      <c r="FC50" s="222"/>
      <c r="FD50" s="222"/>
      <c r="FE50" s="222"/>
      <c r="FF50" s="222"/>
      <c r="FG50" s="222"/>
      <c r="FH50" s="222"/>
      <c r="FI50" s="222"/>
      <c r="FJ50" s="222"/>
      <c r="FK50" s="222"/>
      <c r="FL50" s="222"/>
      <c r="FM50" s="222"/>
      <c r="FN50" s="222"/>
      <c r="FO50" s="222"/>
      <c r="FP50" s="222"/>
      <c r="FQ50" s="222"/>
      <c r="FR50" s="222"/>
      <c r="FS50" s="222"/>
      <c r="FT50" s="222"/>
      <c r="FU50" s="222"/>
      <c r="FV50" s="222"/>
      <c r="FW50" s="222"/>
      <c r="FX50" s="222"/>
      <c r="FY50" s="222"/>
      <c r="FZ50" s="222"/>
      <c r="GA50" s="222"/>
      <c r="GB50" s="222"/>
      <c r="GC50" s="222"/>
      <c r="GD50" s="222"/>
      <c r="GE50" s="222"/>
      <c r="GF50" s="222"/>
      <c r="GG50" s="222"/>
      <c r="GH50" s="222"/>
      <c r="GI50" s="222"/>
      <c r="GJ50" s="222"/>
      <c r="GK50" s="222"/>
      <c r="GL50" s="222"/>
      <c r="GM50" s="222"/>
      <c r="GN50" s="222"/>
      <c r="GO50" s="222"/>
      <c r="GP50" s="222"/>
      <c r="GQ50" s="222"/>
      <c r="GR50" s="222"/>
      <c r="GS50" s="222"/>
      <c r="GT50" s="222"/>
      <c r="GU50" s="222"/>
      <c r="GV50" s="222"/>
      <c r="GW50" s="222"/>
      <c r="GX50" s="222"/>
      <c r="GY50" s="222"/>
      <c r="GZ50" s="222"/>
      <c r="HA50" s="222"/>
      <c r="HB50" s="222"/>
      <c r="HC50" s="222"/>
      <c r="HD50" s="222"/>
      <c r="HE50" s="222"/>
      <c r="HF50" s="222"/>
      <c r="HG50" s="222"/>
      <c r="HH50" s="222"/>
      <c r="HI50" s="222"/>
      <c r="HJ50" s="222"/>
      <c r="HK50" s="222"/>
      <c r="HL50" s="222"/>
      <c r="HM50" s="222"/>
      <c r="HN50" s="222"/>
      <c r="HO50" s="222"/>
      <c r="HP50" s="222"/>
      <c r="HQ50" s="222"/>
      <c r="HR50" s="222"/>
      <c r="HS50" s="222"/>
      <c r="HT50" s="222"/>
      <c r="HU50" s="222"/>
      <c r="HV50" s="222"/>
      <c r="HW50" s="222"/>
      <c r="HX50" s="222"/>
      <c r="HY50" s="222"/>
      <c r="HZ50" s="222"/>
      <c r="IA50" s="222"/>
      <c r="IB50" s="222"/>
      <c r="IC50" s="222"/>
      <c r="ID50" s="222"/>
      <c r="IE50" s="222"/>
      <c r="IF50" s="222"/>
      <c r="IG50" s="222"/>
      <c r="IH50" s="222"/>
      <c r="II50" s="222"/>
      <c r="IJ50" s="222"/>
      <c r="IK50" s="222"/>
      <c r="IL50" s="222"/>
      <c r="IM50" s="222"/>
      <c r="IN50" s="222"/>
      <c r="IO50" s="222"/>
      <c r="IP50" s="222"/>
      <c r="IQ50" s="222"/>
      <c r="IR50" s="222"/>
      <c r="IS50" s="222"/>
      <c r="IT50" s="222"/>
    </row>
    <row r="51" spans="1:254" s="1" customFormat="1" x14ac:dyDescent="0.2">
      <c r="A51" s="222"/>
      <c r="B51" s="250"/>
      <c r="C51" s="250"/>
      <c r="D51" s="250"/>
      <c r="E51" s="250"/>
      <c r="F51" s="250"/>
      <c r="G51" s="250"/>
      <c r="H51" s="250"/>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22"/>
      <c r="BS51" s="222"/>
      <c r="BT51" s="222"/>
      <c r="BU51" s="222"/>
      <c r="BV51" s="222"/>
      <c r="BW51" s="222"/>
      <c r="BX51" s="222"/>
      <c r="BY51" s="222"/>
      <c r="BZ51" s="222"/>
      <c r="CA51" s="222"/>
      <c r="CB51" s="222"/>
      <c r="CC51" s="222"/>
      <c r="CD51" s="222"/>
      <c r="CE51" s="222"/>
      <c r="CF51" s="222"/>
      <c r="CG51" s="222"/>
      <c r="CH51" s="222"/>
      <c r="CI51" s="222"/>
      <c r="CJ51" s="222"/>
      <c r="CK51" s="222"/>
      <c r="CL51" s="222"/>
      <c r="CM51" s="222"/>
      <c r="CN51" s="222"/>
      <c r="CO51" s="222"/>
      <c r="CP51" s="222"/>
      <c r="CQ51" s="222"/>
      <c r="CR51" s="222"/>
      <c r="CS51" s="222"/>
      <c r="CT51" s="222"/>
      <c r="CU51" s="222"/>
      <c r="CV51" s="222"/>
      <c r="CW51" s="222"/>
      <c r="CX51" s="222"/>
      <c r="CY51" s="222"/>
      <c r="CZ51" s="222"/>
      <c r="DA51" s="222"/>
      <c r="DB51" s="222"/>
      <c r="DC51" s="222"/>
      <c r="DD51" s="222"/>
      <c r="DE51" s="222"/>
      <c r="DF51" s="222"/>
      <c r="DG51" s="222"/>
      <c r="DH51" s="222"/>
      <c r="DI51" s="222"/>
      <c r="DJ51" s="222"/>
      <c r="DK51" s="222"/>
      <c r="DL51" s="222"/>
      <c r="DM51" s="222"/>
      <c r="DN51" s="222"/>
      <c r="DO51" s="222"/>
      <c r="DP51" s="222"/>
      <c r="DQ51" s="222"/>
      <c r="DR51" s="222"/>
      <c r="DS51" s="222"/>
      <c r="DT51" s="222"/>
      <c r="DU51" s="222"/>
      <c r="DV51" s="222"/>
      <c r="DW51" s="222"/>
      <c r="DX51" s="222"/>
      <c r="DY51" s="222"/>
      <c r="DZ51" s="222"/>
      <c r="EA51" s="222"/>
      <c r="EB51" s="222"/>
      <c r="EC51" s="222"/>
      <c r="ED51" s="222"/>
      <c r="EE51" s="222"/>
      <c r="EF51" s="222"/>
      <c r="EG51" s="222"/>
      <c r="EH51" s="222"/>
      <c r="EI51" s="222"/>
      <c r="EJ51" s="222"/>
      <c r="EK51" s="222"/>
      <c r="EL51" s="222"/>
      <c r="EM51" s="222"/>
      <c r="EN51" s="222"/>
      <c r="EO51" s="222"/>
      <c r="EP51" s="222"/>
      <c r="EQ51" s="222"/>
      <c r="ER51" s="222"/>
      <c r="ES51" s="222"/>
      <c r="ET51" s="222"/>
      <c r="EU51" s="222"/>
      <c r="EV51" s="222"/>
      <c r="EW51" s="222"/>
      <c r="EX51" s="222"/>
      <c r="EY51" s="222"/>
      <c r="EZ51" s="222"/>
      <c r="FA51" s="222"/>
      <c r="FB51" s="222"/>
      <c r="FC51" s="222"/>
      <c r="FD51" s="222"/>
      <c r="FE51" s="222"/>
      <c r="FF51" s="222"/>
      <c r="FG51" s="222"/>
      <c r="FH51" s="222"/>
      <c r="FI51" s="222"/>
      <c r="FJ51" s="222"/>
      <c r="FK51" s="222"/>
      <c r="FL51" s="222"/>
      <c r="FM51" s="222"/>
      <c r="FN51" s="222"/>
      <c r="FO51" s="222"/>
      <c r="FP51" s="222"/>
      <c r="FQ51" s="222"/>
      <c r="FR51" s="222"/>
      <c r="FS51" s="222"/>
      <c r="FT51" s="222"/>
      <c r="FU51" s="222"/>
      <c r="FV51" s="222"/>
      <c r="FW51" s="222"/>
      <c r="FX51" s="222"/>
      <c r="FY51" s="222"/>
      <c r="FZ51" s="222"/>
      <c r="GA51" s="222"/>
      <c r="GB51" s="222"/>
      <c r="GC51" s="222"/>
      <c r="GD51" s="222"/>
      <c r="GE51" s="222"/>
      <c r="GF51" s="222"/>
      <c r="GG51" s="222"/>
      <c r="GH51" s="222"/>
      <c r="GI51" s="222"/>
      <c r="GJ51" s="222"/>
      <c r="GK51" s="222"/>
      <c r="GL51" s="222"/>
      <c r="GM51" s="222"/>
      <c r="GN51" s="222"/>
      <c r="GO51" s="222"/>
      <c r="GP51" s="222"/>
      <c r="GQ51" s="222"/>
      <c r="GR51" s="222"/>
      <c r="GS51" s="222"/>
      <c r="GT51" s="222"/>
      <c r="GU51" s="222"/>
      <c r="GV51" s="222"/>
      <c r="GW51" s="222"/>
      <c r="GX51" s="222"/>
      <c r="GY51" s="222"/>
      <c r="GZ51" s="222"/>
      <c r="HA51" s="222"/>
      <c r="HB51" s="222"/>
      <c r="HC51" s="222"/>
      <c r="HD51" s="222"/>
      <c r="HE51" s="222"/>
      <c r="HF51" s="222"/>
      <c r="HG51" s="222"/>
      <c r="HH51" s="222"/>
      <c r="HI51" s="222"/>
      <c r="HJ51" s="222"/>
      <c r="HK51" s="222"/>
      <c r="HL51" s="222"/>
      <c r="HM51" s="222"/>
      <c r="HN51" s="222"/>
      <c r="HO51" s="222"/>
      <c r="HP51" s="222"/>
      <c r="HQ51" s="222"/>
      <c r="HR51" s="222"/>
      <c r="HS51" s="222"/>
      <c r="HT51" s="222"/>
      <c r="HU51" s="222"/>
      <c r="HV51" s="222"/>
      <c r="HW51" s="222"/>
      <c r="HX51" s="222"/>
      <c r="HY51" s="222"/>
      <c r="HZ51" s="222"/>
      <c r="IA51" s="222"/>
      <c r="IB51" s="222"/>
      <c r="IC51" s="222"/>
      <c r="ID51" s="222"/>
      <c r="IE51" s="222"/>
      <c r="IF51" s="222"/>
      <c r="IG51" s="222"/>
      <c r="IH51" s="222"/>
      <c r="II51" s="222"/>
      <c r="IJ51" s="222"/>
      <c r="IK51" s="222"/>
      <c r="IL51" s="222"/>
      <c r="IM51" s="222"/>
      <c r="IN51" s="222"/>
      <c r="IO51" s="222"/>
      <c r="IP51" s="222"/>
      <c r="IQ51" s="222"/>
      <c r="IR51" s="222"/>
      <c r="IS51" s="222"/>
      <c r="IT51" s="222"/>
    </row>
    <row r="52" spans="1:254" s="1" customFormat="1" x14ac:dyDescent="0.2">
      <c r="A52" s="222"/>
      <c r="B52" s="250"/>
      <c r="C52" s="250"/>
      <c r="D52" s="250"/>
      <c r="E52" s="250"/>
      <c r="F52" s="250"/>
      <c r="G52" s="250"/>
      <c r="H52" s="250"/>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22"/>
      <c r="BS52" s="222"/>
      <c r="BT52" s="222"/>
      <c r="BU52" s="222"/>
      <c r="BV52" s="222"/>
      <c r="BW52" s="222"/>
      <c r="BX52" s="222"/>
      <c r="BY52" s="222"/>
      <c r="BZ52" s="222"/>
      <c r="CA52" s="222"/>
      <c r="CB52" s="222"/>
      <c r="CC52" s="222"/>
      <c r="CD52" s="222"/>
      <c r="CE52" s="222"/>
      <c r="CF52" s="222"/>
      <c r="CG52" s="222"/>
      <c r="CH52" s="222"/>
      <c r="CI52" s="222"/>
      <c r="CJ52" s="222"/>
      <c r="CK52" s="222"/>
      <c r="CL52" s="222"/>
      <c r="CM52" s="222"/>
      <c r="CN52" s="222"/>
      <c r="CO52" s="222"/>
      <c r="CP52" s="222"/>
      <c r="CQ52" s="222"/>
      <c r="CR52" s="222"/>
      <c r="CS52" s="222"/>
      <c r="CT52" s="222"/>
      <c r="CU52" s="222"/>
      <c r="CV52" s="222"/>
      <c r="CW52" s="222"/>
      <c r="CX52" s="222"/>
      <c r="CY52" s="222"/>
      <c r="CZ52" s="222"/>
      <c r="DA52" s="222"/>
      <c r="DB52" s="222"/>
      <c r="DC52" s="222"/>
      <c r="DD52" s="222"/>
      <c r="DE52" s="222"/>
      <c r="DF52" s="222"/>
      <c r="DG52" s="222"/>
      <c r="DH52" s="222"/>
      <c r="DI52" s="222"/>
      <c r="DJ52" s="222"/>
      <c r="DK52" s="222"/>
      <c r="DL52" s="222"/>
      <c r="DM52" s="222"/>
      <c r="DN52" s="222"/>
      <c r="DO52" s="222"/>
      <c r="DP52" s="222"/>
      <c r="DQ52" s="222"/>
      <c r="DR52" s="222"/>
      <c r="DS52" s="222"/>
      <c r="DT52" s="222"/>
      <c r="DU52" s="222"/>
      <c r="DV52" s="222"/>
      <c r="DW52" s="222"/>
      <c r="DX52" s="222"/>
      <c r="DY52" s="222"/>
      <c r="DZ52" s="222"/>
      <c r="EA52" s="222"/>
      <c r="EB52" s="222"/>
      <c r="EC52" s="222"/>
      <c r="ED52" s="222"/>
      <c r="EE52" s="222"/>
      <c r="EF52" s="222"/>
      <c r="EG52" s="222"/>
      <c r="EH52" s="222"/>
      <c r="EI52" s="222"/>
      <c r="EJ52" s="222"/>
      <c r="EK52" s="222"/>
      <c r="EL52" s="222"/>
      <c r="EM52" s="222"/>
      <c r="EN52" s="222"/>
      <c r="EO52" s="222"/>
      <c r="EP52" s="222"/>
      <c r="EQ52" s="222"/>
      <c r="ER52" s="222"/>
      <c r="ES52" s="222"/>
      <c r="ET52" s="222"/>
      <c r="EU52" s="222"/>
      <c r="EV52" s="222"/>
      <c r="EW52" s="222"/>
      <c r="EX52" s="222"/>
      <c r="EY52" s="222"/>
      <c r="EZ52" s="222"/>
      <c r="FA52" s="222"/>
      <c r="FB52" s="222"/>
      <c r="FC52" s="222"/>
      <c r="FD52" s="222"/>
      <c r="FE52" s="222"/>
      <c r="FF52" s="222"/>
      <c r="FG52" s="222"/>
      <c r="FH52" s="222"/>
      <c r="FI52" s="222"/>
      <c r="FJ52" s="222"/>
      <c r="FK52" s="222"/>
      <c r="FL52" s="222"/>
      <c r="FM52" s="222"/>
      <c r="FN52" s="222"/>
      <c r="FO52" s="222"/>
      <c r="FP52" s="222"/>
      <c r="FQ52" s="222"/>
      <c r="FR52" s="222"/>
      <c r="FS52" s="222"/>
      <c r="FT52" s="222"/>
      <c r="FU52" s="222"/>
      <c r="FV52" s="222"/>
      <c r="FW52" s="222"/>
      <c r="FX52" s="222"/>
      <c r="FY52" s="222"/>
      <c r="FZ52" s="222"/>
      <c r="GA52" s="222"/>
      <c r="GB52" s="222"/>
      <c r="GC52" s="222"/>
      <c r="GD52" s="222"/>
      <c r="GE52" s="222"/>
      <c r="GF52" s="222"/>
      <c r="GG52" s="222"/>
      <c r="GH52" s="222"/>
      <c r="GI52" s="222"/>
      <c r="GJ52" s="222"/>
      <c r="GK52" s="222"/>
      <c r="GL52" s="222"/>
      <c r="GM52" s="222"/>
      <c r="GN52" s="222"/>
      <c r="GO52" s="222"/>
      <c r="GP52" s="222"/>
      <c r="GQ52" s="222"/>
      <c r="GR52" s="222"/>
      <c r="GS52" s="222"/>
      <c r="GT52" s="222"/>
      <c r="GU52" s="222"/>
      <c r="GV52" s="222"/>
      <c r="GW52" s="222"/>
      <c r="GX52" s="222"/>
      <c r="GY52" s="222"/>
      <c r="GZ52" s="222"/>
      <c r="HA52" s="222"/>
      <c r="HB52" s="222"/>
      <c r="HC52" s="222"/>
      <c r="HD52" s="222"/>
      <c r="HE52" s="222"/>
      <c r="HF52" s="222"/>
      <c r="HG52" s="222"/>
      <c r="HH52" s="222"/>
      <c r="HI52" s="222"/>
      <c r="HJ52" s="222"/>
      <c r="HK52" s="222"/>
      <c r="HL52" s="222"/>
      <c r="HM52" s="222"/>
      <c r="HN52" s="222"/>
      <c r="HO52" s="222"/>
      <c r="HP52" s="222"/>
      <c r="HQ52" s="222"/>
      <c r="HR52" s="222"/>
      <c r="HS52" s="222"/>
      <c r="HT52" s="222"/>
      <c r="HU52" s="222"/>
      <c r="HV52" s="222"/>
      <c r="HW52" s="222"/>
      <c r="HX52" s="222"/>
      <c r="HY52" s="222"/>
      <c r="HZ52" s="222"/>
      <c r="IA52" s="222"/>
      <c r="IB52" s="222"/>
      <c r="IC52" s="222"/>
      <c r="ID52" s="222"/>
      <c r="IE52" s="222"/>
      <c r="IF52" s="222"/>
      <c r="IG52" s="222"/>
      <c r="IH52" s="222"/>
      <c r="II52" s="222"/>
      <c r="IJ52" s="222"/>
      <c r="IK52" s="222"/>
      <c r="IL52" s="222"/>
      <c r="IM52" s="222"/>
      <c r="IN52" s="222"/>
      <c r="IO52" s="222"/>
      <c r="IP52" s="222"/>
      <c r="IQ52" s="222"/>
      <c r="IR52" s="222"/>
      <c r="IS52" s="222"/>
      <c r="IT52" s="222"/>
    </row>
    <row r="53" spans="1:254" s="1" customFormat="1" x14ac:dyDescent="0.2">
      <c r="A53" s="222"/>
      <c r="B53" s="250"/>
      <c r="C53" s="250"/>
      <c r="D53" s="250"/>
      <c r="E53" s="250"/>
      <c r="F53" s="250"/>
      <c r="G53" s="250"/>
      <c r="H53" s="250"/>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2"/>
      <c r="CL53" s="222"/>
      <c r="CM53" s="222"/>
      <c r="CN53" s="222"/>
      <c r="CO53" s="222"/>
      <c r="CP53" s="222"/>
      <c r="CQ53" s="222"/>
      <c r="CR53" s="222"/>
      <c r="CS53" s="222"/>
      <c r="CT53" s="222"/>
      <c r="CU53" s="222"/>
      <c r="CV53" s="222"/>
      <c r="CW53" s="222"/>
      <c r="CX53" s="222"/>
      <c r="CY53" s="222"/>
      <c r="CZ53" s="222"/>
      <c r="DA53" s="222"/>
      <c r="DB53" s="222"/>
      <c r="DC53" s="222"/>
      <c r="DD53" s="222"/>
      <c r="DE53" s="222"/>
      <c r="DF53" s="222"/>
      <c r="DG53" s="222"/>
      <c r="DH53" s="222"/>
      <c r="DI53" s="222"/>
      <c r="DJ53" s="222"/>
      <c r="DK53" s="222"/>
      <c r="DL53" s="222"/>
      <c r="DM53" s="222"/>
      <c r="DN53" s="222"/>
      <c r="DO53" s="222"/>
      <c r="DP53" s="222"/>
      <c r="DQ53" s="222"/>
      <c r="DR53" s="222"/>
      <c r="DS53" s="222"/>
      <c r="DT53" s="222"/>
      <c r="DU53" s="222"/>
      <c r="DV53" s="222"/>
      <c r="DW53" s="222"/>
      <c r="DX53" s="222"/>
      <c r="DY53" s="222"/>
      <c r="DZ53" s="222"/>
      <c r="EA53" s="222"/>
      <c r="EB53" s="222"/>
      <c r="EC53" s="222"/>
      <c r="ED53" s="222"/>
      <c r="EE53" s="222"/>
      <c r="EF53" s="222"/>
      <c r="EG53" s="222"/>
      <c r="EH53" s="222"/>
      <c r="EI53" s="222"/>
      <c r="EJ53" s="222"/>
      <c r="EK53" s="222"/>
      <c r="EL53" s="222"/>
      <c r="EM53" s="222"/>
      <c r="EN53" s="222"/>
      <c r="EO53" s="222"/>
      <c r="EP53" s="222"/>
      <c r="EQ53" s="222"/>
      <c r="ER53" s="222"/>
      <c r="ES53" s="222"/>
      <c r="ET53" s="222"/>
      <c r="EU53" s="222"/>
      <c r="EV53" s="222"/>
      <c r="EW53" s="222"/>
      <c r="EX53" s="222"/>
      <c r="EY53" s="222"/>
      <c r="EZ53" s="222"/>
      <c r="FA53" s="222"/>
      <c r="FB53" s="222"/>
      <c r="FC53" s="222"/>
      <c r="FD53" s="222"/>
      <c r="FE53" s="222"/>
      <c r="FF53" s="222"/>
      <c r="FG53" s="222"/>
      <c r="FH53" s="222"/>
      <c r="FI53" s="222"/>
      <c r="FJ53" s="222"/>
      <c r="FK53" s="222"/>
      <c r="FL53" s="222"/>
      <c r="FM53" s="222"/>
      <c r="FN53" s="222"/>
      <c r="FO53" s="222"/>
      <c r="FP53" s="222"/>
      <c r="FQ53" s="222"/>
      <c r="FR53" s="222"/>
      <c r="FS53" s="222"/>
      <c r="FT53" s="222"/>
      <c r="FU53" s="222"/>
      <c r="FV53" s="222"/>
      <c r="FW53" s="222"/>
      <c r="FX53" s="222"/>
      <c r="FY53" s="222"/>
      <c r="FZ53" s="222"/>
      <c r="GA53" s="222"/>
      <c r="GB53" s="222"/>
      <c r="GC53" s="222"/>
      <c r="GD53" s="222"/>
      <c r="GE53" s="222"/>
      <c r="GF53" s="222"/>
      <c r="GG53" s="222"/>
      <c r="GH53" s="222"/>
      <c r="GI53" s="222"/>
      <c r="GJ53" s="222"/>
      <c r="GK53" s="222"/>
      <c r="GL53" s="222"/>
      <c r="GM53" s="222"/>
      <c r="GN53" s="222"/>
      <c r="GO53" s="222"/>
      <c r="GP53" s="222"/>
      <c r="GQ53" s="222"/>
      <c r="GR53" s="222"/>
      <c r="GS53" s="222"/>
      <c r="GT53" s="222"/>
      <c r="GU53" s="222"/>
      <c r="GV53" s="222"/>
      <c r="GW53" s="222"/>
      <c r="GX53" s="222"/>
      <c r="GY53" s="222"/>
      <c r="GZ53" s="222"/>
      <c r="HA53" s="222"/>
      <c r="HB53" s="222"/>
      <c r="HC53" s="222"/>
      <c r="HD53" s="222"/>
      <c r="HE53" s="222"/>
      <c r="HF53" s="222"/>
      <c r="HG53" s="222"/>
      <c r="HH53" s="222"/>
      <c r="HI53" s="222"/>
      <c r="HJ53" s="222"/>
      <c r="HK53" s="222"/>
      <c r="HL53" s="222"/>
      <c r="HM53" s="222"/>
      <c r="HN53" s="222"/>
      <c r="HO53" s="222"/>
      <c r="HP53" s="222"/>
      <c r="HQ53" s="222"/>
      <c r="HR53" s="222"/>
      <c r="HS53" s="222"/>
      <c r="HT53" s="222"/>
      <c r="HU53" s="222"/>
      <c r="HV53" s="222"/>
      <c r="HW53" s="222"/>
      <c r="HX53" s="222"/>
      <c r="HY53" s="222"/>
      <c r="HZ53" s="222"/>
      <c r="IA53" s="222"/>
      <c r="IB53" s="222"/>
      <c r="IC53" s="222"/>
      <c r="ID53" s="222"/>
      <c r="IE53" s="222"/>
      <c r="IF53" s="222"/>
      <c r="IG53" s="222"/>
      <c r="IH53" s="222"/>
      <c r="II53" s="222"/>
      <c r="IJ53" s="222"/>
      <c r="IK53" s="222"/>
      <c r="IL53" s="222"/>
      <c r="IM53" s="222"/>
      <c r="IN53" s="222"/>
      <c r="IO53" s="222"/>
      <c r="IP53" s="222"/>
      <c r="IQ53" s="222"/>
      <c r="IR53" s="222"/>
      <c r="IS53" s="222"/>
      <c r="IT53" s="222"/>
    </row>
    <row r="54" spans="1:254" s="1" customFormat="1" x14ac:dyDescent="0.2">
      <c r="A54" s="222"/>
      <c r="B54" s="250"/>
      <c r="C54" s="250"/>
      <c r="D54" s="250"/>
      <c r="E54" s="250"/>
      <c r="F54" s="250"/>
      <c r="G54" s="250"/>
      <c r="H54" s="250"/>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222"/>
      <c r="CV54" s="222"/>
      <c r="CW54" s="222"/>
      <c r="CX54" s="222"/>
      <c r="CY54" s="222"/>
      <c r="CZ54" s="222"/>
      <c r="DA54" s="222"/>
      <c r="DB54" s="222"/>
      <c r="DC54" s="222"/>
      <c r="DD54" s="222"/>
      <c r="DE54" s="222"/>
      <c r="DF54" s="222"/>
      <c r="DG54" s="222"/>
      <c r="DH54" s="222"/>
      <c r="DI54" s="222"/>
      <c r="DJ54" s="222"/>
      <c r="DK54" s="222"/>
      <c r="DL54" s="222"/>
      <c r="DM54" s="222"/>
      <c r="DN54" s="222"/>
      <c r="DO54" s="222"/>
      <c r="DP54" s="222"/>
      <c r="DQ54" s="222"/>
      <c r="DR54" s="222"/>
      <c r="DS54" s="222"/>
      <c r="DT54" s="222"/>
      <c r="DU54" s="222"/>
      <c r="DV54" s="222"/>
      <c r="DW54" s="222"/>
      <c r="DX54" s="222"/>
      <c r="DY54" s="222"/>
      <c r="DZ54" s="222"/>
      <c r="EA54" s="222"/>
      <c r="EB54" s="222"/>
      <c r="EC54" s="222"/>
      <c r="ED54" s="222"/>
      <c r="EE54" s="222"/>
      <c r="EF54" s="222"/>
      <c r="EG54" s="222"/>
      <c r="EH54" s="222"/>
      <c r="EI54" s="222"/>
      <c r="EJ54" s="222"/>
      <c r="EK54" s="222"/>
      <c r="EL54" s="222"/>
      <c r="EM54" s="222"/>
      <c r="EN54" s="222"/>
      <c r="EO54" s="222"/>
      <c r="EP54" s="222"/>
      <c r="EQ54" s="222"/>
      <c r="ER54" s="222"/>
      <c r="ES54" s="222"/>
      <c r="ET54" s="222"/>
      <c r="EU54" s="222"/>
      <c r="EV54" s="222"/>
      <c r="EW54" s="222"/>
      <c r="EX54" s="222"/>
      <c r="EY54" s="222"/>
      <c r="EZ54" s="222"/>
      <c r="FA54" s="222"/>
      <c r="FB54" s="222"/>
      <c r="FC54" s="222"/>
      <c r="FD54" s="222"/>
      <c r="FE54" s="222"/>
      <c r="FF54" s="222"/>
      <c r="FG54" s="222"/>
      <c r="FH54" s="222"/>
      <c r="FI54" s="222"/>
      <c r="FJ54" s="222"/>
      <c r="FK54" s="222"/>
      <c r="FL54" s="222"/>
      <c r="FM54" s="222"/>
      <c r="FN54" s="222"/>
      <c r="FO54" s="222"/>
      <c r="FP54" s="222"/>
      <c r="FQ54" s="222"/>
      <c r="FR54" s="222"/>
      <c r="FS54" s="222"/>
      <c r="FT54" s="222"/>
      <c r="FU54" s="222"/>
      <c r="FV54" s="222"/>
      <c r="FW54" s="222"/>
      <c r="FX54" s="222"/>
      <c r="FY54" s="222"/>
      <c r="FZ54" s="222"/>
      <c r="GA54" s="222"/>
      <c r="GB54" s="222"/>
      <c r="GC54" s="222"/>
      <c r="GD54" s="222"/>
      <c r="GE54" s="222"/>
      <c r="GF54" s="222"/>
      <c r="GG54" s="222"/>
      <c r="GH54" s="222"/>
      <c r="GI54" s="222"/>
      <c r="GJ54" s="222"/>
      <c r="GK54" s="222"/>
      <c r="GL54" s="222"/>
      <c r="GM54" s="222"/>
      <c r="GN54" s="222"/>
      <c r="GO54" s="222"/>
      <c r="GP54" s="222"/>
      <c r="GQ54" s="222"/>
      <c r="GR54" s="222"/>
      <c r="GS54" s="222"/>
      <c r="GT54" s="222"/>
      <c r="GU54" s="222"/>
      <c r="GV54" s="222"/>
      <c r="GW54" s="222"/>
      <c r="GX54" s="222"/>
      <c r="GY54" s="222"/>
      <c r="GZ54" s="222"/>
      <c r="HA54" s="222"/>
      <c r="HB54" s="222"/>
      <c r="HC54" s="222"/>
      <c r="HD54" s="222"/>
      <c r="HE54" s="222"/>
      <c r="HF54" s="222"/>
      <c r="HG54" s="222"/>
      <c r="HH54" s="222"/>
      <c r="HI54" s="222"/>
      <c r="HJ54" s="222"/>
      <c r="HK54" s="222"/>
      <c r="HL54" s="222"/>
      <c r="HM54" s="222"/>
      <c r="HN54" s="222"/>
      <c r="HO54" s="222"/>
      <c r="HP54" s="222"/>
      <c r="HQ54" s="222"/>
      <c r="HR54" s="222"/>
      <c r="HS54" s="222"/>
      <c r="HT54" s="222"/>
      <c r="HU54" s="222"/>
      <c r="HV54" s="222"/>
      <c r="HW54" s="222"/>
      <c r="HX54" s="222"/>
      <c r="HY54" s="222"/>
      <c r="HZ54" s="222"/>
      <c r="IA54" s="222"/>
      <c r="IB54" s="222"/>
      <c r="IC54" s="222"/>
      <c r="ID54" s="222"/>
      <c r="IE54" s="222"/>
      <c r="IF54" s="222"/>
      <c r="IG54" s="222"/>
      <c r="IH54" s="222"/>
      <c r="II54" s="222"/>
      <c r="IJ54" s="222"/>
      <c r="IK54" s="222"/>
      <c r="IL54" s="222"/>
      <c r="IM54" s="222"/>
      <c r="IN54" s="222"/>
      <c r="IO54" s="222"/>
      <c r="IP54" s="222"/>
      <c r="IQ54" s="222"/>
      <c r="IR54" s="222"/>
      <c r="IS54" s="222"/>
      <c r="IT54" s="222"/>
    </row>
    <row r="55" spans="1:254" s="1" customFormat="1" x14ac:dyDescent="0.2">
      <c r="A55" s="222"/>
      <c r="B55" s="250"/>
      <c r="C55" s="250"/>
      <c r="D55" s="250"/>
      <c r="E55" s="250"/>
      <c r="F55" s="250"/>
      <c r="G55" s="250"/>
      <c r="H55" s="250"/>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2"/>
      <c r="BR55" s="222"/>
      <c r="BS55" s="222"/>
      <c r="BT55" s="222"/>
      <c r="BU55" s="222"/>
      <c r="BV55" s="222"/>
      <c r="BW55" s="222"/>
      <c r="BX55" s="222"/>
      <c r="BY55" s="222"/>
      <c r="BZ55" s="222"/>
      <c r="CA55" s="222"/>
      <c r="CB55" s="222"/>
      <c r="CC55" s="222"/>
      <c r="CD55" s="222"/>
      <c r="CE55" s="222"/>
      <c r="CF55" s="222"/>
      <c r="CG55" s="222"/>
      <c r="CH55" s="222"/>
      <c r="CI55" s="222"/>
      <c r="CJ55" s="222"/>
      <c r="CK55" s="222"/>
      <c r="CL55" s="222"/>
      <c r="CM55" s="222"/>
      <c r="CN55" s="222"/>
      <c r="CO55" s="222"/>
      <c r="CP55" s="222"/>
      <c r="CQ55" s="222"/>
      <c r="CR55" s="222"/>
      <c r="CS55" s="222"/>
      <c r="CT55" s="222"/>
      <c r="CU55" s="222"/>
      <c r="CV55" s="222"/>
      <c r="CW55" s="222"/>
      <c r="CX55" s="222"/>
      <c r="CY55" s="222"/>
      <c r="CZ55" s="222"/>
      <c r="DA55" s="222"/>
      <c r="DB55" s="222"/>
      <c r="DC55" s="222"/>
      <c r="DD55" s="222"/>
      <c r="DE55" s="222"/>
      <c r="DF55" s="222"/>
      <c r="DG55" s="222"/>
      <c r="DH55" s="222"/>
      <c r="DI55" s="222"/>
      <c r="DJ55" s="222"/>
      <c r="DK55" s="222"/>
      <c r="DL55" s="222"/>
      <c r="DM55" s="222"/>
      <c r="DN55" s="222"/>
      <c r="DO55" s="222"/>
      <c r="DP55" s="222"/>
      <c r="DQ55" s="222"/>
      <c r="DR55" s="222"/>
      <c r="DS55" s="222"/>
      <c r="DT55" s="222"/>
      <c r="DU55" s="222"/>
      <c r="DV55" s="222"/>
      <c r="DW55" s="222"/>
      <c r="DX55" s="222"/>
      <c r="DY55" s="222"/>
      <c r="DZ55" s="222"/>
      <c r="EA55" s="222"/>
      <c r="EB55" s="222"/>
      <c r="EC55" s="222"/>
      <c r="ED55" s="222"/>
      <c r="EE55" s="222"/>
      <c r="EF55" s="222"/>
      <c r="EG55" s="222"/>
      <c r="EH55" s="222"/>
      <c r="EI55" s="222"/>
      <c r="EJ55" s="222"/>
      <c r="EK55" s="222"/>
      <c r="EL55" s="222"/>
      <c r="EM55" s="222"/>
      <c r="EN55" s="222"/>
      <c r="EO55" s="222"/>
      <c r="EP55" s="222"/>
      <c r="EQ55" s="222"/>
      <c r="ER55" s="222"/>
      <c r="ES55" s="222"/>
      <c r="ET55" s="222"/>
      <c r="EU55" s="222"/>
      <c r="EV55" s="222"/>
      <c r="EW55" s="222"/>
      <c r="EX55" s="222"/>
      <c r="EY55" s="222"/>
      <c r="EZ55" s="222"/>
      <c r="FA55" s="222"/>
      <c r="FB55" s="222"/>
      <c r="FC55" s="222"/>
      <c r="FD55" s="222"/>
      <c r="FE55" s="222"/>
      <c r="FF55" s="222"/>
      <c r="FG55" s="222"/>
      <c r="FH55" s="222"/>
      <c r="FI55" s="222"/>
      <c r="FJ55" s="222"/>
      <c r="FK55" s="222"/>
      <c r="FL55" s="222"/>
      <c r="FM55" s="222"/>
      <c r="FN55" s="222"/>
      <c r="FO55" s="222"/>
      <c r="FP55" s="222"/>
      <c r="FQ55" s="222"/>
      <c r="FR55" s="222"/>
      <c r="FS55" s="222"/>
      <c r="FT55" s="222"/>
      <c r="FU55" s="222"/>
      <c r="FV55" s="222"/>
      <c r="FW55" s="222"/>
      <c r="FX55" s="222"/>
      <c r="FY55" s="222"/>
      <c r="FZ55" s="222"/>
      <c r="GA55" s="222"/>
      <c r="GB55" s="222"/>
      <c r="GC55" s="222"/>
      <c r="GD55" s="222"/>
      <c r="GE55" s="222"/>
      <c r="GF55" s="222"/>
      <c r="GG55" s="222"/>
      <c r="GH55" s="222"/>
      <c r="GI55" s="222"/>
      <c r="GJ55" s="222"/>
      <c r="GK55" s="222"/>
      <c r="GL55" s="222"/>
      <c r="GM55" s="222"/>
      <c r="GN55" s="222"/>
      <c r="GO55" s="222"/>
      <c r="GP55" s="222"/>
      <c r="GQ55" s="222"/>
      <c r="GR55" s="222"/>
      <c r="GS55" s="222"/>
      <c r="GT55" s="222"/>
      <c r="GU55" s="222"/>
      <c r="GV55" s="222"/>
      <c r="GW55" s="222"/>
      <c r="GX55" s="222"/>
      <c r="GY55" s="222"/>
      <c r="GZ55" s="222"/>
      <c r="HA55" s="222"/>
      <c r="HB55" s="222"/>
      <c r="HC55" s="222"/>
      <c r="HD55" s="222"/>
      <c r="HE55" s="222"/>
      <c r="HF55" s="222"/>
      <c r="HG55" s="222"/>
      <c r="HH55" s="222"/>
      <c r="HI55" s="222"/>
      <c r="HJ55" s="222"/>
      <c r="HK55" s="222"/>
      <c r="HL55" s="222"/>
      <c r="HM55" s="222"/>
      <c r="HN55" s="222"/>
      <c r="HO55" s="222"/>
      <c r="HP55" s="222"/>
      <c r="HQ55" s="222"/>
      <c r="HR55" s="222"/>
      <c r="HS55" s="222"/>
      <c r="HT55" s="222"/>
      <c r="HU55" s="222"/>
      <c r="HV55" s="222"/>
      <c r="HW55" s="222"/>
      <c r="HX55" s="222"/>
      <c r="HY55" s="222"/>
      <c r="HZ55" s="222"/>
      <c r="IA55" s="222"/>
      <c r="IB55" s="222"/>
      <c r="IC55" s="222"/>
      <c r="ID55" s="222"/>
      <c r="IE55" s="222"/>
      <c r="IF55" s="222"/>
      <c r="IG55" s="222"/>
      <c r="IH55" s="222"/>
      <c r="II55" s="222"/>
      <c r="IJ55" s="222"/>
      <c r="IK55" s="222"/>
      <c r="IL55" s="222"/>
      <c r="IM55" s="222"/>
      <c r="IN55" s="222"/>
      <c r="IO55" s="222"/>
      <c r="IP55" s="222"/>
      <c r="IQ55" s="222"/>
      <c r="IR55" s="222"/>
      <c r="IS55" s="222"/>
      <c r="IT55" s="222"/>
    </row>
    <row r="56" spans="1:254" s="1" customFormat="1" x14ac:dyDescent="0.2">
      <c r="A56" s="222"/>
      <c r="B56" s="250"/>
      <c r="C56" s="250"/>
      <c r="D56" s="250"/>
      <c r="E56" s="250"/>
      <c r="F56" s="250"/>
      <c r="G56" s="250"/>
      <c r="H56" s="250"/>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2"/>
      <c r="BR56" s="222"/>
      <c r="BS56" s="222"/>
      <c r="BT56" s="222"/>
      <c r="BU56" s="222"/>
      <c r="BV56" s="222"/>
      <c r="BW56" s="222"/>
      <c r="BX56" s="222"/>
      <c r="BY56" s="222"/>
      <c r="BZ56" s="222"/>
      <c r="CA56" s="222"/>
      <c r="CB56" s="222"/>
      <c r="CC56" s="222"/>
      <c r="CD56" s="222"/>
      <c r="CE56" s="222"/>
      <c r="CF56" s="222"/>
      <c r="CG56" s="222"/>
      <c r="CH56" s="222"/>
      <c r="CI56" s="222"/>
      <c r="CJ56" s="222"/>
      <c r="CK56" s="222"/>
      <c r="CL56" s="222"/>
      <c r="CM56" s="222"/>
      <c r="CN56" s="222"/>
      <c r="CO56" s="222"/>
      <c r="CP56" s="222"/>
      <c r="CQ56" s="222"/>
      <c r="CR56" s="222"/>
      <c r="CS56" s="222"/>
      <c r="CT56" s="222"/>
      <c r="CU56" s="222"/>
      <c r="CV56" s="222"/>
      <c r="CW56" s="222"/>
      <c r="CX56" s="222"/>
      <c r="CY56" s="222"/>
      <c r="CZ56" s="222"/>
      <c r="DA56" s="222"/>
      <c r="DB56" s="222"/>
      <c r="DC56" s="222"/>
      <c r="DD56" s="222"/>
      <c r="DE56" s="222"/>
      <c r="DF56" s="222"/>
      <c r="DG56" s="222"/>
      <c r="DH56" s="222"/>
      <c r="DI56" s="222"/>
      <c r="DJ56" s="222"/>
      <c r="DK56" s="222"/>
      <c r="DL56" s="222"/>
      <c r="DM56" s="222"/>
      <c r="DN56" s="222"/>
      <c r="DO56" s="222"/>
      <c r="DP56" s="222"/>
      <c r="DQ56" s="222"/>
      <c r="DR56" s="222"/>
      <c r="DS56" s="222"/>
      <c r="DT56" s="222"/>
      <c r="DU56" s="222"/>
      <c r="DV56" s="222"/>
      <c r="DW56" s="222"/>
      <c r="DX56" s="222"/>
      <c r="DY56" s="222"/>
      <c r="DZ56" s="222"/>
      <c r="EA56" s="222"/>
      <c r="EB56" s="222"/>
      <c r="EC56" s="222"/>
      <c r="ED56" s="222"/>
      <c r="EE56" s="222"/>
      <c r="EF56" s="222"/>
      <c r="EG56" s="222"/>
      <c r="EH56" s="222"/>
      <c r="EI56" s="222"/>
      <c r="EJ56" s="222"/>
      <c r="EK56" s="222"/>
      <c r="EL56" s="222"/>
      <c r="EM56" s="222"/>
      <c r="EN56" s="222"/>
      <c r="EO56" s="222"/>
      <c r="EP56" s="222"/>
      <c r="EQ56" s="222"/>
      <c r="ER56" s="222"/>
      <c r="ES56" s="222"/>
      <c r="ET56" s="222"/>
      <c r="EU56" s="222"/>
      <c r="EV56" s="222"/>
      <c r="EW56" s="222"/>
      <c r="EX56" s="222"/>
      <c r="EY56" s="222"/>
      <c r="EZ56" s="222"/>
      <c r="FA56" s="222"/>
      <c r="FB56" s="222"/>
      <c r="FC56" s="222"/>
      <c r="FD56" s="222"/>
      <c r="FE56" s="222"/>
      <c r="FF56" s="222"/>
      <c r="FG56" s="222"/>
      <c r="FH56" s="222"/>
      <c r="FI56" s="222"/>
      <c r="FJ56" s="222"/>
      <c r="FK56" s="222"/>
      <c r="FL56" s="222"/>
      <c r="FM56" s="222"/>
      <c r="FN56" s="222"/>
      <c r="FO56" s="222"/>
      <c r="FP56" s="222"/>
      <c r="FQ56" s="222"/>
      <c r="FR56" s="222"/>
      <c r="FS56" s="222"/>
      <c r="FT56" s="222"/>
      <c r="FU56" s="222"/>
      <c r="FV56" s="222"/>
      <c r="FW56" s="222"/>
      <c r="FX56" s="222"/>
      <c r="FY56" s="222"/>
      <c r="FZ56" s="222"/>
      <c r="GA56" s="222"/>
      <c r="GB56" s="222"/>
      <c r="GC56" s="222"/>
      <c r="GD56" s="222"/>
      <c r="GE56" s="222"/>
      <c r="GF56" s="222"/>
      <c r="GG56" s="222"/>
      <c r="GH56" s="222"/>
      <c r="GI56" s="222"/>
      <c r="GJ56" s="222"/>
      <c r="GK56" s="222"/>
      <c r="GL56" s="222"/>
      <c r="GM56" s="222"/>
      <c r="GN56" s="222"/>
      <c r="GO56" s="222"/>
      <c r="GP56" s="222"/>
      <c r="GQ56" s="222"/>
      <c r="GR56" s="222"/>
      <c r="GS56" s="222"/>
      <c r="GT56" s="222"/>
      <c r="GU56" s="222"/>
      <c r="GV56" s="222"/>
      <c r="GW56" s="222"/>
      <c r="GX56" s="222"/>
      <c r="GY56" s="222"/>
      <c r="GZ56" s="222"/>
      <c r="HA56" s="222"/>
      <c r="HB56" s="222"/>
      <c r="HC56" s="222"/>
      <c r="HD56" s="222"/>
      <c r="HE56" s="222"/>
      <c r="HF56" s="222"/>
      <c r="HG56" s="222"/>
      <c r="HH56" s="222"/>
      <c r="HI56" s="222"/>
      <c r="HJ56" s="222"/>
      <c r="HK56" s="222"/>
      <c r="HL56" s="222"/>
      <c r="HM56" s="222"/>
      <c r="HN56" s="222"/>
      <c r="HO56" s="222"/>
      <c r="HP56" s="222"/>
      <c r="HQ56" s="222"/>
      <c r="HR56" s="222"/>
      <c r="HS56" s="222"/>
      <c r="HT56" s="222"/>
      <c r="HU56" s="222"/>
      <c r="HV56" s="222"/>
      <c r="HW56" s="222"/>
      <c r="HX56" s="222"/>
      <c r="HY56" s="222"/>
      <c r="HZ56" s="222"/>
      <c r="IA56" s="222"/>
      <c r="IB56" s="222"/>
      <c r="IC56" s="222"/>
      <c r="ID56" s="222"/>
      <c r="IE56" s="222"/>
      <c r="IF56" s="222"/>
      <c r="IG56" s="222"/>
      <c r="IH56" s="222"/>
      <c r="II56" s="222"/>
      <c r="IJ56" s="222"/>
      <c r="IK56" s="222"/>
      <c r="IL56" s="222"/>
      <c r="IM56" s="222"/>
      <c r="IN56" s="222"/>
      <c r="IO56" s="222"/>
      <c r="IP56" s="222"/>
      <c r="IQ56" s="222"/>
      <c r="IR56" s="222"/>
      <c r="IS56" s="222"/>
      <c r="IT56" s="222"/>
    </row>
    <row r="57" spans="1:254" s="1" customFormat="1" x14ac:dyDescent="0.2">
      <c r="A57" s="222"/>
      <c r="B57" s="250"/>
      <c r="C57" s="250"/>
      <c r="D57" s="250"/>
      <c r="E57" s="250"/>
      <c r="F57" s="250"/>
      <c r="G57" s="250"/>
      <c r="H57" s="250"/>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2"/>
      <c r="BX57" s="222"/>
      <c r="BY57" s="222"/>
      <c r="BZ57" s="222"/>
      <c r="CA57" s="222"/>
      <c r="CB57" s="222"/>
      <c r="CC57" s="222"/>
      <c r="CD57" s="222"/>
      <c r="CE57" s="222"/>
      <c r="CF57" s="222"/>
      <c r="CG57" s="222"/>
      <c r="CH57" s="222"/>
      <c r="CI57" s="222"/>
      <c r="CJ57" s="222"/>
      <c r="CK57" s="222"/>
      <c r="CL57" s="222"/>
      <c r="CM57" s="222"/>
      <c r="CN57" s="222"/>
      <c r="CO57" s="222"/>
      <c r="CP57" s="222"/>
      <c r="CQ57" s="222"/>
      <c r="CR57" s="222"/>
      <c r="CS57" s="222"/>
      <c r="CT57" s="222"/>
      <c r="CU57" s="222"/>
      <c r="CV57" s="222"/>
      <c r="CW57" s="222"/>
      <c r="CX57" s="222"/>
      <c r="CY57" s="222"/>
      <c r="CZ57" s="222"/>
      <c r="DA57" s="222"/>
      <c r="DB57" s="222"/>
      <c r="DC57" s="222"/>
      <c r="DD57" s="222"/>
      <c r="DE57" s="222"/>
      <c r="DF57" s="222"/>
      <c r="DG57" s="222"/>
      <c r="DH57" s="222"/>
      <c r="DI57" s="222"/>
      <c r="DJ57" s="222"/>
      <c r="DK57" s="222"/>
      <c r="DL57" s="222"/>
      <c r="DM57" s="222"/>
      <c r="DN57" s="222"/>
      <c r="DO57" s="222"/>
      <c r="DP57" s="222"/>
      <c r="DQ57" s="222"/>
      <c r="DR57" s="222"/>
      <c r="DS57" s="222"/>
      <c r="DT57" s="222"/>
      <c r="DU57" s="222"/>
      <c r="DV57" s="222"/>
      <c r="DW57" s="222"/>
      <c r="DX57" s="222"/>
      <c r="DY57" s="222"/>
      <c r="DZ57" s="222"/>
      <c r="EA57" s="222"/>
      <c r="EB57" s="222"/>
      <c r="EC57" s="222"/>
      <c r="ED57" s="222"/>
      <c r="EE57" s="222"/>
      <c r="EF57" s="222"/>
      <c r="EG57" s="222"/>
      <c r="EH57" s="222"/>
      <c r="EI57" s="222"/>
      <c r="EJ57" s="222"/>
      <c r="EK57" s="222"/>
      <c r="EL57" s="222"/>
      <c r="EM57" s="222"/>
      <c r="EN57" s="222"/>
      <c r="EO57" s="222"/>
      <c r="EP57" s="222"/>
      <c r="EQ57" s="222"/>
      <c r="ER57" s="222"/>
      <c r="ES57" s="222"/>
      <c r="ET57" s="222"/>
      <c r="EU57" s="222"/>
      <c r="EV57" s="222"/>
      <c r="EW57" s="222"/>
      <c r="EX57" s="222"/>
      <c r="EY57" s="222"/>
      <c r="EZ57" s="222"/>
      <c r="FA57" s="222"/>
      <c r="FB57" s="222"/>
      <c r="FC57" s="222"/>
      <c r="FD57" s="222"/>
      <c r="FE57" s="222"/>
      <c r="FF57" s="222"/>
      <c r="FG57" s="222"/>
      <c r="FH57" s="222"/>
      <c r="FI57" s="222"/>
      <c r="FJ57" s="222"/>
      <c r="FK57" s="222"/>
      <c r="FL57" s="222"/>
      <c r="FM57" s="222"/>
      <c r="FN57" s="222"/>
      <c r="FO57" s="222"/>
      <c r="FP57" s="222"/>
      <c r="FQ57" s="222"/>
      <c r="FR57" s="222"/>
      <c r="FS57" s="222"/>
      <c r="FT57" s="222"/>
      <c r="FU57" s="222"/>
      <c r="FV57" s="222"/>
      <c r="FW57" s="222"/>
      <c r="FX57" s="222"/>
      <c r="FY57" s="222"/>
      <c r="FZ57" s="222"/>
      <c r="GA57" s="222"/>
      <c r="GB57" s="222"/>
      <c r="GC57" s="222"/>
      <c r="GD57" s="222"/>
      <c r="GE57" s="222"/>
      <c r="GF57" s="222"/>
      <c r="GG57" s="222"/>
      <c r="GH57" s="222"/>
      <c r="GI57" s="222"/>
      <c r="GJ57" s="222"/>
      <c r="GK57" s="222"/>
      <c r="GL57" s="222"/>
      <c r="GM57" s="222"/>
      <c r="GN57" s="222"/>
      <c r="GO57" s="222"/>
      <c r="GP57" s="222"/>
      <c r="GQ57" s="222"/>
      <c r="GR57" s="222"/>
      <c r="GS57" s="222"/>
      <c r="GT57" s="222"/>
      <c r="GU57" s="222"/>
      <c r="GV57" s="222"/>
      <c r="GW57" s="222"/>
      <c r="GX57" s="222"/>
      <c r="GY57" s="222"/>
      <c r="GZ57" s="222"/>
      <c r="HA57" s="222"/>
      <c r="HB57" s="222"/>
      <c r="HC57" s="222"/>
      <c r="HD57" s="222"/>
      <c r="HE57" s="222"/>
      <c r="HF57" s="222"/>
      <c r="HG57" s="222"/>
      <c r="HH57" s="222"/>
      <c r="HI57" s="222"/>
      <c r="HJ57" s="222"/>
      <c r="HK57" s="222"/>
      <c r="HL57" s="222"/>
      <c r="HM57" s="222"/>
      <c r="HN57" s="222"/>
      <c r="HO57" s="222"/>
      <c r="HP57" s="222"/>
      <c r="HQ57" s="222"/>
      <c r="HR57" s="222"/>
      <c r="HS57" s="222"/>
      <c r="HT57" s="222"/>
      <c r="HU57" s="222"/>
      <c r="HV57" s="222"/>
      <c r="HW57" s="222"/>
      <c r="HX57" s="222"/>
      <c r="HY57" s="222"/>
      <c r="HZ57" s="222"/>
      <c r="IA57" s="222"/>
      <c r="IB57" s="222"/>
      <c r="IC57" s="222"/>
      <c r="ID57" s="222"/>
      <c r="IE57" s="222"/>
      <c r="IF57" s="222"/>
      <c r="IG57" s="222"/>
      <c r="IH57" s="222"/>
      <c r="II57" s="222"/>
      <c r="IJ57" s="222"/>
      <c r="IK57" s="222"/>
      <c r="IL57" s="222"/>
      <c r="IM57" s="222"/>
      <c r="IN57" s="222"/>
      <c r="IO57" s="222"/>
      <c r="IP57" s="222"/>
      <c r="IQ57" s="222"/>
      <c r="IR57" s="222"/>
      <c r="IS57" s="222"/>
      <c r="IT57" s="222"/>
    </row>
    <row r="58" spans="1:254" s="1" customFormat="1" x14ac:dyDescent="0.2">
      <c r="A58" s="222"/>
      <c r="B58" s="250"/>
      <c r="C58" s="250"/>
      <c r="D58" s="250"/>
      <c r="E58" s="250"/>
      <c r="F58" s="250"/>
      <c r="G58" s="250"/>
      <c r="H58" s="250"/>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2"/>
      <c r="CJ58" s="222"/>
      <c r="CK58" s="222"/>
      <c r="CL58" s="222"/>
      <c r="CM58" s="222"/>
      <c r="CN58" s="222"/>
      <c r="CO58" s="222"/>
      <c r="CP58" s="222"/>
      <c r="CQ58" s="222"/>
      <c r="CR58" s="222"/>
      <c r="CS58" s="222"/>
      <c r="CT58" s="222"/>
      <c r="CU58" s="222"/>
      <c r="CV58" s="222"/>
      <c r="CW58" s="222"/>
      <c r="CX58" s="222"/>
      <c r="CY58" s="222"/>
      <c r="CZ58" s="222"/>
      <c r="DA58" s="222"/>
      <c r="DB58" s="222"/>
      <c r="DC58" s="222"/>
      <c r="DD58" s="222"/>
      <c r="DE58" s="222"/>
      <c r="DF58" s="222"/>
      <c r="DG58" s="222"/>
      <c r="DH58" s="222"/>
      <c r="DI58" s="222"/>
      <c r="DJ58" s="222"/>
      <c r="DK58" s="222"/>
      <c r="DL58" s="222"/>
      <c r="DM58" s="222"/>
      <c r="DN58" s="222"/>
      <c r="DO58" s="222"/>
      <c r="DP58" s="222"/>
      <c r="DQ58" s="222"/>
      <c r="DR58" s="222"/>
      <c r="DS58" s="222"/>
      <c r="DT58" s="222"/>
      <c r="DU58" s="222"/>
      <c r="DV58" s="222"/>
      <c r="DW58" s="222"/>
      <c r="DX58" s="222"/>
      <c r="DY58" s="222"/>
      <c r="DZ58" s="222"/>
      <c r="EA58" s="222"/>
      <c r="EB58" s="222"/>
      <c r="EC58" s="222"/>
      <c r="ED58" s="222"/>
      <c r="EE58" s="222"/>
      <c r="EF58" s="222"/>
      <c r="EG58" s="222"/>
      <c r="EH58" s="222"/>
      <c r="EI58" s="222"/>
      <c r="EJ58" s="222"/>
      <c r="EK58" s="222"/>
      <c r="EL58" s="222"/>
      <c r="EM58" s="222"/>
      <c r="EN58" s="222"/>
      <c r="EO58" s="222"/>
      <c r="EP58" s="222"/>
      <c r="EQ58" s="222"/>
      <c r="ER58" s="222"/>
      <c r="ES58" s="222"/>
      <c r="ET58" s="222"/>
      <c r="EU58" s="222"/>
      <c r="EV58" s="222"/>
      <c r="EW58" s="222"/>
      <c r="EX58" s="222"/>
      <c r="EY58" s="222"/>
      <c r="EZ58" s="222"/>
      <c r="FA58" s="222"/>
      <c r="FB58" s="222"/>
      <c r="FC58" s="222"/>
      <c r="FD58" s="222"/>
      <c r="FE58" s="222"/>
      <c r="FF58" s="222"/>
      <c r="FG58" s="222"/>
      <c r="FH58" s="222"/>
      <c r="FI58" s="222"/>
      <c r="FJ58" s="222"/>
      <c r="FK58" s="222"/>
      <c r="FL58" s="222"/>
      <c r="FM58" s="222"/>
      <c r="FN58" s="222"/>
      <c r="FO58" s="222"/>
      <c r="FP58" s="222"/>
      <c r="FQ58" s="222"/>
      <c r="FR58" s="222"/>
      <c r="FS58" s="222"/>
      <c r="FT58" s="222"/>
      <c r="FU58" s="222"/>
      <c r="FV58" s="222"/>
      <c r="FW58" s="222"/>
      <c r="FX58" s="222"/>
      <c r="FY58" s="222"/>
      <c r="FZ58" s="222"/>
      <c r="GA58" s="222"/>
      <c r="GB58" s="222"/>
      <c r="GC58" s="222"/>
      <c r="GD58" s="222"/>
      <c r="GE58" s="222"/>
      <c r="GF58" s="222"/>
      <c r="GG58" s="222"/>
      <c r="GH58" s="222"/>
      <c r="GI58" s="222"/>
      <c r="GJ58" s="222"/>
      <c r="GK58" s="222"/>
      <c r="GL58" s="222"/>
      <c r="GM58" s="222"/>
      <c r="GN58" s="222"/>
      <c r="GO58" s="222"/>
      <c r="GP58" s="222"/>
      <c r="GQ58" s="222"/>
      <c r="GR58" s="222"/>
      <c r="GS58" s="222"/>
      <c r="GT58" s="222"/>
      <c r="GU58" s="222"/>
      <c r="GV58" s="222"/>
      <c r="GW58" s="222"/>
      <c r="GX58" s="222"/>
      <c r="GY58" s="222"/>
      <c r="GZ58" s="222"/>
      <c r="HA58" s="222"/>
      <c r="HB58" s="222"/>
      <c r="HC58" s="222"/>
      <c r="HD58" s="222"/>
      <c r="HE58" s="222"/>
      <c r="HF58" s="222"/>
      <c r="HG58" s="222"/>
      <c r="HH58" s="222"/>
      <c r="HI58" s="222"/>
      <c r="HJ58" s="222"/>
      <c r="HK58" s="222"/>
      <c r="HL58" s="222"/>
      <c r="HM58" s="222"/>
      <c r="HN58" s="222"/>
      <c r="HO58" s="222"/>
      <c r="HP58" s="222"/>
      <c r="HQ58" s="222"/>
      <c r="HR58" s="222"/>
      <c r="HS58" s="222"/>
      <c r="HT58" s="222"/>
      <c r="HU58" s="222"/>
      <c r="HV58" s="222"/>
      <c r="HW58" s="222"/>
      <c r="HX58" s="222"/>
      <c r="HY58" s="222"/>
      <c r="HZ58" s="222"/>
      <c r="IA58" s="222"/>
      <c r="IB58" s="222"/>
      <c r="IC58" s="222"/>
      <c r="ID58" s="222"/>
      <c r="IE58" s="222"/>
      <c r="IF58" s="222"/>
      <c r="IG58" s="222"/>
      <c r="IH58" s="222"/>
      <c r="II58" s="222"/>
      <c r="IJ58" s="222"/>
      <c r="IK58" s="222"/>
      <c r="IL58" s="222"/>
      <c r="IM58" s="222"/>
      <c r="IN58" s="222"/>
      <c r="IO58" s="222"/>
      <c r="IP58" s="222"/>
      <c r="IQ58" s="222"/>
      <c r="IR58" s="222"/>
      <c r="IS58" s="222"/>
      <c r="IT58" s="222"/>
    </row>
    <row r="59" spans="1:254" s="1" customFormat="1" x14ac:dyDescent="0.2">
      <c r="A59" s="222"/>
      <c r="B59" s="243" t="s">
        <v>3</v>
      </c>
      <c r="C59" s="243"/>
      <c r="D59" s="243"/>
      <c r="E59" s="244" t="s">
        <v>4</v>
      </c>
      <c r="F59" s="243"/>
      <c r="G59" s="243"/>
      <c r="H59" s="243"/>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2"/>
      <c r="BR59" s="222"/>
      <c r="BS59" s="222"/>
      <c r="BT59" s="222"/>
      <c r="BU59" s="222"/>
      <c r="BV59" s="222"/>
      <c r="BW59" s="222"/>
      <c r="BX59" s="222"/>
      <c r="BY59" s="222"/>
      <c r="BZ59" s="222"/>
      <c r="CA59" s="222"/>
      <c r="CB59" s="222"/>
      <c r="CC59" s="222"/>
      <c r="CD59" s="222"/>
      <c r="CE59" s="222"/>
      <c r="CF59" s="222"/>
      <c r="CG59" s="222"/>
      <c r="CH59" s="222"/>
      <c r="CI59" s="222"/>
      <c r="CJ59" s="222"/>
      <c r="CK59" s="222"/>
      <c r="CL59" s="222"/>
      <c r="CM59" s="222"/>
      <c r="CN59" s="222"/>
      <c r="CO59" s="222"/>
      <c r="CP59" s="222"/>
      <c r="CQ59" s="222"/>
      <c r="CR59" s="222"/>
      <c r="CS59" s="222"/>
      <c r="CT59" s="222"/>
      <c r="CU59" s="222"/>
      <c r="CV59" s="222"/>
      <c r="CW59" s="222"/>
      <c r="CX59" s="222"/>
      <c r="CY59" s="222"/>
      <c r="CZ59" s="222"/>
      <c r="DA59" s="222"/>
      <c r="DB59" s="222"/>
      <c r="DC59" s="222"/>
      <c r="DD59" s="222"/>
      <c r="DE59" s="222"/>
      <c r="DF59" s="222"/>
      <c r="DG59" s="222"/>
      <c r="DH59" s="222"/>
      <c r="DI59" s="222"/>
      <c r="DJ59" s="222"/>
      <c r="DK59" s="222"/>
      <c r="DL59" s="222"/>
      <c r="DM59" s="222"/>
      <c r="DN59" s="222"/>
      <c r="DO59" s="222"/>
      <c r="DP59" s="222"/>
      <c r="DQ59" s="222"/>
      <c r="DR59" s="222"/>
      <c r="DS59" s="222"/>
      <c r="DT59" s="222"/>
      <c r="DU59" s="222"/>
      <c r="DV59" s="222"/>
      <c r="DW59" s="222"/>
      <c r="DX59" s="222"/>
      <c r="DY59" s="222"/>
      <c r="DZ59" s="222"/>
      <c r="EA59" s="222"/>
      <c r="EB59" s="222"/>
      <c r="EC59" s="222"/>
      <c r="ED59" s="222"/>
      <c r="EE59" s="222"/>
      <c r="EF59" s="222"/>
      <c r="EG59" s="222"/>
      <c r="EH59" s="222"/>
      <c r="EI59" s="222"/>
      <c r="EJ59" s="222"/>
      <c r="EK59" s="222"/>
      <c r="EL59" s="222"/>
      <c r="EM59" s="222"/>
      <c r="EN59" s="222"/>
      <c r="EO59" s="222"/>
      <c r="EP59" s="222"/>
      <c r="EQ59" s="222"/>
      <c r="ER59" s="222"/>
      <c r="ES59" s="222"/>
      <c r="ET59" s="222"/>
      <c r="EU59" s="222"/>
      <c r="EV59" s="222"/>
      <c r="EW59" s="222"/>
      <c r="EX59" s="222"/>
      <c r="EY59" s="222"/>
      <c r="EZ59" s="222"/>
      <c r="FA59" s="222"/>
      <c r="FB59" s="222"/>
      <c r="FC59" s="222"/>
      <c r="FD59" s="222"/>
      <c r="FE59" s="222"/>
      <c r="FF59" s="222"/>
      <c r="FG59" s="222"/>
      <c r="FH59" s="222"/>
      <c r="FI59" s="222"/>
      <c r="FJ59" s="222"/>
      <c r="FK59" s="222"/>
      <c r="FL59" s="222"/>
      <c r="FM59" s="222"/>
      <c r="FN59" s="222"/>
      <c r="FO59" s="222"/>
      <c r="FP59" s="222"/>
      <c r="FQ59" s="222"/>
      <c r="FR59" s="222"/>
      <c r="FS59" s="222"/>
      <c r="FT59" s="222"/>
      <c r="FU59" s="222"/>
      <c r="FV59" s="222"/>
      <c r="FW59" s="222"/>
      <c r="FX59" s="222"/>
      <c r="FY59" s="222"/>
      <c r="FZ59" s="222"/>
      <c r="GA59" s="222"/>
      <c r="GB59" s="222"/>
      <c r="GC59" s="222"/>
      <c r="GD59" s="222"/>
      <c r="GE59" s="222"/>
      <c r="GF59" s="222"/>
      <c r="GG59" s="222"/>
      <c r="GH59" s="222"/>
      <c r="GI59" s="222"/>
      <c r="GJ59" s="222"/>
      <c r="GK59" s="222"/>
      <c r="GL59" s="222"/>
      <c r="GM59" s="222"/>
      <c r="GN59" s="222"/>
      <c r="GO59" s="222"/>
      <c r="GP59" s="222"/>
      <c r="GQ59" s="222"/>
      <c r="GR59" s="222"/>
      <c r="GS59" s="222"/>
      <c r="GT59" s="222"/>
      <c r="GU59" s="222"/>
      <c r="GV59" s="222"/>
      <c r="GW59" s="222"/>
      <c r="GX59" s="222"/>
      <c r="GY59" s="222"/>
      <c r="GZ59" s="222"/>
      <c r="HA59" s="222"/>
      <c r="HB59" s="222"/>
      <c r="HC59" s="222"/>
      <c r="HD59" s="222"/>
      <c r="HE59" s="222"/>
      <c r="HF59" s="222"/>
      <c r="HG59" s="222"/>
      <c r="HH59" s="222"/>
      <c r="HI59" s="222"/>
      <c r="HJ59" s="222"/>
      <c r="HK59" s="222"/>
      <c r="HL59" s="222"/>
      <c r="HM59" s="222"/>
      <c r="HN59" s="222"/>
      <c r="HO59" s="222"/>
      <c r="HP59" s="222"/>
      <c r="HQ59" s="222"/>
      <c r="HR59" s="222"/>
      <c r="HS59" s="222"/>
      <c r="HT59" s="222"/>
      <c r="HU59" s="222"/>
      <c r="HV59" s="222"/>
      <c r="HW59" s="222"/>
      <c r="HX59" s="222"/>
      <c r="HY59" s="222"/>
      <c r="HZ59" s="222"/>
      <c r="IA59" s="222"/>
      <c r="IB59" s="222"/>
      <c r="IC59" s="222"/>
      <c r="ID59" s="222"/>
      <c r="IE59" s="222"/>
      <c r="IF59" s="222"/>
      <c r="IG59" s="222"/>
      <c r="IH59" s="222"/>
      <c r="II59" s="222"/>
      <c r="IJ59" s="222"/>
      <c r="IK59" s="222"/>
      <c r="IL59" s="222"/>
      <c r="IM59" s="222"/>
      <c r="IN59" s="222"/>
      <c r="IO59" s="222"/>
      <c r="IP59" s="222"/>
      <c r="IQ59" s="222"/>
      <c r="IR59" s="222"/>
      <c r="IS59" s="222"/>
      <c r="IT59" s="222"/>
    </row>
    <row r="60" spans="1:254" s="1" customFormat="1" x14ac:dyDescent="0.2">
      <c r="A60" s="222"/>
      <c r="B60" s="245" t="s">
        <v>5</v>
      </c>
      <c r="C60" s="245"/>
      <c r="D60" s="245"/>
      <c r="E60" s="452" t="s">
        <v>205</v>
      </c>
      <c r="F60" s="245"/>
      <c r="G60" s="245"/>
      <c r="H60" s="245"/>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2"/>
      <c r="BS60" s="222"/>
      <c r="BT60" s="222"/>
      <c r="BU60" s="222"/>
      <c r="BV60" s="222"/>
      <c r="BW60" s="222"/>
      <c r="BX60" s="222"/>
      <c r="BY60" s="222"/>
      <c r="BZ60" s="222"/>
      <c r="CA60" s="222"/>
      <c r="CB60" s="222"/>
      <c r="CC60" s="222"/>
      <c r="CD60" s="222"/>
      <c r="CE60" s="222"/>
      <c r="CF60" s="222"/>
      <c r="CG60" s="222"/>
      <c r="CH60" s="222"/>
      <c r="CI60" s="222"/>
      <c r="CJ60" s="222"/>
      <c r="CK60" s="222"/>
      <c r="CL60" s="222"/>
      <c r="CM60" s="222"/>
      <c r="CN60" s="222"/>
      <c r="CO60" s="222"/>
      <c r="CP60" s="222"/>
      <c r="CQ60" s="222"/>
      <c r="CR60" s="222"/>
      <c r="CS60" s="222"/>
      <c r="CT60" s="222"/>
      <c r="CU60" s="222"/>
      <c r="CV60" s="222"/>
      <c r="CW60" s="222"/>
      <c r="CX60" s="222"/>
      <c r="CY60" s="222"/>
      <c r="CZ60" s="222"/>
      <c r="DA60" s="222"/>
      <c r="DB60" s="222"/>
      <c r="DC60" s="222"/>
      <c r="DD60" s="222"/>
      <c r="DE60" s="222"/>
      <c r="DF60" s="222"/>
      <c r="DG60" s="222"/>
      <c r="DH60" s="222"/>
      <c r="DI60" s="222"/>
      <c r="DJ60" s="222"/>
      <c r="DK60" s="222"/>
      <c r="DL60" s="222"/>
      <c r="DM60" s="222"/>
      <c r="DN60" s="222"/>
      <c r="DO60" s="222"/>
      <c r="DP60" s="222"/>
      <c r="DQ60" s="222"/>
      <c r="DR60" s="222"/>
      <c r="DS60" s="222"/>
      <c r="DT60" s="222"/>
      <c r="DU60" s="222"/>
      <c r="DV60" s="222"/>
      <c r="DW60" s="222"/>
      <c r="DX60" s="222"/>
      <c r="DY60" s="222"/>
      <c r="DZ60" s="222"/>
      <c r="EA60" s="222"/>
      <c r="EB60" s="222"/>
      <c r="EC60" s="222"/>
      <c r="ED60" s="222"/>
      <c r="EE60" s="222"/>
      <c r="EF60" s="222"/>
      <c r="EG60" s="222"/>
      <c r="EH60" s="222"/>
      <c r="EI60" s="222"/>
      <c r="EJ60" s="222"/>
      <c r="EK60" s="222"/>
      <c r="EL60" s="222"/>
      <c r="EM60" s="222"/>
      <c r="EN60" s="222"/>
      <c r="EO60" s="222"/>
      <c r="EP60" s="222"/>
      <c r="EQ60" s="222"/>
      <c r="ER60" s="222"/>
      <c r="ES60" s="222"/>
      <c r="ET60" s="222"/>
      <c r="EU60" s="222"/>
      <c r="EV60" s="222"/>
      <c r="EW60" s="222"/>
      <c r="EX60" s="222"/>
      <c r="EY60" s="222"/>
      <c r="EZ60" s="222"/>
      <c r="FA60" s="222"/>
      <c r="FB60" s="222"/>
      <c r="FC60" s="222"/>
      <c r="FD60" s="222"/>
      <c r="FE60" s="222"/>
      <c r="FF60" s="222"/>
      <c r="FG60" s="222"/>
      <c r="FH60" s="222"/>
      <c r="FI60" s="222"/>
      <c r="FJ60" s="222"/>
      <c r="FK60" s="222"/>
      <c r="FL60" s="222"/>
      <c r="FM60" s="222"/>
      <c r="FN60" s="222"/>
      <c r="FO60" s="222"/>
      <c r="FP60" s="222"/>
      <c r="FQ60" s="222"/>
      <c r="FR60" s="222"/>
      <c r="FS60" s="222"/>
      <c r="FT60" s="222"/>
      <c r="FU60" s="222"/>
      <c r="FV60" s="222"/>
      <c r="FW60" s="222"/>
      <c r="FX60" s="222"/>
      <c r="FY60" s="222"/>
      <c r="FZ60" s="222"/>
      <c r="GA60" s="222"/>
      <c r="GB60" s="222"/>
      <c r="GC60" s="222"/>
      <c r="GD60" s="222"/>
      <c r="GE60" s="222"/>
      <c r="GF60" s="222"/>
      <c r="GG60" s="222"/>
      <c r="GH60" s="222"/>
      <c r="GI60" s="222"/>
      <c r="GJ60" s="222"/>
      <c r="GK60" s="222"/>
      <c r="GL60" s="222"/>
      <c r="GM60" s="222"/>
      <c r="GN60" s="222"/>
      <c r="GO60" s="222"/>
      <c r="GP60" s="222"/>
      <c r="GQ60" s="222"/>
      <c r="GR60" s="222"/>
      <c r="GS60" s="222"/>
      <c r="GT60" s="222"/>
      <c r="GU60" s="222"/>
      <c r="GV60" s="222"/>
      <c r="GW60" s="222"/>
      <c r="GX60" s="222"/>
      <c r="GY60" s="222"/>
      <c r="GZ60" s="222"/>
      <c r="HA60" s="222"/>
      <c r="HB60" s="222"/>
      <c r="HC60" s="222"/>
      <c r="HD60" s="222"/>
      <c r="HE60" s="222"/>
      <c r="HF60" s="222"/>
      <c r="HG60" s="222"/>
      <c r="HH60" s="222"/>
      <c r="HI60" s="222"/>
      <c r="HJ60" s="222"/>
      <c r="HK60" s="222"/>
      <c r="HL60" s="222"/>
      <c r="HM60" s="222"/>
      <c r="HN60" s="222"/>
      <c r="HO60" s="222"/>
      <c r="HP60" s="222"/>
      <c r="HQ60" s="222"/>
      <c r="HR60" s="222"/>
      <c r="HS60" s="222"/>
      <c r="HT60" s="222"/>
      <c r="HU60" s="222"/>
      <c r="HV60" s="222"/>
      <c r="HW60" s="222"/>
      <c r="HX60" s="222"/>
      <c r="HY60" s="222"/>
      <c r="HZ60" s="222"/>
      <c r="IA60" s="222"/>
      <c r="IB60" s="222"/>
      <c r="IC60" s="222"/>
      <c r="ID60" s="222"/>
      <c r="IE60" s="222"/>
      <c r="IF60" s="222"/>
      <c r="IG60" s="222"/>
      <c r="IH60" s="222"/>
      <c r="II60" s="222"/>
      <c r="IJ60" s="222"/>
      <c r="IK60" s="222"/>
      <c r="IL60" s="222"/>
      <c r="IM60" s="222"/>
      <c r="IN60" s="222"/>
      <c r="IO60" s="222"/>
      <c r="IP60" s="222"/>
      <c r="IQ60" s="222"/>
      <c r="IR60" s="222"/>
      <c r="IS60" s="222"/>
      <c r="IT60" s="222"/>
    </row>
    <row r="61" spans="1:254" s="1" customFormat="1" x14ac:dyDescent="0.2">
      <c r="A61" s="222"/>
      <c r="B61" s="246" t="s">
        <v>7</v>
      </c>
      <c r="C61" s="246"/>
      <c r="D61" s="246"/>
      <c r="E61" s="453" t="s">
        <v>204</v>
      </c>
      <c r="F61" s="246"/>
      <c r="G61" s="246"/>
      <c r="H61" s="246"/>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c r="BX61" s="222"/>
      <c r="BY61" s="222"/>
      <c r="BZ61" s="222"/>
      <c r="CA61" s="222"/>
      <c r="CB61" s="222"/>
      <c r="CC61" s="222"/>
      <c r="CD61" s="222"/>
      <c r="CE61" s="222"/>
      <c r="CF61" s="222"/>
      <c r="CG61" s="222"/>
      <c r="CH61" s="222"/>
      <c r="CI61" s="222"/>
      <c r="CJ61" s="222"/>
      <c r="CK61" s="222"/>
      <c r="CL61" s="222"/>
      <c r="CM61" s="222"/>
      <c r="CN61" s="222"/>
      <c r="CO61" s="222"/>
      <c r="CP61" s="222"/>
      <c r="CQ61" s="222"/>
      <c r="CR61" s="222"/>
      <c r="CS61" s="222"/>
      <c r="CT61" s="222"/>
      <c r="CU61" s="222"/>
      <c r="CV61" s="222"/>
      <c r="CW61" s="222"/>
      <c r="CX61" s="222"/>
      <c r="CY61" s="222"/>
      <c r="CZ61" s="222"/>
      <c r="DA61" s="222"/>
      <c r="DB61" s="222"/>
      <c r="DC61" s="222"/>
      <c r="DD61" s="222"/>
      <c r="DE61" s="222"/>
      <c r="DF61" s="222"/>
      <c r="DG61" s="222"/>
      <c r="DH61" s="222"/>
      <c r="DI61" s="222"/>
      <c r="DJ61" s="222"/>
      <c r="DK61" s="222"/>
      <c r="DL61" s="222"/>
      <c r="DM61" s="222"/>
      <c r="DN61" s="222"/>
      <c r="DO61" s="222"/>
      <c r="DP61" s="222"/>
      <c r="DQ61" s="222"/>
      <c r="DR61" s="222"/>
      <c r="DS61" s="222"/>
      <c r="DT61" s="222"/>
      <c r="DU61" s="222"/>
      <c r="DV61" s="222"/>
      <c r="DW61" s="222"/>
      <c r="DX61" s="222"/>
      <c r="DY61" s="222"/>
      <c r="DZ61" s="222"/>
      <c r="EA61" s="222"/>
      <c r="EB61" s="222"/>
      <c r="EC61" s="222"/>
      <c r="ED61" s="222"/>
      <c r="EE61" s="222"/>
      <c r="EF61" s="222"/>
      <c r="EG61" s="222"/>
      <c r="EH61" s="222"/>
      <c r="EI61" s="222"/>
      <c r="EJ61" s="222"/>
      <c r="EK61" s="222"/>
      <c r="EL61" s="222"/>
      <c r="EM61" s="222"/>
      <c r="EN61" s="222"/>
      <c r="EO61" s="222"/>
      <c r="EP61" s="222"/>
      <c r="EQ61" s="222"/>
      <c r="ER61" s="222"/>
      <c r="ES61" s="222"/>
      <c r="ET61" s="222"/>
      <c r="EU61" s="222"/>
      <c r="EV61" s="222"/>
      <c r="EW61" s="222"/>
      <c r="EX61" s="222"/>
      <c r="EY61" s="222"/>
      <c r="EZ61" s="222"/>
      <c r="FA61" s="222"/>
      <c r="FB61" s="222"/>
      <c r="FC61" s="222"/>
      <c r="FD61" s="222"/>
      <c r="FE61" s="222"/>
      <c r="FF61" s="222"/>
      <c r="FG61" s="222"/>
      <c r="FH61" s="222"/>
      <c r="FI61" s="222"/>
      <c r="FJ61" s="222"/>
      <c r="FK61" s="222"/>
      <c r="FL61" s="222"/>
      <c r="FM61" s="222"/>
      <c r="FN61" s="222"/>
      <c r="FO61" s="222"/>
      <c r="FP61" s="222"/>
      <c r="FQ61" s="222"/>
      <c r="FR61" s="222"/>
      <c r="FS61" s="222"/>
      <c r="FT61" s="222"/>
      <c r="FU61" s="222"/>
      <c r="FV61" s="222"/>
      <c r="FW61" s="222"/>
      <c r="FX61" s="222"/>
      <c r="FY61" s="222"/>
      <c r="FZ61" s="222"/>
      <c r="GA61" s="222"/>
      <c r="GB61" s="222"/>
      <c r="GC61" s="222"/>
      <c r="GD61" s="222"/>
      <c r="GE61" s="222"/>
      <c r="GF61" s="222"/>
      <c r="GG61" s="222"/>
      <c r="GH61" s="222"/>
      <c r="GI61" s="222"/>
      <c r="GJ61" s="222"/>
      <c r="GK61" s="222"/>
      <c r="GL61" s="222"/>
      <c r="GM61" s="222"/>
      <c r="GN61" s="222"/>
      <c r="GO61" s="222"/>
      <c r="GP61" s="222"/>
      <c r="GQ61" s="222"/>
      <c r="GR61" s="222"/>
      <c r="GS61" s="222"/>
      <c r="GT61" s="222"/>
      <c r="GU61" s="222"/>
      <c r="GV61" s="222"/>
      <c r="GW61" s="222"/>
      <c r="GX61" s="222"/>
      <c r="GY61" s="222"/>
      <c r="GZ61" s="222"/>
      <c r="HA61" s="222"/>
      <c r="HB61" s="222"/>
      <c r="HC61" s="222"/>
      <c r="HD61" s="222"/>
      <c r="HE61" s="222"/>
      <c r="HF61" s="222"/>
      <c r="HG61" s="222"/>
      <c r="HH61" s="222"/>
      <c r="HI61" s="222"/>
      <c r="HJ61" s="222"/>
      <c r="HK61" s="222"/>
      <c r="HL61" s="222"/>
      <c r="HM61" s="222"/>
      <c r="HN61" s="222"/>
      <c r="HO61" s="222"/>
      <c r="HP61" s="222"/>
      <c r="HQ61" s="222"/>
      <c r="HR61" s="222"/>
      <c r="HS61" s="222"/>
      <c r="HT61" s="222"/>
      <c r="HU61" s="222"/>
      <c r="HV61" s="222"/>
      <c r="HW61" s="222"/>
      <c r="HX61" s="222"/>
      <c r="HY61" s="222"/>
      <c r="HZ61" s="222"/>
      <c r="IA61" s="222"/>
      <c r="IB61" s="222"/>
      <c r="IC61" s="222"/>
      <c r="ID61" s="222"/>
      <c r="IE61" s="222"/>
      <c r="IF61" s="222"/>
      <c r="IG61" s="222"/>
      <c r="IH61" s="222"/>
      <c r="II61" s="222"/>
      <c r="IJ61" s="222"/>
      <c r="IK61" s="222"/>
      <c r="IL61" s="222"/>
      <c r="IM61" s="222"/>
      <c r="IN61" s="222"/>
      <c r="IO61" s="222"/>
      <c r="IP61" s="222"/>
      <c r="IQ61" s="222"/>
      <c r="IR61" s="222"/>
      <c r="IS61" s="222"/>
      <c r="IT61" s="222"/>
    </row>
    <row r="62" spans="1:254" s="1" customFormat="1" x14ac:dyDescent="0.2">
      <c r="A62" s="222"/>
      <c r="B62" s="245"/>
      <c r="C62" s="245"/>
      <c r="D62" s="245"/>
      <c r="E62" s="455"/>
      <c r="F62" s="245"/>
      <c r="G62" s="245"/>
      <c r="H62" s="245"/>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c r="BZ62" s="222"/>
      <c r="CA62" s="222"/>
      <c r="CB62" s="222"/>
      <c r="CC62" s="222"/>
      <c r="CD62" s="222"/>
      <c r="CE62" s="222"/>
      <c r="CF62" s="222"/>
      <c r="CG62" s="222"/>
      <c r="CH62" s="222"/>
      <c r="CI62" s="222"/>
      <c r="CJ62" s="222"/>
      <c r="CK62" s="222"/>
      <c r="CL62" s="222"/>
      <c r="CM62" s="222"/>
      <c r="CN62" s="222"/>
      <c r="CO62" s="222"/>
      <c r="CP62" s="222"/>
      <c r="CQ62" s="222"/>
      <c r="CR62" s="222"/>
      <c r="CS62" s="222"/>
      <c r="CT62" s="222"/>
      <c r="CU62" s="222"/>
      <c r="CV62" s="222"/>
      <c r="CW62" s="222"/>
      <c r="CX62" s="222"/>
      <c r="CY62" s="222"/>
      <c r="CZ62" s="222"/>
      <c r="DA62" s="222"/>
      <c r="DB62" s="222"/>
      <c r="DC62" s="222"/>
      <c r="DD62" s="222"/>
      <c r="DE62" s="222"/>
      <c r="DF62" s="222"/>
      <c r="DG62" s="222"/>
      <c r="DH62" s="222"/>
      <c r="DI62" s="222"/>
      <c r="DJ62" s="222"/>
      <c r="DK62" s="222"/>
      <c r="DL62" s="222"/>
      <c r="DM62" s="222"/>
      <c r="DN62" s="222"/>
      <c r="DO62" s="222"/>
      <c r="DP62" s="222"/>
      <c r="DQ62" s="222"/>
      <c r="DR62" s="222"/>
      <c r="DS62" s="222"/>
      <c r="DT62" s="222"/>
      <c r="DU62" s="222"/>
      <c r="DV62" s="222"/>
      <c r="DW62" s="222"/>
      <c r="DX62" s="222"/>
      <c r="DY62" s="222"/>
      <c r="DZ62" s="222"/>
      <c r="EA62" s="222"/>
      <c r="EB62" s="222"/>
      <c r="EC62" s="222"/>
      <c r="ED62" s="222"/>
      <c r="EE62" s="222"/>
      <c r="EF62" s="222"/>
      <c r="EG62" s="222"/>
      <c r="EH62" s="222"/>
      <c r="EI62" s="222"/>
      <c r="EJ62" s="222"/>
      <c r="EK62" s="222"/>
      <c r="EL62" s="222"/>
      <c r="EM62" s="222"/>
      <c r="EN62" s="222"/>
      <c r="EO62" s="222"/>
      <c r="EP62" s="222"/>
      <c r="EQ62" s="222"/>
      <c r="ER62" s="222"/>
      <c r="ES62" s="222"/>
      <c r="ET62" s="222"/>
      <c r="EU62" s="222"/>
      <c r="EV62" s="222"/>
      <c r="EW62" s="222"/>
      <c r="EX62" s="222"/>
      <c r="EY62" s="222"/>
      <c r="EZ62" s="222"/>
      <c r="FA62" s="222"/>
      <c r="FB62" s="222"/>
      <c r="FC62" s="222"/>
      <c r="FD62" s="222"/>
      <c r="FE62" s="222"/>
      <c r="FF62" s="222"/>
      <c r="FG62" s="222"/>
      <c r="FH62" s="222"/>
      <c r="FI62" s="222"/>
      <c r="FJ62" s="222"/>
      <c r="FK62" s="222"/>
      <c r="FL62" s="222"/>
      <c r="FM62" s="222"/>
      <c r="FN62" s="222"/>
      <c r="FO62" s="222"/>
      <c r="FP62" s="222"/>
      <c r="FQ62" s="222"/>
      <c r="FR62" s="222"/>
      <c r="FS62" s="222"/>
      <c r="FT62" s="222"/>
      <c r="FU62" s="222"/>
      <c r="FV62" s="222"/>
      <c r="FW62" s="222"/>
      <c r="FX62" s="222"/>
      <c r="FY62" s="222"/>
      <c r="FZ62" s="222"/>
      <c r="GA62" s="222"/>
      <c r="GB62" s="222"/>
      <c r="GC62" s="222"/>
      <c r="GD62" s="222"/>
      <c r="GE62" s="222"/>
      <c r="GF62" s="222"/>
      <c r="GG62" s="222"/>
      <c r="GH62" s="222"/>
      <c r="GI62" s="222"/>
      <c r="GJ62" s="222"/>
      <c r="GK62" s="222"/>
      <c r="GL62" s="222"/>
      <c r="GM62" s="222"/>
      <c r="GN62" s="222"/>
      <c r="GO62" s="222"/>
      <c r="GP62" s="222"/>
      <c r="GQ62" s="222"/>
      <c r="GR62" s="222"/>
      <c r="GS62" s="222"/>
      <c r="GT62" s="222"/>
      <c r="GU62" s="222"/>
      <c r="GV62" s="222"/>
      <c r="GW62" s="222"/>
      <c r="GX62" s="222"/>
      <c r="GY62" s="222"/>
      <c r="GZ62" s="222"/>
      <c r="HA62" s="222"/>
      <c r="HB62" s="222"/>
      <c r="HC62" s="222"/>
      <c r="HD62" s="222"/>
      <c r="HE62" s="222"/>
      <c r="HF62" s="222"/>
      <c r="HG62" s="222"/>
      <c r="HH62" s="222"/>
      <c r="HI62" s="222"/>
      <c r="HJ62" s="222"/>
      <c r="HK62" s="222"/>
      <c r="HL62" s="222"/>
      <c r="HM62" s="222"/>
      <c r="HN62" s="222"/>
      <c r="HO62" s="222"/>
      <c r="HP62" s="222"/>
      <c r="HQ62" s="222"/>
      <c r="HR62" s="222"/>
      <c r="HS62" s="222"/>
      <c r="HT62" s="222"/>
      <c r="HU62" s="222"/>
      <c r="HV62" s="222"/>
      <c r="HW62" s="222"/>
      <c r="HX62" s="222"/>
      <c r="HY62" s="222"/>
      <c r="HZ62" s="222"/>
      <c r="IA62" s="222"/>
      <c r="IB62" s="222"/>
      <c r="IC62" s="222"/>
      <c r="ID62" s="222"/>
      <c r="IE62" s="222"/>
      <c r="IF62" s="222"/>
      <c r="IG62" s="222"/>
      <c r="IH62" s="222"/>
      <c r="II62" s="222"/>
      <c r="IJ62" s="222"/>
      <c r="IK62" s="222"/>
      <c r="IL62" s="222"/>
      <c r="IM62" s="222"/>
      <c r="IN62" s="222"/>
      <c r="IO62" s="222"/>
      <c r="IP62" s="222"/>
      <c r="IQ62" s="222"/>
      <c r="IR62" s="222"/>
      <c r="IS62" s="222"/>
      <c r="IT62" s="222"/>
    </row>
    <row r="63" spans="1:254" s="1" customFormat="1" x14ac:dyDescent="0.2">
      <c r="A63" s="222"/>
      <c r="B63" s="245"/>
      <c r="C63" s="245"/>
      <c r="D63" s="245"/>
      <c r="E63" s="455"/>
      <c r="F63" s="245"/>
      <c r="G63" s="245"/>
      <c r="H63" s="245"/>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2"/>
      <c r="BX63" s="222"/>
      <c r="BY63" s="222"/>
      <c r="BZ63" s="222"/>
      <c r="CA63" s="222"/>
      <c r="CB63" s="222"/>
      <c r="CC63" s="222"/>
      <c r="CD63" s="222"/>
      <c r="CE63" s="222"/>
      <c r="CF63" s="222"/>
      <c r="CG63" s="222"/>
      <c r="CH63" s="222"/>
      <c r="CI63" s="222"/>
      <c r="CJ63" s="222"/>
      <c r="CK63" s="222"/>
      <c r="CL63" s="222"/>
      <c r="CM63" s="222"/>
      <c r="CN63" s="222"/>
      <c r="CO63" s="222"/>
      <c r="CP63" s="222"/>
      <c r="CQ63" s="222"/>
      <c r="CR63" s="222"/>
      <c r="CS63" s="222"/>
      <c r="CT63" s="222"/>
      <c r="CU63" s="222"/>
      <c r="CV63" s="222"/>
      <c r="CW63" s="222"/>
      <c r="CX63" s="222"/>
      <c r="CY63" s="222"/>
      <c r="CZ63" s="222"/>
      <c r="DA63" s="222"/>
      <c r="DB63" s="222"/>
      <c r="DC63" s="222"/>
      <c r="DD63" s="222"/>
      <c r="DE63" s="222"/>
      <c r="DF63" s="222"/>
      <c r="DG63" s="222"/>
      <c r="DH63" s="222"/>
      <c r="DI63" s="222"/>
      <c r="DJ63" s="222"/>
      <c r="DK63" s="222"/>
      <c r="DL63" s="222"/>
      <c r="DM63" s="222"/>
      <c r="DN63" s="222"/>
      <c r="DO63" s="222"/>
      <c r="DP63" s="222"/>
      <c r="DQ63" s="222"/>
      <c r="DR63" s="222"/>
      <c r="DS63" s="222"/>
      <c r="DT63" s="222"/>
      <c r="DU63" s="222"/>
      <c r="DV63" s="222"/>
      <c r="DW63" s="222"/>
      <c r="DX63" s="222"/>
      <c r="DY63" s="222"/>
      <c r="DZ63" s="222"/>
      <c r="EA63" s="222"/>
      <c r="EB63" s="222"/>
      <c r="EC63" s="222"/>
      <c r="ED63" s="222"/>
      <c r="EE63" s="222"/>
      <c r="EF63" s="222"/>
      <c r="EG63" s="222"/>
      <c r="EH63" s="222"/>
      <c r="EI63" s="222"/>
      <c r="EJ63" s="222"/>
      <c r="EK63" s="222"/>
      <c r="EL63" s="222"/>
      <c r="EM63" s="222"/>
      <c r="EN63" s="222"/>
      <c r="EO63" s="222"/>
      <c r="EP63" s="222"/>
      <c r="EQ63" s="222"/>
      <c r="ER63" s="222"/>
      <c r="ES63" s="222"/>
      <c r="ET63" s="222"/>
      <c r="EU63" s="222"/>
      <c r="EV63" s="222"/>
      <c r="EW63" s="222"/>
      <c r="EX63" s="222"/>
      <c r="EY63" s="222"/>
      <c r="EZ63" s="222"/>
      <c r="FA63" s="222"/>
      <c r="FB63" s="222"/>
      <c r="FC63" s="222"/>
      <c r="FD63" s="222"/>
      <c r="FE63" s="222"/>
      <c r="FF63" s="222"/>
      <c r="FG63" s="222"/>
      <c r="FH63" s="222"/>
      <c r="FI63" s="222"/>
      <c r="FJ63" s="222"/>
      <c r="FK63" s="222"/>
      <c r="FL63" s="222"/>
      <c r="FM63" s="222"/>
      <c r="FN63" s="222"/>
      <c r="FO63" s="222"/>
      <c r="FP63" s="222"/>
      <c r="FQ63" s="222"/>
      <c r="FR63" s="222"/>
      <c r="FS63" s="222"/>
      <c r="FT63" s="222"/>
      <c r="FU63" s="222"/>
      <c r="FV63" s="222"/>
      <c r="FW63" s="222"/>
      <c r="FX63" s="222"/>
      <c r="FY63" s="222"/>
      <c r="FZ63" s="222"/>
      <c r="GA63" s="222"/>
      <c r="GB63" s="222"/>
      <c r="GC63" s="222"/>
      <c r="GD63" s="222"/>
      <c r="GE63" s="222"/>
      <c r="GF63" s="222"/>
      <c r="GG63" s="222"/>
      <c r="GH63" s="222"/>
      <c r="GI63" s="222"/>
      <c r="GJ63" s="222"/>
      <c r="GK63" s="222"/>
      <c r="GL63" s="222"/>
      <c r="GM63" s="222"/>
      <c r="GN63" s="222"/>
      <c r="GO63" s="222"/>
      <c r="GP63" s="222"/>
      <c r="GQ63" s="222"/>
      <c r="GR63" s="222"/>
      <c r="GS63" s="222"/>
      <c r="GT63" s="222"/>
      <c r="GU63" s="222"/>
      <c r="GV63" s="222"/>
      <c r="GW63" s="222"/>
      <c r="GX63" s="222"/>
      <c r="GY63" s="222"/>
      <c r="GZ63" s="222"/>
      <c r="HA63" s="222"/>
      <c r="HB63" s="222"/>
      <c r="HC63" s="222"/>
      <c r="HD63" s="222"/>
      <c r="HE63" s="222"/>
      <c r="HF63" s="222"/>
      <c r="HG63" s="222"/>
      <c r="HH63" s="222"/>
      <c r="HI63" s="222"/>
      <c r="HJ63" s="222"/>
      <c r="HK63" s="222"/>
      <c r="HL63" s="222"/>
      <c r="HM63" s="222"/>
      <c r="HN63" s="222"/>
      <c r="HO63" s="222"/>
      <c r="HP63" s="222"/>
      <c r="HQ63" s="222"/>
      <c r="HR63" s="222"/>
      <c r="HS63" s="222"/>
      <c r="HT63" s="222"/>
      <c r="HU63" s="222"/>
      <c r="HV63" s="222"/>
      <c r="HW63" s="222"/>
      <c r="HX63" s="222"/>
      <c r="HY63" s="222"/>
      <c r="HZ63" s="222"/>
      <c r="IA63" s="222"/>
      <c r="IB63" s="222"/>
      <c r="IC63" s="222"/>
      <c r="ID63" s="222"/>
      <c r="IE63" s="222"/>
      <c r="IF63" s="222"/>
      <c r="IG63" s="222"/>
      <c r="IH63" s="222"/>
      <c r="II63" s="222"/>
      <c r="IJ63" s="222"/>
      <c r="IK63" s="222"/>
      <c r="IL63" s="222"/>
      <c r="IM63" s="222"/>
      <c r="IN63" s="222"/>
      <c r="IO63" s="222"/>
      <c r="IP63" s="222"/>
      <c r="IQ63" s="222"/>
      <c r="IR63" s="222"/>
      <c r="IS63" s="222"/>
      <c r="IT63" s="222"/>
    </row>
    <row r="64" spans="1:254" s="1" customFormat="1" ht="23.25" x14ac:dyDescent="0.35">
      <c r="A64" s="222"/>
      <c r="B64" s="239"/>
      <c r="C64" s="225"/>
      <c r="D64" s="225"/>
      <c r="E64" s="225"/>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2"/>
      <c r="BS64" s="222"/>
      <c r="BT64" s="222"/>
      <c r="BU64" s="222"/>
      <c r="BV64" s="222"/>
      <c r="BW64" s="222"/>
      <c r="BX64" s="222"/>
      <c r="BY64" s="222"/>
      <c r="BZ64" s="222"/>
      <c r="CA64" s="222"/>
      <c r="CB64" s="222"/>
      <c r="CC64" s="222"/>
      <c r="CD64" s="222"/>
      <c r="CE64" s="222"/>
      <c r="CF64" s="222"/>
      <c r="CG64" s="222"/>
      <c r="CH64" s="222"/>
      <c r="CI64" s="222"/>
      <c r="CJ64" s="222"/>
      <c r="CK64" s="222"/>
      <c r="CL64" s="222"/>
      <c r="CM64" s="222"/>
      <c r="CN64" s="222"/>
      <c r="CO64" s="222"/>
      <c r="CP64" s="222"/>
      <c r="CQ64" s="222"/>
      <c r="CR64" s="222"/>
      <c r="CS64" s="222"/>
      <c r="CT64" s="222"/>
      <c r="CU64" s="222"/>
      <c r="CV64" s="222"/>
      <c r="CW64" s="222"/>
      <c r="CX64" s="222"/>
      <c r="CY64" s="222"/>
      <c r="CZ64" s="222"/>
      <c r="DA64" s="222"/>
      <c r="DB64" s="222"/>
      <c r="DC64" s="222"/>
      <c r="DD64" s="222"/>
      <c r="DE64" s="222"/>
      <c r="DF64" s="222"/>
      <c r="DG64" s="222"/>
      <c r="DH64" s="222"/>
      <c r="DI64" s="222"/>
      <c r="DJ64" s="222"/>
      <c r="DK64" s="222"/>
      <c r="DL64" s="222"/>
      <c r="DM64" s="222"/>
      <c r="DN64" s="222"/>
      <c r="DO64" s="222"/>
      <c r="DP64" s="222"/>
      <c r="DQ64" s="22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c r="EO64" s="222"/>
      <c r="EP64" s="222"/>
      <c r="EQ64" s="222"/>
      <c r="ER64" s="222"/>
      <c r="ES64" s="222"/>
      <c r="ET64" s="222"/>
      <c r="EU64" s="222"/>
      <c r="EV64" s="222"/>
      <c r="EW64" s="222"/>
      <c r="EX64" s="222"/>
      <c r="EY64" s="222"/>
      <c r="EZ64" s="222"/>
      <c r="FA64" s="222"/>
      <c r="FB64" s="222"/>
      <c r="FC64" s="222"/>
      <c r="FD64" s="222"/>
      <c r="FE64" s="222"/>
      <c r="FF64" s="222"/>
      <c r="FG64" s="222"/>
      <c r="FH64" s="222"/>
      <c r="FI64" s="222"/>
      <c r="FJ64" s="222"/>
      <c r="FK64" s="222"/>
      <c r="FL64" s="222"/>
      <c r="FM64" s="222"/>
      <c r="FN64" s="222"/>
      <c r="FO64" s="222"/>
      <c r="FP64" s="222"/>
      <c r="FQ64" s="222"/>
      <c r="FR64" s="222"/>
      <c r="FS64" s="222"/>
      <c r="FT64" s="222"/>
      <c r="FU64" s="222"/>
      <c r="FV64" s="222"/>
      <c r="FW64" s="222"/>
      <c r="FX64" s="222"/>
      <c r="FY64" s="222"/>
      <c r="FZ64" s="222"/>
      <c r="GA64" s="222"/>
      <c r="GB64" s="222"/>
      <c r="GC64" s="222"/>
      <c r="GD64" s="222"/>
      <c r="GE64" s="222"/>
      <c r="GF64" s="222"/>
      <c r="GG64" s="222"/>
      <c r="GH64" s="222"/>
      <c r="GI64" s="222"/>
      <c r="GJ64" s="222"/>
      <c r="GK64" s="222"/>
      <c r="GL64" s="222"/>
      <c r="GM64" s="222"/>
      <c r="GN64" s="222"/>
      <c r="GO64" s="222"/>
      <c r="GP64" s="222"/>
      <c r="GQ64" s="222"/>
      <c r="GR64" s="222"/>
      <c r="GS64" s="222"/>
      <c r="GT64" s="222"/>
      <c r="GU64" s="222"/>
      <c r="GV64" s="222"/>
      <c r="GW64" s="222"/>
      <c r="GX64" s="222"/>
      <c r="GY64" s="222"/>
      <c r="GZ64" s="222"/>
      <c r="HA64" s="222"/>
      <c r="HB64" s="222"/>
      <c r="HC64" s="222"/>
      <c r="HD64" s="222"/>
      <c r="HE64" s="222"/>
      <c r="HF64" s="222"/>
      <c r="HG64" s="222"/>
      <c r="HH64" s="222"/>
      <c r="HI64" s="222"/>
      <c r="HJ64" s="222"/>
      <c r="HK64" s="222"/>
      <c r="HL64" s="222"/>
      <c r="HM64" s="222"/>
      <c r="HN64" s="222"/>
      <c r="HO64" s="222"/>
      <c r="HP64" s="222"/>
      <c r="HQ64" s="222"/>
      <c r="HR64" s="222"/>
      <c r="HS64" s="222"/>
      <c r="HT64" s="222"/>
      <c r="HU64" s="222"/>
      <c r="HV64" s="222"/>
      <c r="HW64" s="222"/>
      <c r="HX64" s="222"/>
      <c r="HY64" s="222"/>
      <c r="HZ64" s="222"/>
      <c r="IA64" s="222"/>
      <c r="IB64" s="222"/>
      <c r="IC64" s="222"/>
      <c r="ID64" s="222"/>
      <c r="IE64" s="222"/>
      <c r="IF64" s="222"/>
      <c r="IG64" s="222"/>
      <c r="IH64" s="222"/>
      <c r="II64" s="222"/>
      <c r="IJ64" s="222"/>
      <c r="IK64" s="222"/>
      <c r="IL64" s="222"/>
      <c r="IM64" s="222"/>
      <c r="IN64" s="222"/>
      <c r="IO64" s="222"/>
      <c r="IP64" s="222"/>
      <c r="IQ64" s="222"/>
      <c r="IR64" s="222"/>
      <c r="IS64" s="222"/>
      <c r="IT64" s="222"/>
    </row>
    <row r="65" spans="1:254" s="1" customFormat="1" ht="23.25" x14ac:dyDescent="0.35">
      <c r="A65" s="222"/>
      <c r="B65" s="239"/>
      <c r="C65" s="225"/>
      <c r="D65" s="225"/>
      <c r="E65" s="225"/>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2"/>
      <c r="DT65" s="222"/>
      <c r="DU65" s="222"/>
      <c r="DV65" s="222"/>
      <c r="DW65" s="222"/>
      <c r="DX65" s="222"/>
      <c r="DY65" s="222"/>
      <c r="DZ65" s="222"/>
      <c r="EA65" s="222"/>
      <c r="EB65" s="222"/>
      <c r="EC65" s="222"/>
      <c r="ED65" s="222"/>
      <c r="EE65" s="222"/>
      <c r="EF65" s="222"/>
      <c r="EG65" s="222"/>
      <c r="EH65" s="222"/>
      <c r="EI65" s="222"/>
      <c r="EJ65" s="222"/>
      <c r="EK65" s="222"/>
      <c r="EL65" s="222"/>
      <c r="EM65" s="222"/>
      <c r="EN65" s="222"/>
      <c r="EO65" s="222"/>
      <c r="EP65" s="222"/>
      <c r="EQ65" s="222"/>
      <c r="ER65" s="222"/>
      <c r="ES65" s="222"/>
      <c r="ET65" s="222"/>
      <c r="EU65" s="222"/>
      <c r="EV65" s="222"/>
      <c r="EW65" s="222"/>
      <c r="EX65" s="222"/>
      <c r="EY65" s="222"/>
      <c r="EZ65" s="222"/>
      <c r="FA65" s="222"/>
      <c r="FB65" s="222"/>
      <c r="FC65" s="222"/>
      <c r="FD65" s="222"/>
      <c r="FE65" s="222"/>
      <c r="FF65" s="222"/>
      <c r="FG65" s="222"/>
      <c r="FH65" s="222"/>
      <c r="FI65" s="222"/>
      <c r="FJ65" s="222"/>
      <c r="FK65" s="222"/>
      <c r="FL65" s="222"/>
      <c r="FM65" s="222"/>
      <c r="FN65" s="222"/>
      <c r="FO65" s="222"/>
      <c r="FP65" s="222"/>
      <c r="FQ65" s="222"/>
      <c r="FR65" s="222"/>
      <c r="FS65" s="222"/>
      <c r="FT65" s="222"/>
      <c r="FU65" s="222"/>
      <c r="FV65" s="222"/>
      <c r="FW65" s="222"/>
      <c r="FX65" s="222"/>
      <c r="FY65" s="222"/>
      <c r="FZ65" s="222"/>
      <c r="GA65" s="222"/>
      <c r="GB65" s="222"/>
      <c r="GC65" s="222"/>
      <c r="GD65" s="222"/>
      <c r="GE65" s="222"/>
      <c r="GF65" s="222"/>
      <c r="GG65" s="222"/>
      <c r="GH65" s="222"/>
      <c r="GI65" s="222"/>
      <c r="GJ65" s="222"/>
      <c r="GK65" s="222"/>
      <c r="GL65" s="222"/>
      <c r="GM65" s="222"/>
      <c r="GN65" s="222"/>
      <c r="GO65" s="222"/>
      <c r="GP65" s="222"/>
      <c r="GQ65" s="222"/>
      <c r="GR65" s="222"/>
      <c r="GS65" s="222"/>
      <c r="GT65" s="222"/>
      <c r="GU65" s="222"/>
      <c r="GV65" s="222"/>
      <c r="GW65" s="222"/>
      <c r="GX65" s="222"/>
      <c r="GY65" s="222"/>
      <c r="GZ65" s="222"/>
      <c r="HA65" s="222"/>
      <c r="HB65" s="222"/>
      <c r="HC65" s="222"/>
      <c r="HD65" s="222"/>
      <c r="HE65" s="222"/>
      <c r="HF65" s="222"/>
      <c r="HG65" s="222"/>
      <c r="HH65" s="222"/>
      <c r="HI65" s="222"/>
      <c r="HJ65" s="222"/>
      <c r="HK65" s="222"/>
      <c r="HL65" s="222"/>
      <c r="HM65" s="222"/>
      <c r="HN65" s="222"/>
      <c r="HO65" s="222"/>
      <c r="HP65" s="222"/>
      <c r="HQ65" s="222"/>
      <c r="HR65" s="222"/>
      <c r="HS65" s="222"/>
      <c r="HT65" s="222"/>
      <c r="HU65" s="222"/>
      <c r="HV65" s="222"/>
      <c r="HW65" s="222"/>
      <c r="HX65" s="222"/>
      <c r="HY65" s="222"/>
      <c r="HZ65" s="222"/>
      <c r="IA65" s="222"/>
      <c r="IB65" s="222"/>
      <c r="IC65" s="222"/>
      <c r="ID65" s="222"/>
      <c r="IE65" s="222"/>
      <c r="IF65" s="222"/>
      <c r="IG65" s="222"/>
      <c r="IH65" s="222"/>
      <c r="II65" s="222"/>
      <c r="IJ65" s="222"/>
      <c r="IK65" s="222"/>
      <c r="IL65" s="222"/>
      <c r="IM65" s="222"/>
      <c r="IN65" s="222"/>
      <c r="IO65" s="222"/>
      <c r="IP65" s="222"/>
      <c r="IQ65" s="222"/>
      <c r="IR65" s="222"/>
      <c r="IS65" s="222"/>
      <c r="IT65" s="222"/>
    </row>
    <row r="66" spans="1:254" s="1" customFormat="1" ht="15" x14ac:dyDescent="0.2">
      <c r="A66" s="222"/>
      <c r="B66" s="240" t="s">
        <v>2</v>
      </c>
      <c r="C66" s="250"/>
      <c r="D66" s="250"/>
      <c r="E66" s="250"/>
      <c r="F66" s="250"/>
      <c r="G66" s="250"/>
      <c r="H66" s="250"/>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2"/>
      <c r="BU66" s="222"/>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c r="EJ66" s="222"/>
      <c r="EK66" s="222"/>
      <c r="EL66" s="222"/>
      <c r="EM66" s="222"/>
      <c r="EN66" s="222"/>
      <c r="EO66" s="222"/>
      <c r="EP66" s="222"/>
      <c r="EQ66" s="222"/>
      <c r="ER66" s="222"/>
      <c r="ES66" s="222"/>
      <c r="ET66" s="222"/>
      <c r="EU66" s="222"/>
      <c r="EV66" s="222"/>
      <c r="EW66" s="222"/>
      <c r="EX66" s="222"/>
      <c r="EY66" s="222"/>
      <c r="EZ66" s="222"/>
      <c r="FA66" s="222"/>
      <c r="FB66" s="222"/>
      <c r="FC66" s="222"/>
      <c r="FD66" s="222"/>
      <c r="FE66" s="222"/>
      <c r="FF66" s="222"/>
      <c r="FG66" s="222"/>
      <c r="FH66" s="222"/>
      <c r="FI66" s="222"/>
      <c r="FJ66" s="222"/>
      <c r="FK66" s="222"/>
      <c r="FL66" s="222"/>
      <c r="FM66" s="222"/>
      <c r="FN66" s="222"/>
      <c r="FO66" s="222"/>
      <c r="FP66" s="222"/>
      <c r="FQ66" s="222"/>
      <c r="FR66" s="222"/>
      <c r="FS66" s="222"/>
      <c r="FT66" s="222"/>
      <c r="FU66" s="222"/>
      <c r="FV66" s="222"/>
      <c r="FW66" s="222"/>
      <c r="FX66" s="222"/>
      <c r="FY66" s="222"/>
      <c r="FZ66" s="222"/>
      <c r="GA66" s="222"/>
      <c r="GB66" s="222"/>
      <c r="GC66" s="222"/>
      <c r="GD66" s="222"/>
      <c r="GE66" s="222"/>
      <c r="GF66" s="222"/>
      <c r="GG66" s="222"/>
      <c r="GH66" s="222"/>
      <c r="GI66" s="222"/>
      <c r="GJ66" s="222"/>
      <c r="GK66" s="222"/>
      <c r="GL66" s="222"/>
      <c r="GM66" s="222"/>
      <c r="GN66" s="222"/>
      <c r="GO66" s="222"/>
      <c r="GP66" s="222"/>
      <c r="GQ66" s="222"/>
      <c r="GR66" s="222"/>
      <c r="GS66" s="222"/>
      <c r="GT66" s="222"/>
      <c r="GU66" s="222"/>
      <c r="GV66" s="222"/>
      <c r="GW66" s="222"/>
      <c r="GX66" s="222"/>
      <c r="GY66" s="222"/>
      <c r="GZ66" s="222"/>
      <c r="HA66" s="222"/>
      <c r="HB66" s="222"/>
      <c r="HC66" s="222"/>
      <c r="HD66" s="222"/>
      <c r="HE66" s="222"/>
      <c r="HF66" s="222"/>
      <c r="HG66" s="222"/>
      <c r="HH66" s="222"/>
      <c r="HI66" s="222"/>
      <c r="HJ66" s="222"/>
      <c r="HK66" s="222"/>
      <c r="HL66" s="222"/>
      <c r="HM66" s="222"/>
      <c r="HN66" s="222"/>
      <c r="HO66" s="222"/>
      <c r="HP66" s="222"/>
      <c r="HQ66" s="222"/>
      <c r="HR66" s="222"/>
      <c r="HS66" s="222"/>
      <c r="HT66" s="222"/>
      <c r="HU66" s="222"/>
      <c r="HV66" s="222"/>
      <c r="HW66" s="222"/>
      <c r="HX66" s="222"/>
      <c r="HY66" s="222"/>
      <c r="HZ66" s="222"/>
      <c r="IA66" s="222"/>
      <c r="IB66" s="222"/>
      <c r="IC66" s="222"/>
      <c r="ID66" s="222"/>
      <c r="IE66" s="222"/>
      <c r="IF66" s="222"/>
      <c r="IG66" s="222"/>
      <c r="IH66" s="222"/>
      <c r="II66" s="222"/>
      <c r="IJ66" s="222"/>
      <c r="IK66" s="222"/>
      <c r="IL66" s="222"/>
      <c r="IM66" s="222"/>
      <c r="IN66" s="222"/>
      <c r="IO66" s="222"/>
      <c r="IP66" s="222"/>
      <c r="IQ66" s="222"/>
      <c r="IR66" s="222"/>
      <c r="IS66" s="222"/>
      <c r="IT66" s="222"/>
    </row>
    <row r="67" spans="1:254" s="1" customFormat="1" ht="15" x14ac:dyDescent="0.2">
      <c r="A67" s="222"/>
      <c r="B67" s="242" t="str">
        <f>"november 2023"</f>
        <v>november 2023</v>
      </c>
      <c r="C67" s="251"/>
      <c r="D67" s="250"/>
      <c r="E67" s="250"/>
      <c r="F67" s="250"/>
      <c r="G67" s="250"/>
      <c r="H67" s="250"/>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2"/>
      <c r="BX67" s="222"/>
      <c r="BY67" s="222"/>
      <c r="BZ67" s="222"/>
      <c r="CA67" s="222"/>
      <c r="CB67" s="222"/>
      <c r="CC67" s="222"/>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22"/>
      <c r="EJ67" s="222"/>
      <c r="EK67" s="222"/>
      <c r="EL67" s="222"/>
      <c r="EM67" s="222"/>
      <c r="EN67" s="222"/>
      <c r="EO67" s="222"/>
      <c r="EP67" s="222"/>
      <c r="EQ67" s="222"/>
      <c r="ER67" s="222"/>
      <c r="ES67" s="222"/>
      <c r="ET67" s="222"/>
      <c r="EU67" s="222"/>
      <c r="EV67" s="222"/>
      <c r="EW67" s="222"/>
      <c r="EX67" s="222"/>
      <c r="EY67" s="222"/>
      <c r="EZ67" s="222"/>
      <c r="FA67" s="222"/>
      <c r="FB67" s="222"/>
      <c r="FC67" s="222"/>
      <c r="FD67" s="222"/>
      <c r="FE67" s="222"/>
      <c r="FF67" s="222"/>
      <c r="FG67" s="222"/>
      <c r="FH67" s="222"/>
      <c r="FI67" s="222"/>
      <c r="FJ67" s="222"/>
      <c r="FK67" s="222"/>
      <c r="FL67" s="222"/>
      <c r="FM67" s="222"/>
      <c r="FN67" s="222"/>
      <c r="FO67" s="222"/>
      <c r="FP67" s="222"/>
      <c r="FQ67" s="222"/>
      <c r="FR67" s="222"/>
      <c r="FS67" s="222"/>
      <c r="FT67" s="222"/>
      <c r="FU67" s="222"/>
      <c r="FV67" s="222"/>
      <c r="FW67" s="222"/>
      <c r="FX67" s="222"/>
      <c r="FY67" s="222"/>
      <c r="FZ67" s="222"/>
      <c r="GA67" s="222"/>
      <c r="GB67" s="222"/>
      <c r="GC67" s="222"/>
      <c r="GD67" s="222"/>
      <c r="GE67" s="222"/>
      <c r="GF67" s="222"/>
      <c r="GG67" s="222"/>
      <c r="GH67" s="222"/>
      <c r="GI67" s="222"/>
      <c r="GJ67" s="222"/>
      <c r="GK67" s="222"/>
      <c r="GL67" s="222"/>
      <c r="GM67" s="222"/>
      <c r="GN67" s="222"/>
      <c r="GO67" s="222"/>
      <c r="GP67" s="222"/>
      <c r="GQ67" s="222"/>
      <c r="GR67" s="222"/>
      <c r="GS67" s="222"/>
      <c r="GT67" s="222"/>
      <c r="GU67" s="222"/>
      <c r="GV67" s="222"/>
      <c r="GW67" s="222"/>
      <c r="GX67" s="222"/>
      <c r="GY67" s="222"/>
      <c r="GZ67" s="222"/>
      <c r="HA67" s="222"/>
      <c r="HB67" s="222"/>
      <c r="HC67" s="222"/>
      <c r="HD67" s="222"/>
      <c r="HE67" s="222"/>
      <c r="HF67" s="222"/>
      <c r="HG67" s="222"/>
      <c r="HH67" s="222"/>
      <c r="HI67" s="222"/>
      <c r="HJ67" s="222"/>
      <c r="HK67" s="222"/>
      <c r="HL67" s="222"/>
      <c r="HM67" s="222"/>
      <c r="HN67" s="222"/>
      <c r="HO67" s="222"/>
      <c r="HP67" s="222"/>
      <c r="HQ67" s="222"/>
      <c r="HR67" s="222"/>
      <c r="HS67" s="222"/>
      <c r="HT67" s="222"/>
      <c r="HU67" s="222"/>
      <c r="HV67" s="222"/>
      <c r="HW67" s="222"/>
      <c r="HX67" s="222"/>
      <c r="HY67" s="222"/>
      <c r="HZ67" s="222"/>
      <c r="IA67" s="222"/>
      <c r="IB67" s="222"/>
      <c r="IC67" s="222"/>
      <c r="ID67" s="222"/>
      <c r="IE67" s="222"/>
      <c r="IF67" s="222"/>
      <c r="IG67" s="222"/>
      <c r="IH67" s="222"/>
      <c r="II67" s="222"/>
      <c r="IJ67" s="222"/>
      <c r="IK67" s="222"/>
      <c r="IL67" s="222"/>
      <c r="IM67" s="222"/>
      <c r="IN67" s="222"/>
      <c r="IO67" s="222"/>
      <c r="IP67" s="222"/>
      <c r="IQ67" s="222"/>
      <c r="IR67" s="222"/>
      <c r="IS67" s="222"/>
      <c r="IT67" s="222"/>
    </row>
    <row r="68" spans="1:254" s="1" customFormat="1" x14ac:dyDescent="0.2">
      <c r="A68" s="222"/>
      <c r="B68" s="250"/>
      <c r="C68" s="250"/>
      <c r="D68" s="250"/>
      <c r="E68" s="250"/>
      <c r="F68" s="250"/>
      <c r="G68" s="250"/>
      <c r="H68" s="250"/>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2"/>
      <c r="BZ68" s="222"/>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c r="EO68" s="222"/>
      <c r="EP68" s="222"/>
      <c r="EQ68" s="222"/>
      <c r="ER68" s="222"/>
      <c r="ES68" s="222"/>
      <c r="ET68" s="222"/>
      <c r="EU68" s="222"/>
      <c r="EV68" s="222"/>
      <c r="EW68" s="222"/>
      <c r="EX68" s="222"/>
      <c r="EY68" s="222"/>
      <c r="EZ68" s="222"/>
      <c r="FA68" s="222"/>
      <c r="FB68" s="222"/>
      <c r="FC68" s="222"/>
      <c r="FD68" s="222"/>
      <c r="FE68" s="222"/>
      <c r="FF68" s="222"/>
      <c r="FG68" s="222"/>
      <c r="FH68" s="222"/>
      <c r="FI68" s="222"/>
      <c r="FJ68" s="222"/>
      <c r="FK68" s="222"/>
      <c r="FL68" s="222"/>
      <c r="FM68" s="222"/>
      <c r="FN68" s="222"/>
      <c r="FO68" s="222"/>
      <c r="FP68" s="222"/>
      <c r="FQ68" s="222"/>
      <c r="FR68" s="222"/>
      <c r="FS68" s="222"/>
      <c r="FT68" s="222"/>
      <c r="FU68" s="222"/>
      <c r="FV68" s="222"/>
      <c r="FW68" s="222"/>
      <c r="FX68" s="222"/>
      <c r="FY68" s="222"/>
      <c r="FZ68" s="222"/>
      <c r="GA68" s="222"/>
      <c r="GB68" s="222"/>
      <c r="GC68" s="222"/>
      <c r="GD68" s="222"/>
      <c r="GE68" s="222"/>
      <c r="GF68" s="222"/>
      <c r="GG68" s="222"/>
      <c r="GH68" s="222"/>
      <c r="GI68" s="222"/>
      <c r="GJ68" s="222"/>
      <c r="GK68" s="222"/>
      <c r="GL68" s="222"/>
      <c r="GM68" s="222"/>
      <c r="GN68" s="222"/>
      <c r="GO68" s="222"/>
      <c r="GP68" s="222"/>
      <c r="GQ68" s="222"/>
      <c r="GR68" s="222"/>
      <c r="GS68" s="222"/>
      <c r="GT68" s="222"/>
      <c r="GU68" s="222"/>
      <c r="GV68" s="222"/>
      <c r="GW68" s="222"/>
      <c r="GX68" s="222"/>
      <c r="GY68" s="222"/>
      <c r="GZ68" s="222"/>
      <c r="HA68" s="222"/>
      <c r="HB68" s="222"/>
      <c r="HC68" s="222"/>
      <c r="HD68" s="222"/>
      <c r="HE68" s="222"/>
      <c r="HF68" s="222"/>
      <c r="HG68" s="222"/>
      <c r="HH68" s="222"/>
      <c r="HI68" s="222"/>
      <c r="HJ68" s="222"/>
      <c r="HK68" s="222"/>
      <c r="HL68" s="222"/>
      <c r="HM68" s="222"/>
      <c r="HN68" s="222"/>
      <c r="HO68" s="222"/>
      <c r="HP68" s="222"/>
      <c r="HQ68" s="222"/>
      <c r="HR68" s="222"/>
      <c r="HS68" s="222"/>
      <c r="HT68" s="222"/>
      <c r="HU68" s="222"/>
      <c r="HV68" s="222"/>
      <c r="HW68" s="222"/>
      <c r="HX68" s="222"/>
      <c r="HY68" s="222"/>
      <c r="HZ68" s="222"/>
      <c r="IA68" s="222"/>
      <c r="IB68" s="222"/>
      <c r="IC68" s="222"/>
      <c r="ID68" s="222"/>
      <c r="IE68" s="222"/>
      <c r="IF68" s="222"/>
      <c r="IG68" s="222"/>
      <c r="IH68" s="222"/>
      <c r="II68" s="222"/>
      <c r="IJ68" s="222"/>
      <c r="IK68" s="222"/>
      <c r="IL68" s="222"/>
      <c r="IM68" s="222"/>
      <c r="IN68" s="222"/>
      <c r="IO68" s="222"/>
      <c r="IP68" s="222"/>
      <c r="IQ68" s="222"/>
      <c r="IR68" s="222"/>
      <c r="IS68" s="222"/>
      <c r="IT68" s="222"/>
    </row>
    <row r="69" spans="1:254" s="1" customFormat="1" x14ac:dyDescent="0.2">
      <c r="A69" s="222"/>
      <c r="B69" s="250"/>
      <c r="C69" s="250"/>
      <c r="D69" s="250"/>
      <c r="E69" s="250"/>
      <c r="F69" s="250"/>
      <c r="G69" s="250"/>
      <c r="H69" s="250"/>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c r="BZ69" s="222"/>
      <c r="CA69" s="222"/>
      <c r="CB69" s="222"/>
      <c r="CC69" s="222"/>
      <c r="CD69" s="222"/>
      <c r="CE69" s="222"/>
      <c r="CF69" s="222"/>
      <c r="CG69" s="222"/>
      <c r="CH69" s="222"/>
      <c r="CI69" s="222"/>
      <c r="CJ69" s="222"/>
      <c r="CK69" s="222"/>
      <c r="CL69" s="222"/>
      <c r="CM69" s="222"/>
      <c r="CN69" s="222"/>
      <c r="CO69" s="222"/>
      <c r="CP69" s="222"/>
      <c r="CQ69" s="222"/>
      <c r="CR69" s="222"/>
      <c r="CS69" s="222"/>
      <c r="CT69" s="222"/>
      <c r="CU69" s="222"/>
      <c r="CV69" s="222"/>
      <c r="CW69" s="222"/>
      <c r="CX69" s="222"/>
      <c r="CY69" s="222"/>
      <c r="CZ69" s="222"/>
      <c r="DA69" s="222"/>
      <c r="DB69" s="222"/>
      <c r="DC69" s="222"/>
      <c r="DD69" s="222"/>
      <c r="DE69" s="222"/>
      <c r="DF69" s="222"/>
      <c r="DG69" s="222"/>
      <c r="DH69" s="222"/>
      <c r="DI69" s="222"/>
      <c r="DJ69" s="222"/>
      <c r="DK69" s="222"/>
      <c r="DL69" s="222"/>
      <c r="DM69" s="222"/>
      <c r="DN69" s="222"/>
      <c r="DO69" s="222"/>
      <c r="DP69" s="222"/>
      <c r="DQ69" s="222"/>
      <c r="DR69" s="222"/>
      <c r="DS69" s="222"/>
      <c r="DT69" s="222"/>
      <c r="DU69" s="222"/>
      <c r="DV69" s="222"/>
      <c r="DW69" s="222"/>
      <c r="DX69" s="222"/>
      <c r="DY69" s="222"/>
      <c r="DZ69" s="222"/>
      <c r="EA69" s="222"/>
      <c r="EB69" s="222"/>
      <c r="EC69" s="222"/>
      <c r="ED69" s="222"/>
      <c r="EE69" s="222"/>
      <c r="EF69" s="222"/>
      <c r="EG69" s="222"/>
      <c r="EH69" s="222"/>
      <c r="EI69" s="222"/>
      <c r="EJ69" s="222"/>
      <c r="EK69" s="222"/>
      <c r="EL69" s="222"/>
      <c r="EM69" s="222"/>
      <c r="EN69" s="222"/>
      <c r="EO69" s="222"/>
      <c r="EP69" s="222"/>
      <c r="EQ69" s="222"/>
      <c r="ER69" s="222"/>
      <c r="ES69" s="222"/>
      <c r="ET69" s="222"/>
      <c r="EU69" s="222"/>
      <c r="EV69" s="222"/>
      <c r="EW69" s="222"/>
      <c r="EX69" s="222"/>
      <c r="EY69" s="222"/>
      <c r="EZ69" s="222"/>
      <c r="FA69" s="222"/>
      <c r="FB69" s="222"/>
      <c r="FC69" s="222"/>
      <c r="FD69" s="222"/>
      <c r="FE69" s="222"/>
      <c r="FF69" s="222"/>
      <c r="FG69" s="222"/>
      <c r="FH69" s="222"/>
      <c r="FI69" s="222"/>
      <c r="FJ69" s="222"/>
      <c r="FK69" s="222"/>
      <c r="FL69" s="222"/>
      <c r="FM69" s="222"/>
      <c r="FN69" s="222"/>
      <c r="FO69" s="222"/>
      <c r="FP69" s="222"/>
      <c r="FQ69" s="222"/>
      <c r="FR69" s="222"/>
      <c r="FS69" s="222"/>
      <c r="FT69" s="222"/>
      <c r="FU69" s="222"/>
      <c r="FV69" s="222"/>
      <c r="FW69" s="222"/>
      <c r="FX69" s="222"/>
      <c r="FY69" s="222"/>
      <c r="FZ69" s="222"/>
      <c r="GA69" s="222"/>
      <c r="GB69" s="222"/>
      <c r="GC69" s="222"/>
      <c r="GD69" s="222"/>
      <c r="GE69" s="222"/>
      <c r="GF69" s="222"/>
      <c r="GG69" s="222"/>
      <c r="GH69" s="222"/>
      <c r="GI69" s="222"/>
      <c r="GJ69" s="222"/>
      <c r="GK69" s="222"/>
      <c r="GL69" s="222"/>
      <c r="GM69" s="222"/>
      <c r="GN69" s="222"/>
      <c r="GO69" s="222"/>
      <c r="GP69" s="222"/>
      <c r="GQ69" s="222"/>
      <c r="GR69" s="222"/>
      <c r="GS69" s="222"/>
      <c r="GT69" s="222"/>
      <c r="GU69" s="222"/>
      <c r="GV69" s="222"/>
      <c r="GW69" s="222"/>
      <c r="GX69" s="222"/>
      <c r="GY69" s="222"/>
      <c r="GZ69" s="222"/>
      <c r="HA69" s="222"/>
      <c r="HB69" s="222"/>
      <c r="HC69" s="222"/>
      <c r="HD69" s="222"/>
      <c r="HE69" s="222"/>
      <c r="HF69" s="222"/>
      <c r="HG69" s="222"/>
      <c r="HH69" s="222"/>
      <c r="HI69" s="222"/>
      <c r="HJ69" s="222"/>
      <c r="HK69" s="222"/>
      <c r="HL69" s="222"/>
      <c r="HM69" s="222"/>
      <c r="HN69" s="222"/>
      <c r="HO69" s="222"/>
      <c r="HP69" s="222"/>
      <c r="HQ69" s="222"/>
      <c r="HR69" s="222"/>
      <c r="HS69" s="222"/>
      <c r="HT69" s="222"/>
      <c r="HU69" s="222"/>
      <c r="HV69" s="222"/>
      <c r="HW69" s="222"/>
      <c r="HX69" s="222"/>
      <c r="HY69" s="222"/>
      <c r="HZ69" s="222"/>
      <c r="IA69" s="222"/>
      <c r="IB69" s="222"/>
      <c r="IC69" s="222"/>
      <c r="ID69" s="222"/>
      <c r="IE69" s="222"/>
      <c r="IF69" s="222"/>
      <c r="IG69" s="222"/>
      <c r="IH69" s="222"/>
      <c r="II69" s="222"/>
      <c r="IJ69" s="222"/>
      <c r="IK69" s="222"/>
      <c r="IL69" s="222"/>
      <c r="IM69" s="222"/>
      <c r="IN69" s="222"/>
      <c r="IO69" s="222"/>
      <c r="IP69" s="222"/>
      <c r="IQ69" s="222"/>
      <c r="IR69" s="222"/>
      <c r="IS69" s="222"/>
      <c r="IT69" s="222"/>
    </row>
    <row r="70" spans="1:254" x14ac:dyDescent="0.2">
      <c r="B70" s="250"/>
      <c r="C70" s="250"/>
      <c r="D70" s="250"/>
      <c r="E70" s="250"/>
      <c r="F70" s="250"/>
      <c r="G70" s="250"/>
      <c r="H70" s="250"/>
    </row>
    <row r="71" spans="1:254" s="1" customFormat="1" x14ac:dyDescent="0.2">
      <c r="A71" s="222"/>
      <c r="B71" s="250"/>
      <c r="C71" s="250"/>
      <c r="D71" s="250"/>
      <c r="E71" s="250"/>
      <c r="F71" s="250"/>
      <c r="G71" s="250"/>
      <c r="H71" s="250"/>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2"/>
      <c r="BS71" s="222"/>
      <c r="BT71" s="222"/>
      <c r="BU71" s="222"/>
      <c r="BV71" s="222"/>
      <c r="BW71" s="222"/>
      <c r="BX71" s="222"/>
      <c r="BY71" s="222"/>
      <c r="BZ71" s="222"/>
      <c r="CA71" s="222"/>
      <c r="CB71" s="222"/>
      <c r="CC71" s="222"/>
      <c r="CD71" s="222"/>
      <c r="CE71" s="222"/>
      <c r="CF71" s="222"/>
      <c r="CG71" s="222"/>
      <c r="CH71" s="222"/>
      <c r="CI71" s="222"/>
      <c r="CJ71" s="222"/>
      <c r="CK71" s="222"/>
      <c r="CL71" s="222"/>
      <c r="CM71" s="222"/>
      <c r="CN71" s="222"/>
      <c r="CO71" s="222"/>
      <c r="CP71" s="222"/>
      <c r="CQ71" s="222"/>
      <c r="CR71" s="222"/>
      <c r="CS71" s="222"/>
      <c r="CT71" s="222"/>
      <c r="CU71" s="222"/>
      <c r="CV71" s="222"/>
      <c r="CW71" s="222"/>
      <c r="CX71" s="222"/>
      <c r="CY71" s="222"/>
      <c r="CZ71" s="222"/>
      <c r="DA71" s="222"/>
      <c r="DB71" s="222"/>
      <c r="DC71" s="222"/>
      <c r="DD71" s="222"/>
      <c r="DE71" s="222"/>
      <c r="DF71" s="222"/>
      <c r="DG71" s="222"/>
      <c r="DH71" s="222"/>
      <c r="DI71" s="222"/>
      <c r="DJ71" s="222"/>
      <c r="DK71" s="222"/>
      <c r="DL71" s="222"/>
      <c r="DM71" s="222"/>
      <c r="DN71" s="222"/>
      <c r="DO71" s="222"/>
      <c r="DP71" s="222"/>
      <c r="DQ71" s="222"/>
      <c r="DR71" s="222"/>
      <c r="DS71" s="222"/>
      <c r="DT71" s="222"/>
      <c r="DU71" s="222"/>
      <c r="DV71" s="222"/>
      <c r="DW71" s="222"/>
      <c r="DX71" s="222"/>
      <c r="DY71" s="222"/>
      <c r="DZ71" s="222"/>
      <c r="EA71" s="222"/>
      <c r="EB71" s="222"/>
      <c r="EC71" s="222"/>
      <c r="ED71" s="222"/>
      <c r="EE71" s="222"/>
      <c r="EF71" s="222"/>
      <c r="EG71" s="222"/>
      <c r="EH71" s="222"/>
      <c r="EI71" s="222"/>
      <c r="EJ71" s="222"/>
      <c r="EK71" s="222"/>
      <c r="EL71" s="222"/>
      <c r="EM71" s="222"/>
      <c r="EN71" s="222"/>
      <c r="EO71" s="222"/>
      <c r="EP71" s="222"/>
      <c r="EQ71" s="222"/>
      <c r="ER71" s="222"/>
      <c r="ES71" s="222"/>
      <c r="ET71" s="222"/>
      <c r="EU71" s="222"/>
      <c r="EV71" s="222"/>
      <c r="EW71" s="222"/>
      <c r="EX71" s="222"/>
      <c r="EY71" s="222"/>
      <c r="EZ71" s="222"/>
      <c r="FA71" s="222"/>
      <c r="FB71" s="222"/>
      <c r="FC71" s="222"/>
      <c r="FD71" s="222"/>
      <c r="FE71" s="222"/>
      <c r="FF71" s="222"/>
      <c r="FG71" s="222"/>
      <c r="FH71" s="222"/>
      <c r="FI71" s="222"/>
      <c r="FJ71" s="222"/>
      <c r="FK71" s="222"/>
      <c r="FL71" s="222"/>
      <c r="FM71" s="222"/>
      <c r="FN71" s="222"/>
      <c r="FO71" s="222"/>
      <c r="FP71" s="222"/>
      <c r="FQ71" s="222"/>
      <c r="FR71" s="222"/>
      <c r="FS71" s="222"/>
      <c r="FT71" s="222"/>
      <c r="FU71" s="222"/>
      <c r="FV71" s="222"/>
      <c r="FW71" s="222"/>
      <c r="FX71" s="222"/>
      <c r="FY71" s="222"/>
      <c r="FZ71" s="222"/>
      <c r="GA71" s="222"/>
      <c r="GB71" s="222"/>
      <c r="GC71" s="222"/>
      <c r="GD71" s="222"/>
      <c r="GE71" s="222"/>
      <c r="GF71" s="222"/>
      <c r="GG71" s="222"/>
      <c r="GH71" s="222"/>
      <c r="GI71" s="222"/>
      <c r="GJ71" s="222"/>
      <c r="GK71" s="222"/>
      <c r="GL71" s="222"/>
      <c r="GM71" s="222"/>
      <c r="GN71" s="222"/>
      <c r="GO71" s="222"/>
      <c r="GP71" s="222"/>
      <c r="GQ71" s="222"/>
      <c r="GR71" s="222"/>
      <c r="GS71" s="222"/>
      <c r="GT71" s="222"/>
      <c r="GU71" s="222"/>
      <c r="GV71" s="222"/>
      <c r="GW71" s="222"/>
      <c r="GX71" s="222"/>
      <c r="GY71" s="222"/>
      <c r="GZ71" s="222"/>
      <c r="HA71" s="222"/>
      <c r="HB71" s="222"/>
      <c r="HC71" s="222"/>
      <c r="HD71" s="222"/>
      <c r="HE71" s="222"/>
      <c r="HF71" s="222"/>
      <c r="HG71" s="222"/>
      <c r="HH71" s="222"/>
      <c r="HI71" s="222"/>
      <c r="HJ71" s="222"/>
      <c r="HK71" s="222"/>
      <c r="HL71" s="222"/>
      <c r="HM71" s="222"/>
      <c r="HN71" s="222"/>
      <c r="HO71" s="222"/>
      <c r="HP71" s="222"/>
      <c r="HQ71" s="222"/>
      <c r="HR71" s="222"/>
      <c r="HS71" s="222"/>
      <c r="HT71" s="222"/>
      <c r="HU71" s="222"/>
      <c r="HV71" s="222"/>
      <c r="HW71" s="222"/>
      <c r="HX71" s="222"/>
      <c r="HY71" s="222"/>
      <c r="HZ71" s="222"/>
      <c r="IA71" s="222"/>
      <c r="IB71" s="222"/>
      <c r="IC71" s="222"/>
      <c r="ID71" s="222"/>
      <c r="IE71" s="222"/>
      <c r="IF71" s="222"/>
      <c r="IG71" s="222"/>
      <c r="IH71" s="222"/>
      <c r="II71" s="222"/>
      <c r="IJ71" s="222"/>
      <c r="IK71" s="222"/>
      <c r="IL71" s="222"/>
      <c r="IM71" s="222"/>
      <c r="IN71" s="222"/>
      <c r="IO71" s="222"/>
      <c r="IP71" s="222"/>
      <c r="IQ71" s="222"/>
      <c r="IR71" s="222"/>
      <c r="IS71" s="222"/>
      <c r="IT71" s="222"/>
    </row>
    <row r="72" spans="1:254" s="1" customFormat="1" x14ac:dyDescent="0.2">
      <c r="A72" s="222"/>
      <c r="B72" s="250"/>
      <c r="C72" s="250"/>
      <c r="D72" s="250"/>
      <c r="E72" s="250"/>
      <c r="F72" s="250"/>
      <c r="G72" s="250"/>
      <c r="H72" s="250"/>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2"/>
      <c r="BX72" s="222"/>
      <c r="BY72" s="222"/>
      <c r="BZ72" s="222"/>
      <c r="CA72" s="222"/>
      <c r="CB72" s="222"/>
      <c r="CC72" s="222"/>
      <c r="CD72" s="222"/>
      <c r="CE72" s="222"/>
      <c r="CF72" s="222"/>
      <c r="CG72" s="222"/>
      <c r="CH72" s="222"/>
      <c r="CI72" s="222"/>
      <c r="CJ72" s="222"/>
      <c r="CK72" s="222"/>
      <c r="CL72" s="222"/>
      <c r="CM72" s="222"/>
      <c r="CN72" s="222"/>
      <c r="CO72" s="222"/>
      <c r="CP72" s="222"/>
      <c r="CQ72" s="222"/>
      <c r="CR72" s="222"/>
      <c r="CS72" s="222"/>
      <c r="CT72" s="222"/>
      <c r="CU72" s="222"/>
      <c r="CV72" s="222"/>
      <c r="CW72" s="222"/>
      <c r="CX72" s="222"/>
      <c r="CY72" s="222"/>
      <c r="CZ72" s="222"/>
      <c r="DA72" s="222"/>
      <c r="DB72" s="222"/>
      <c r="DC72" s="222"/>
      <c r="DD72" s="222"/>
      <c r="DE72" s="222"/>
      <c r="DF72" s="222"/>
      <c r="DG72" s="222"/>
      <c r="DH72" s="222"/>
      <c r="DI72" s="222"/>
      <c r="DJ72" s="222"/>
      <c r="DK72" s="222"/>
      <c r="DL72" s="222"/>
      <c r="DM72" s="222"/>
      <c r="DN72" s="222"/>
      <c r="DO72" s="222"/>
      <c r="DP72" s="222"/>
      <c r="DQ72" s="222"/>
      <c r="DR72" s="222"/>
      <c r="DS72" s="222"/>
      <c r="DT72" s="222"/>
      <c r="DU72" s="222"/>
      <c r="DV72" s="222"/>
      <c r="DW72" s="222"/>
      <c r="DX72" s="222"/>
      <c r="DY72" s="222"/>
      <c r="DZ72" s="222"/>
      <c r="EA72" s="222"/>
      <c r="EB72" s="222"/>
      <c r="EC72" s="222"/>
      <c r="ED72" s="222"/>
      <c r="EE72" s="222"/>
      <c r="EF72" s="222"/>
      <c r="EG72" s="222"/>
      <c r="EH72" s="222"/>
      <c r="EI72" s="222"/>
      <c r="EJ72" s="222"/>
      <c r="EK72" s="222"/>
      <c r="EL72" s="222"/>
      <c r="EM72" s="222"/>
      <c r="EN72" s="222"/>
      <c r="EO72" s="222"/>
      <c r="EP72" s="222"/>
      <c r="EQ72" s="222"/>
      <c r="ER72" s="222"/>
      <c r="ES72" s="222"/>
      <c r="ET72" s="222"/>
      <c r="EU72" s="222"/>
      <c r="EV72" s="222"/>
      <c r="EW72" s="222"/>
      <c r="EX72" s="222"/>
      <c r="EY72" s="222"/>
      <c r="EZ72" s="222"/>
      <c r="FA72" s="222"/>
      <c r="FB72" s="222"/>
      <c r="FC72" s="222"/>
      <c r="FD72" s="222"/>
      <c r="FE72" s="222"/>
      <c r="FF72" s="222"/>
      <c r="FG72" s="222"/>
      <c r="FH72" s="222"/>
      <c r="FI72" s="222"/>
      <c r="FJ72" s="222"/>
      <c r="FK72" s="222"/>
      <c r="FL72" s="222"/>
      <c r="FM72" s="222"/>
      <c r="FN72" s="222"/>
      <c r="FO72" s="222"/>
      <c r="FP72" s="222"/>
      <c r="FQ72" s="222"/>
      <c r="FR72" s="222"/>
      <c r="FS72" s="222"/>
      <c r="FT72" s="222"/>
      <c r="FU72" s="222"/>
      <c r="FV72" s="222"/>
      <c r="FW72" s="222"/>
      <c r="FX72" s="222"/>
      <c r="FY72" s="222"/>
      <c r="FZ72" s="222"/>
      <c r="GA72" s="222"/>
      <c r="GB72" s="222"/>
      <c r="GC72" s="222"/>
      <c r="GD72" s="222"/>
      <c r="GE72" s="222"/>
      <c r="GF72" s="222"/>
      <c r="GG72" s="222"/>
      <c r="GH72" s="222"/>
      <c r="GI72" s="222"/>
      <c r="GJ72" s="222"/>
      <c r="GK72" s="222"/>
      <c r="GL72" s="222"/>
      <c r="GM72" s="222"/>
      <c r="GN72" s="222"/>
      <c r="GO72" s="222"/>
      <c r="GP72" s="222"/>
      <c r="GQ72" s="222"/>
      <c r="GR72" s="222"/>
      <c r="GS72" s="222"/>
      <c r="GT72" s="222"/>
      <c r="GU72" s="222"/>
      <c r="GV72" s="222"/>
      <c r="GW72" s="222"/>
      <c r="GX72" s="222"/>
      <c r="GY72" s="222"/>
      <c r="GZ72" s="222"/>
      <c r="HA72" s="222"/>
      <c r="HB72" s="222"/>
      <c r="HC72" s="222"/>
      <c r="HD72" s="222"/>
      <c r="HE72" s="222"/>
      <c r="HF72" s="222"/>
      <c r="HG72" s="222"/>
      <c r="HH72" s="222"/>
      <c r="HI72" s="222"/>
      <c r="HJ72" s="222"/>
      <c r="HK72" s="222"/>
      <c r="HL72" s="222"/>
      <c r="HM72" s="222"/>
      <c r="HN72" s="222"/>
      <c r="HO72" s="222"/>
      <c r="HP72" s="222"/>
      <c r="HQ72" s="222"/>
      <c r="HR72" s="222"/>
      <c r="HS72" s="222"/>
      <c r="HT72" s="222"/>
      <c r="HU72" s="222"/>
      <c r="HV72" s="222"/>
      <c r="HW72" s="222"/>
      <c r="HX72" s="222"/>
      <c r="HY72" s="222"/>
      <c r="HZ72" s="222"/>
      <c r="IA72" s="222"/>
      <c r="IB72" s="222"/>
      <c r="IC72" s="222"/>
      <c r="ID72" s="222"/>
      <c r="IE72" s="222"/>
      <c r="IF72" s="222"/>
      <c r="IG72" s="222"/>
      <c r="IH72" s="222"/>
      <c r="II72" s="222"/>
      <c r="IJ72" s="222"/>
      <c r="IK72" s="222"/>
      <c r="IL72" s="222"/>
      <c r="IM72" s="222"/>
      <c r="IN72" s="222"/>
      <c r="IO72" s="222"/>
      <c r="IP72" s="222"/>
      <c r="IQ72" s="222"/>
      <c r="IR72" s="222"/>
      <c r="IS72" s="222"/>
      <c r="IT72" s="222"/>
    </row>
    <row r="73" spans="1:254" s="1" customFormat="1" x14ac:dyDescent="0.2">
      <c r="A73" s="222"/>
      <c r="B73" s="250"/>
      <c r="C73" s="250"/>
      <c r="D73" s="250"/>
      <c r="E73" s="250"/>
      <c r="F73" s="250"/>
      <c r="G73" s="250"/>
      <c r="H73" s="250"/>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2"/>
      <c r="BN73" s="222"/>
      <c r="BO73" s="222"/>
      <c r="BP73" s="222"/>
      <c r="BQ73" s="222"/>
      <c r="BR73" s="222"/>
      <c r="BS73" s="222"/>
      <c r="BT73" s="222"/>
      <c r="BU73" s="222"/>
      <c r="BV73" s="222"/>
      <c r="BW73" s="222"/>
      <c r="BX73" s="222"/>
      <c r="BY73" s="222"/>
      <c r="BZ73" s="222"/>
      <c r="CA73" s="222"/>
      <c r="CB73" s="222"/>
      <c r="CC73" s="222"/>
      <c r="CD73" s="222"/>
      <c r="CE73" s="222"/>
      <c r="CF73" s="222"/>
      <c r="CG73" s="222"/>
      <c r="CH73" s="222"/>
      <c r="CI73" s="222"/>
      <c r="CJ73" s="222"/>
      <c r="CK73" s="222"/>
      <c r="CL73" s="222"/>
      <c r="CM73" s="222"/>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c r="DY73" s="222"/>
      <c r="DZ73" s="222"/>
      <c r="EA73" s="222"/>
      <c r="EB73" s="222"/>
      <c r="EC73" s="222"/>
      <c r="ED73" s="222"/>
      <c r="EE73" s="222"/>
      <c r="EF73" s="222"/>
      <c r="EG73" s="222"/>
      <c r="EH73" s="222"/>
      <c r="EI73" s="222"/>
      <c r="EJ73" s="222"/>
      <c r="EK73" s="222"/>
      <c r="EL73" s="222"/>
      <c r="EM73" s="222"/>
      <c r="EN73" s="222"/>
      <c r="EO73" s="222"/>
      <c r="EP73" s="222"/>
      <c r="EQ73" s="222"/>
      <c r="ER73" s="222"/>
      <c r="ES73" s="222"/>
      <c r="ET73" s="222"/>
      <c r="EU73" s="222"/>
      <c r="EV73" s="222"/>
      <c r="EW73" s="222"/>
      <c r="EX73" s="222"/>
      <c r="EY73" s="222"/>
      <c r="EZ73" s="222"/>
      <c r="FA73" s="222"/>
      <c r="FB73" s="222"/>
      <c r="FC73" s="222"/>
      <c r="FD73" s="222"/>
      <c r="FE73" s="222"/>
      <c r="FF73" s="222"/>
      <c r="FG73" s="222"/>
      <c r="FH73" s="222"/>
      <c r="FI73" s="222"/>
      <c r="FJ73" s="222"/>
      <c r="FK73" s="222"/>
      <c r="FL73" s="222"/>
      <c r="FM73" s="222"/>
      <c r="FN73" s="222"/>
      <c r="FO73" s="222"/>
      <c r="FP73" s="222"/>
      <c r="FQ73" s="222"/>
      <c r="FR73" s="222"/>
      <c r="FS73" s="222"/>
      <c r="FT73" s="222"/>
      <c r="FU73" s="222"/>
      <c r="FV73" s="222"/>
      <c r="FW73" s="222"/>
      <c r="FX73" s="222"/>
      <c r="FY73" s="222"/>
      <c r="FZ73" s="222"/>
      <c r="GA73" s="222"/>
      <c r="GB73" s="222"/>
      <c r="GC73" s="222"/>
      <c r="GD73" s="222"/>
      <c r="GE73" s="222"/>
      <c r="GF73" s="222"/>
      <c r="GG73" s="222"/>
      <c r="GH73" s="222"/>
      <c r="GI73" s="222"/>
      <c r="GJ73" s="222"/>
      <c r="GK73" s="222"/>
      <c r="GL73" s="222"/>
      <c r="GM73" s="222"/>
      <c r="GN73" s="222"/>
      <c r="GO73" s="222"/>
      <c r="GP73" s="222"/>
      <c r="GQ73" s="222"/>
      <c r="GR73" s="222"/>
      <c r="GS73" s="222"/>
      <c r="GT73" s="222"/>
      <c r="GU73" s="222"/>
      <c r="GV73" s="222"/>
      <c r="GW73" s="222"/>
      <c r="GX73" s="222"/>
      <c r="GY73" s="222"/>
      <c r="GZ73" s="222"/>
      <c r="HA73" s="222"/>
      <c r="HB73" s="222"/>
      <c r="HC73" s="222"/>
      <c r="HD73" s="222"/>
      <c r="HE73" s="222"/>
      <c r="HF73" s="222"/>
      <c r="HG73" s="222"/>
      <c r="HH73" s="222"/>
      <c r="HI73" s="222"/>
      <c r="HJ73" s="222"/>
      <c r="HK73" s="222"/>
      <c r="HL73" s="222"/>
      <c r="HM73" s="222"/>
      <c r="HN73" s="222"/>
      <c r="HO73" s="222"/>
      <c r="HP73" s="222"/>
      <c r="HQ73" s="222"/>
      <c r="HR73" s="222"/>
      <c r="HS73" s="222"/>
      <c r="HT73" s="222"/>
      <c r="HU73" s="222"/>
      <c r="HV73" s="222"/>
      <c r="HW73" s="222"/>
      <c r="HX73" s="222"/>
      <c r="HY73" s="222"/>
      <c r="HZ73" s="222"/>
      <c r="IA73" s="222"/>
      <c r="IB73" s="222"/>
      <c r="IC73" s="222"/>
      <c r="ID73" s="222"/>
      <c r="IE73" s="222"/>
      <c r="IF73" s="222"/>
      <c r="IG73" s="222"/>
      <c r="IH73" s="222"/>
      <c r="II73" s="222"/>
      <c r="IJ73" s="222"/>
      <c r="IK73" s="222"/>
      <c r="IL73" s="222"/>
      <c r="IM73" s="222"/>
      <c r="IN73" s="222"/>
      <c r="IO73" s="222"/>
      <c r="IP73" s="222"/>
      <c r="IQ73" s="222"/>
      <c r="IR73" s="222"/>
      <c r="IS73" s="222"/>
      <c r="IT73" s="222"/>
    </row>
    <row r="74" spans="1:254" s="1" customFormat="1" x14ac:dyDescent="0.2">
      <c r="A74" s="222"/>
      <c r="B74" s="250"/>
      <c r="C74" s="250"/>
      <c r="D74" s="250"/>
      <c r="E74" s="250"/>
      <c r="F74" s="250"/>
      <c r="G74" s="250"/>
      <c r="H74" s="250"/>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c r="BW74" s="222"/>
      <c r="BX74" s="222"/>
      <c r="BY74" s="222"/>
      <c r="BZ74" s="222"/>
      <c r="CA74" s="222"/>
      <c r="CB74" s="222"/>
      <c r="CC74" s="222"/>
      <c r="CD74" s="222"/>
      <c r="CE74" s="222"/>
      <c r="CF74" s="222"/>
      <c r="CG74" s="222"/>
      <c r="CH74" s="222"/>
      <c r="CI74" s="222"/>
      <c r="CJ74" s="222"/>
      <c r="CK74" s="222"/>
      <c r="CL74" s="222"/>
      <c r="CM74" s="222"/>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c r="DY74" s="222"/>
      <c r="DZ74" s="222"/>
      <c r="EA74" s="222"/>
      <c r="EB74" s="222"/>
      <c r="EC74" s="222"/>
      <c r="ED74" s="222"/>
      <c r="EE74" s="222"/>
      <c r="EF74" s="222"/>
      <c r="EG74" s="222"/>
      <c r="EH74" s="222"/>
      <c r="EI74" s="222"/>
      <c r="EJ74" s="222"/>
      <c r="EK74" s="222"/>
      <c r="EL74" s="222"/>
      <c r="EM74" s="222"/>
      <c r="EN74" s="222"/>
      <c r="EO74" s="222"/>
      <c r="EP74" s="222"/>
      <c r="EQ74" s="222"/>
      <c r="ER74" s="222"/>
      <c r="ES74" s="222"/>
      <c r="ET74" s="222"/>
      <c r="EU74" s="222"/>
      <c r="EV74" s="222"/>
      <c r="EW74" s="222"/>
      <c r="EX74" s="222"/>
      <c r="EY74" s="222"/>
      <c r="EZ74" s="222"/>
      <c r="FA74" s="222"/>
      <c r="FB74" s="222"/>
      <c r="FC74" s="222"/>
      <c r="FD74" s="222"/>
      <c r="FE74" s="222"/>
      <c r="FF74" s="222"/>
      <c r="FG74" s="222"/>
      <c r="FH74" s="222"/>
      <c r="FI74" s="222"/>
      <c r="FJ74" s="222"/>
      <c r="FK74" s="222"/>
      <c r="FL74" s="222"/>
      <c r="FM74" s="222"/>
      <c r="FN74" s="222"/>
      <c r="FO74" s="222"/>
      <c r="FP74" s="222"/>
      <c r="FQ74" s="222"/>
      <c r="FR74" s="222"/>
      <c r="FS74" s="222"/>
      <c r="FT74" s="222"/>
      <c r="FU74" s="222"/>
      <c r="FV74" s="222"/>
      <c r="FW74" s="222"/>
      <c r="FX74" s="222"/>
      <c r="FY74" s="222"/>
      <c r="FZ74" s="222"/>
      <c r="GA74" s="222"/>
      <c r="GB74" s="222"/>
      <c r="GC74" s="222"/>
      <c r="GD74" s="222"/>
      <c r="GE74" s="222"/>
      <c r="GF74" s="222"/>
      <c r="GG74" s="222"/>
      <c r="GH74" s="222"/>
      <c r="GI74" s="222"/>
      <c r="GJ74" s="222"/>
      <c r="GK74" s="222"/>
      <c r="GL74" s="222"/>
      <c r="GM74" s="222"/>
      <c r="GN74" s="222"/>
      <c r="GO74" s="222"/>
      <c r="GP74" s="222"/>
      <c r="GQ74" s="222"/>
      <c r="GR74" s="222"/>
      <c r="GS74" s="222"/>
      <c r="GT74" s="222"/>
      <c r="GU74" s="222"/>
      <c r="GV74" s="222"/>
      <c r="GW74" s="222"/>
      <c r="GX74" s="222"/>
      <c r="GY74" s="222"/>
      <c r="GZ74" s="222"/>
      <c r="HA74" s="222"/>
      <c r="HB74" s="222"/>
      <c r="HC74" s="222"/>
      <c r="HD74" s="222"/>
      <c r="HE74" s="222"/>
      <c r="HF74" s="222"/>
      <c r="HG74" s="222"/>
      <c r="HH74" s="222"/>
      <c r="HI74" s="222"/>
      <c r="HJ74" s="222"/>
      <c r="HK74" s="222"/>
      <c r="HL74" s="222"/>
      <c r="HM74" s="222"/>
      <c r="HN74" s="222"/>
      <c r="HO74" s="222"/>
      <c r="HP74" s="222"/>
      <c r="HQ74" s="222"/>
      <c r="HR74" s="222"/>
      <c r="HS74" s="222"/>
      <c r="HT74" s="222"/>
      <c r="HU74" s="222"/>
      <c r="HV74" s="222"/>
      <c r="HW74" s="222"/>
      <c r="HX74" s="222"/>
      <c r="HY74" s="222"/>
      <c r="HZ74" s="222"/>
      <c r="IA74" s="222"/>
      <c r="IB74" s="222"/>
      <c r="IC74" s="222"/>
      <c r="ID74" s="222"/>
      <c r="IE74" s="222"/>
      <c r="IF74" s="222"/>
      <c r="IG74" s="222"/>
      <c r="IH74" s="222"/>
      <c r="II74" s="222"/>
      <c r="IJ74" s="222"/>
      <c r="IK74" s="222"/>
      <c r="IL74" s="222"/>
      <c r="IM74" s="222"/>
      <c r="IN74" s="222"/>
      <c r="IO74" s="222"/>
      <c r="IP74" s="222"/>
      <c r="IQ74" s="222"/>
      <c r="IR74" s="222"/>
      <c r="IS74" s="222"/>
      <c r="IT74" s="222"/>
    </row>
    <row r="75" spans="1:254" s="1" customFormat="1" x14ac:dyDescent="0.2">
      <c r="A75" s="222"/>
      <c r="B75" s="250"/>
      <c r="C75" s="250"/>
      <c r="D75" s="250"/>
      <c r="E75" s="250"/>
      <c r="F75" s="250"/>
      <c r="G75" s="250"/>
      <c r="H75" s="250"/>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2"/>
      <c r="BN75" s="222"/>
      <c r="BO75" s="222"/>
      <c r="BP75" s="222"/>
      <c r="BQ75" s="222"/>
      <c r="BR75" s="222"/>
      <c r="BS75" s="222"/>
      <c r="BT75" s="222"/>
      <c r="BU75" s="222"/>
      <c r="BV75" s="222"/>
      <c r="BW75" s="222"/>
      <c r="BX75" s="222"/>
      <c r="BY75" s="222"/>
      <c r="BZ75" s="222"/>
      <c r="CA75" s="222"/>
      <c r="CB75" s="222"/>
      <c r="CC75" s="222"/>
      <c r="CD75" s="222"/>
      <c r="CE75" s="222"/>
      <c r="CF75" s="222"/>
      <c r="CG75" s="222"/>
      <c r="CH75" s="222"/>
      <c r="CI75" s="222"/>
      <c r="CJ75" s="222"/>
      <c r="CK75" s="222"/>
      <c r="CL75" s="222"/>
      <c r="CM75" s="222"/>
      <c r="CN75" s="222"/>
      <c r="CO75" s="222"/>
      <c r="CP75" s="222"/>
      <c r="CQ75" s="222"/>
      <c r="CR75" s="222"/>
      <c r="CS75" s="222"/>
      <c r="CT75" s="222"/>
      <c r="CU75" s="222"/>
      <c r="CV75" s="222"/>
      <c r="CW75" s="222"/>
      <c r="CX75" s="222"/>
      <c r="CY75" s="222"/>
      <c r="CZ75" s="222"/>
      <c r="DA75" s="222"/>
      <c r="DB75" s="222"/>
      <c r="DC75" s="222"/>
      <c r="DD75" s="222"/>
      <c r="DE75" s="222"/>
      <c r="DF75" s="222"/>
      <c r="DG75" s="222"/>
      <c r="DH75" s="222"/>
      <c r="DI75" s="222"/>
      <c r="DJ75" s="222"/>
      <c r="DK75" s="222"/>
      <c r="DL75" s="222"/>
      <c r="DM75" s="222"/>
      <c r="DN75" s="222"/>
      <c r="DO75" s="222"/>
      <c r="DP75" s="222"/>
      <c r="DQ75" s="222"/>
      <c r="DR75" s="222"/>
      <c r="DS75" s="222"/>
      <c r="DT75" s="222"/>
      <c r="DU75" s="222"/>
      <c r="DV75" s="222"/>
      <c r="DW75" s="222"/>
      <c r="DX75" s="222"/>
      <c r="DY75" s="222"/>
      <c r="DZ75" s="222"/>
      <c r="EA75" s="222"/>
      <c r="EB75" s="222"/>
      <c r="EC75" s="222"/>
      <c r="ED75" s="222"/>
      <c r="EE75" s="222"/>
      <c r="EF75" s="222"/>
      <c r="EG75" s="222"/>
      <c r="EH75" s="222"/>
      <c r="EI75" s="222"/>
      <c r="EJ75" s="222"/>
      <c r="EK75" s="222"/>
      <c r="EL75" s="222"/>
      <c r="EM75" s="222"/>
      <c r="EN75" s="222"/>
      <c r="EO75" s="222"/>
      <c r="EP75" s="222"/>
      <c r="EQ75" s="222"/>
      <c r="ER75" s="222"/>
      <c r="ES75" s="222"/>
      <c r="ET75" s="222"/>
      <c r="EU75" s="222"/>
      <c r="EV75" s="222"/>
      <c r="EW75" s="222"/>
      <c r="EX75" s="222"/>
      <c r="EY75" s="222"/>
      <c r="EZ75" s="222"/>
      <c r="FA75" s="222"/>
      <c r="FB75" s="222"/>
      <c r="FC75" s="222"/>
      <c r="FD75" s="222"/>
      <c r="FE75" s="222"/>
      <c r="FF75" s="222"/>
      <c r="FG75" s="222"/>
      <c r="FH75" s="222"/>
      <c r="FI75" s="222"/>
      <c r="FJ75" s="222"/>
      <c r="FK75" s="222"/>
      <c r="FL75" s="222"/>
      <c r="FM75" s="222"/>
      <c r="FN75" s="222"/>
      <c r="FO75" s="222"/>
      <c r="FP75" s="222"/>
      <c r="FQ75" s="222"/>
      <c r="FR75" s="222"/>
      <c r="FS75" s="222"/>
      <c r="FT75" s="222"/>
      <c r="FU75" s="222"/>
      <c r="FV75" s="222"/>
      <c r="FW75" s="222"/>
      <c r="FX75" s="222"/>
      <c r="FY75" s="222"/>
      <c r="FZ75" s="222"/>
      <c r="GA75" s="222"/>
      <c r="GB75" s="222"/>
      <c r="GC75" s="222"/>
      <c r="GD75" s="222"/>
      <c r="GE75" s="222"/>
      <c r="GF75" s="222"/>
      <c r="GG75" s="222"/>
      <c r="GH75" s="222"/>
      <c r="GI75" s="222"/>
      <c r="GJ75" s="222"/>
      <c r="GK75" s="222"/>
      <c r="GL75" s="222"/>
      <c r="GM75" s="222"/>
      <c r="GN75" s="222"/>
      <c r="GO75" s="222"/>
      <c r="GP75" s="222"/>
      <c r="GQ75" s="222"/>
      <c r="GR75" s="222"/>
      <c r="GS75" s="222"/>
      <c r="GT75" s="222"/>
      <c r="GU75" s="222"/>
      <c r="GV75" s="222"/>
      <c r="GW75" s="222"/>
      <c r="GX75" s="222"/>
      <c r="GY75" s="222"/>
      <c r="GZ75" s="222"/>
      <c r="HA75" s="222"/>
      <c r="HB75" s="222"/>
      <c r="HC75" s="222"/>
      <c r="HD75" s="222"/>
      <c r="HE75" s="222"/>
      <c r="HF75" s="222"/>
      <c r="HG75" s="222"/>
      <c r="HH75" s="222"/>
      <c r="HI75" s="222"/>
      <c r="HJ75" s="222"/>
      <c r="HK75" s="222"/>
      <c r="HL75" s="222"/>
      <c r="HM75" s="222"/>
      <c r="HN75" s="222"/>
      <c r="HO75" s="222"/>
      <c r="HP75" s="222"/>
      <c r="HQ75" s="222"/>
      <c r="HR75" s="222"/>
      <c r="HS75" s="222"/>
      <c r="HT75" s="222"/>
      <c r="HU75" s="222"/>
      <c r="HV75" s="222"/>
      <c r="HW75" s="222"/>
      <c r="HX75" s="222"/>
      <c r="HY75" s="222"/>
      <c r="HZ75" s="222"/>
      <c r="IA75" s="222"/>
      <c r="IB75" s="222"/>
      <c r="IC75" s="222"/>
      <c r="ID75" s="222"/>
      <c r="IE75" s="222"/>
      <c r="IF75" s="222"/>
      <c r="IG75" s="222"/>
      <c r="IH75" s="222"/>
      <c r="II75" s="222"/>
      <c r="IJ75" s="222"/>
      <c r="IK75" s="222"/>
      <c r="IL75" s="222"/>
      <c r="IM75" s="222"/>
      <c r="IN75" s="222"/>
      <c r="IO75" s="222"/>
      <c r="IP75" s="222"/>
      <c r="IQ75" s="222"/>
      <c r="IR75" s="222"/>
      <c r="IS75" s="222"/>
      <c r="IT75" s="222"/>
    </row>
    <row r="76" spans="1:254" s="1" customFormat="1" x14ac:dyDescent="0.2">
      <c r="A76" s="222"/>
      <c r="B76" s="250"/>
      <c r="C76" s="250"/>
      <c r="D76" s="250"/>
      <c r="E76" s="250"/>
      <c r="F76" s="250"/>
      <c r="G76" s="250"/>
      <c r="H76" s="250"/>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222"/>
      <c r="BW76" s="222"/>
      <c r="BX76" s="222"/>
      <c r="BY76" s="222"/>
      <c r="BZ76" s="222"/>
      <c r="CA76" s="222"/>
      <c r="CB76" s="222"/>
      <c r="CC76" s="222"/>
      <c r="CD76" s="222"/>
      <c r="CE76" s="222"/>
      <c r="CF76" s="222"/>
      <c r="CG76" s="222"/>
      <c r="CH76" s="222"/>
      <c r="CI76" s="222"/>
      <c r="CJ76" s="222"/>
      <c r="CK76" s="222"/>
      <c r="CL76" s="222"/>
      <c r="CM76" s="222"/>
      <c r="CN76" s="222"/>
      <c r="CO76" s="222"/>
      <c r="CP76" s="222"/>
      <c r="CQ76" s="222"/>
      <c r="CR76" s="222"/>
      <c r="CS76" s="222"/>
      <c r="CT76" s="222"/>
      <c r="CU76" s="222"/>
      <c r="CV76" s="222"/>
      <c r="CW76" s="222"/>
      <c r="CX76" s="222"/>
      <c r="CY76" s="222"/>
      <c r="CZ76" s="222"/>
      <c r="DA76" s="222"/>
      <c r="DB76" s="222"/>
      <c r="DC76" s="222"/>
      <c r="DD76" s="222"/>
      <c r="DE76" s="222"/>
      <c r="DF76" s="222"/>
      <c r="DG76" s="222"/>
      <c r="DH76" s="222"/>
      <c r="DI76" s="222"/>
      <c r="DJ76" s="222"/>
      <c r="DK76" s="222"/>
      <c r="DL76" s="222"/>
      <c r="DM76" s="222"/>
      <c r="DN76" s="222"/>
      <c r="DO76" s="222"/>
      <c r="DP76" s="222"/>
      <c r="DQ76" s="222"/>
      <c r="DR76" s="222"/>
      <c r="DS76" s="222"/>
      <c r="DT76" s="222"/>
      <c r="DU76" s="222"/>
      <c r="DV76" s="222"/>
      <c r="DW76" s="222"/>
      <c r="DX76" s="222"/>
      <c r="DY76" s="222"/>
      <c r="DZ76" s="222"/>
      <c r="EA76" s="222"/>
      <c r="EB76" s="222"/>
      <c r="EC76" s="222"/>
      <c r="ED76" s="222"/>
      <c r="EE76" s="222"/>
      <c r="EF76" s="222"/>
      <c r="EG76" s="222"/>
      <c r="EH76" s="222"/>
      <c r="EI76" s="222"/>
      <c r="EJ76" s="222"/>
      <c r="EK76" s="222"/>
      <c r="EL76" s="222"/>
      <c r="EM76" s="222"/>
      <c r="EN76" s="222"/>
      <c r="EO76" s="222"/>
      <c r="EP76" s="222"/>
      <c r="EQ76" s="222"/>
      <c r="ER76" s="222"/>
      <c r="ES76" s="222"/>
      <c r="ET76" s="222"/>
      <c r="EU76" s="222"/>
      <c r="EV76" s="222"/>
      <c r="EW76" s="222"/>
      <c r="EX76" s="222"/>
      <c r="EY76" s="222"/>
      <c r="EZ76" s="222"/>
      <c r="FA76" s="222"/>
      <c r="FB76" s="222"/>
      <c r="FC76" s="222"/>
      <c r="FD76" s="222"/>
      <c r="FE76" s="222"/>
      <c r="FF76" s="222"/>
      <c r="FG76" s="222"/>
      <c r="FH76" s="222"/>
      <c r="FI76" s="222"/>
      <c r="FJ76" s="222"/>
      <c r="FK76" s="222"/>
      <c r="FL76" s="222"/>
      <c r="FM76" s="222"/>
      <c r="FN76" s="222"/>
      <c r="FO76" s="222"/>
      <c r="FP76" s="222"/>
      <c r="FQ76" s="222"/>
      <c r="FR76" s="222"/>
      <c r="FS76" s="222"/>
      <c r="FT76" s="222"/>
      <c r="FU76" s="222"/>
      <c r="FV76" s="222"/>
      <c r="FW76" s="222"/>
      <c r="FX76" s="222"/>
      <c r="FY76" s="222"/>
      <c r="FZ76" s="222"/>
      <c r="GA76" s="222"/>
      <c r="GB76" s="222"/>
      <c r="GC76" s="222"/>
      <c r="GD76" s="222"/>
      <c r="GE76" s="222"/>
      <c r="GF76" s="222"/>
      <c r="GG76" s="222"/>
      <c r="GH76" s="222"/>
      <c r="GI76" s="222"/>
      <c r="GJ76" s="222"/>
      <c r="GK76" s="222"/>
      <c r="GL76" s="222"/>
      <c r="GM76" s="222"/>
      <c r="GN76" s="222"/>
      <c r="GO76" s="222"/>
      <c r="GP76" s="222"/>
      <c r="GQ76" s="222"/>
      <c r="GR76" s="222"/>
      <c r="GS76" s="222"/>
      <c r="GT76" s="222"/>
      <c r="GU76" s="222"/>
      <c r="GV76" s="222"/>
      <c r="GW76" s="222"/>
      <c r="GX76" s="222"/>
      <c r="GY76" s="222"/>
      <c r="GZ76" s="222"/>
      <c r="HA76" s="222"/>
      <c r="HB76" s="222"/>
      <c r="HC76" s="222"/>
      <c r="HD76" s="222"/>
      <c r="HE76" s="222"/>
      <c r="HF76" s="222"/>
      <c r="HG76" s="222"/>
      <c r="HH76" s="222"/>
      <c r="HI76" s="222"/>
      <c r="HJ76" s="222"/>
      <c r="HK76" s="222"/>
      <c r="HL76" s="222"/>
      <c r="HM76" s="222"/>
      <c r="HN76" s="222"/>
      <c r="HO76" s="222"/>
      <c r="HP76" s="222"/>
      <c r="HQ76" s="222"/>
      <c r="HR76" s="222"/>
      <c r="HS76" s="222"/>
      <c r="HT76" s="222"/>
      <c r="HU76" s="222"/>
      <c r="HV76" s="222"/>
      <c r="HW76" s="222"/>
      <c r="HX76" s="222"/>
      <c r="HY76" s="222"/>
      <c r="HZ76" s="222"/>
      <c r="IA76" s="222"/>
      <c r="IB76" s="222"/>
      <c r="IC76" s="222"/>
      <c r="ID76" s="222"/>
      <c r="IE76" s="222"/>
      <c r="IF76" s="222"/>
      <c r="IG76" s="222"/>
      <c r="IH76" s="222"/>
      <c r="II76" s="222"/>
      <c r="IJ76" s="222"/>
      <c r="IK76" s="222"/>
      <c r="IL76" s="222"/>
      <c r="IM76" s="222"/>
      <c r="IN76" s="222"/>
      <c r="IO76" s="222"/>
      <c r="IP76" s="222"/>
      <c r="IQ76" s="222"/>
      <c r="IR76" s="222"/>
      <c r="IS76" s="222"/>
      <c r="IT76" s="222"/>
    </row>
    <row r="77" spans="1:254" s="1" customFormat="1" x14ac:dyDescent="0.2">
      <c r="A77" s="222"/>
      <c r="B77" s="250"/>
      <c r="C77" s="250"/>
      <c r="D77" s="250"/>
      <c r="E77" s="250"/>
      <c r="F77" s="250"/>
      <c r="G77" s="250"/>
      <c r="H77" s="250"/>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222"/>
      <c r="BW77" s="222"/>
      <c r="BX77" s="222"/>
      <c r="BY77" s="222"/>
      <c r="BZ77" s="222"/>
      <c r="CA77" s="222"/>
      <c r="CB77" s="222"/>
      <c r="CC77" s="222"/>
      <c r="CD77" s="222"/>
      <c r="CE77" s="222"/>
      <c r="CF77" s="222"/>
      <c r="CG77" s="222"/>
      <c r="CH77" s="222"/>
      <c r="CI77" s="222"/>
      <c r="CJ77" s="222"/>
      <c r="CK77" s="222"/>
      <c r="CL77" s="222"/>
      <c r="CM77" s="222"/>
      <c r="CN77" s="222"/>
      <c r="CO77" s="222"/>
      <c r="CP77" s="222"/>
      <c r="CQ77" s="222"/>
      <c r="CR77" s="222"/>
      <c r="CS77" s="222"/>
      <c r="CT77" s="222"/>
      <c r="CU77" s="222"/>
      <c r="CV77" s="222"/>
      <c r="CW77" s="222"/>
      <c r="CX77" s="222"/>
      <c r="CY77" s="222"/>
      <c r="CZ77" s="222"/>
      <c r="DA77" s="222"/>
      <c r="DB77" s="222"/>
      <c r="DC77" s="222"/>
      <c r="DD77" s="222"/>
      <c r="DE77" s="222"/>
      <c r="DF77" s="222"/>
      <c r="DG77" s="222"/>
      <c r="DH77" s="222"/>
      <c r="DI77" s="222"/>
      <c r="DJ77" s="222"/>
      <c r="DK77" s="222"/>
      <c r="DL77" s="222"/>
      <c r="DM77" s="222"/>
      <c r="DN77" s="222"/>
      <c r="DO77" s="222"/>
      <c r="DP77" s="222"/>
      <c r="DQ77" s="222"/>
      <c r="DR77" s="222"/>
      <c r="DS77" s="222"/>
      <c r="DT77" s="222"/>
      <c r="DU77" s="222"/>
      <c r="DV77" s="222"/>
      <c r="DW77" s="222"/>
      <c r="DX77" s="222"/>
      <c r="DY77" s="222"/>
      <c r="DZ77" s="222"/>
      <c r="EA77" s="222"/>
      <c r="EB77" s="222"/>
      <c r="EC77" s="222"/>
      <c r="ED77" s="222"/>
      <c r="EE77" s="222"/>
      <c r="EF77" s="222"/>
      <c r="EG77" s="222"/>
      <c r="EH77" s="222"/>
      <c r="EI77" s="222"/>
      <c r="EJ77" s="222"/>
      <c r="EK77" s="222"/>
      <c r="EL77" s="222"/>
      <c r="EM77" s="222"/>
      <c r="EN77" s="222"/>
      <c r="EO77" s="222"/>
      <c r="EP77" s="222"/>
      <c r="EQ77" s="222"/>
      <c r="ER77" s="222"/>
      <c r="ES77" s="222"/>
      <c r="ET77" s="222"/>
      <c r="EU77" s="222"/>
      <c r="EV77" s="222"/>
      <c r="EW77" s="222"/>
      <c r="EX77" s="222"/>
      <c r="EY77" s="222"/>
      <c r="EZ77" s="222"/>
      <c r="FA77" s="222"/>
      <c r="FB77" s="222"/>
      <c r="FC77" s="222"/>
      <c r="FD77" s="222"/>
      <c r="FE77" s="222"/>
      <c r="FF77" s="222"/>
      <c r="FG77" s="222"/>
      <c r="FH77" s="222"/>
      <c r="FI77" s="222"/>
      <c r="FJ77" s="222"/>
      <c r="FK77" s="222"/>
      <c r="FL77" s="222"/>
      <c r="FM77" s="222"/>
      <c r="FN77" s="222"/>
      <c r="FO77" s="222"/>
      <c r="FP77" s="222"/>
      <c r="FQ77" s="222"/>
      <c r="FR77" s="222"/>
      <c r="FS77" s="222"/>
      <c r="FT77" s="222"/>
      <c r="FU77" s="222"/>
      <c r="FV77" s="222"/>
      <c r="FW77" s="222"/>
      <c r="FX77" s="222"/>
      <c r="FY77" s="222"/>
      <c r="FZ77" s="222"/>
      <c r="GA77" s="222"/>
      <c r="GB77" s="222"/>
      <c r="GC77" s="222"/>
      <c r="GD77" s="222"/>
      <c r="GE77" s="222"/>
      <c r="GF77" s="222"/>
      <c r="GG77" s="222"/>
      <c r="GH77" s="222"/>
      <c r="GI77" s="222"/>
      <c r="GJ77" s="222"/>
      <c r="GK77" s="222"/>
      <c r="GL77" s="222"/>
      <c r="GM77" s="222"/>
      <c r="GN77" s="222"/>
      <c r="GO77" s="222"/>
      <c r="GP77" s="222"/>
      <c r="GQ77" s="222"/>
      <c r="GR77" s="222"/>
      <c r="GS77" s="222"/>
      <c r="GT77" s="222"/>
      <c r="GU77" s="222"/>
      <c r="GV77" s="222"/>
      <c r="GW77" s="222"/>
      <c r="GX77" s="222"/>
      <c r="GY77" s="222"/>
      <c r="GZ77" s="222"/>
      <c r="HA77" s="222"/>
      <c r="HB77" s="222"/>
      <c r="HC77" s="222"/>
      <c r="HD77" s="222"/>
      <c r="HE77" s="222"/>
      <c r="HF77" s="222"/>
      <c r="HG77" s="222"/>
      <c r="HH77" s="222"/>
      <c r="HI77" s="222"/>
      <c r="HJ77" s="222"/>
      <c r="HK77" s="222"/>
      <c r="HL77" s="222"/>
      <c r="HM77" s="222"/>
      <c r="HN77" s="222"/>
      <c r="HO77" s="222"/>
      <c r="HP77" s="222"/>
      <c r="HQ77" s="222"/>
      <c r="HR77" s="222"/>
      <c r="HS77" s="222"/>
      <c r="HT77" s="222"/>
      <c r="HU77" s="222"/>
      <c r="HV77" s="222"/>
      <c r="HW77" s="222"/>
      <c r="HX77" s="222"/>
      <c r="HY77" s="222"/>
      <c r="HZ77" s="222"/>
      <c r="IA77" s="222"/>
      <c r="IB77" s="222"/>
      <c r="IC77" s="222"/>
      <c r="ID77" s="222"/>
      <c r="IE77" s="222"/>
      <c r="IF77" s="222"/>
      <c r="IG77" s="222"/>
      <c r="IH77" s="222"/>
      <c r="II77" s="222"/>
      <c r="IJ77" s="222"/>
      <c r="IK77" s="222"/>
      <c r="IL77" s="222"/>
      <c r="IM77" s="222"/>
      <c r="IN77" s="222"/>
      <c r="IO77" s="222"/>
      <c r="IP77" s="222"/>
      <c r="IQ77" s="222"/>
      <c r="IR77" s="222"/>
      <c r="IS77" s="222"/>
      <c r="IT77" s="222"/>
    </row>
    <row r="78" spans="1:254" s="1" customFormat="1" x14ac:dyDescent="0.2">
      <c r="A78" s="222"/>
      <c r="B78" s="250"/>
      <c r="C78" s="250"/>
      <c r="D78" s="250"/>
      <c r="E78" s="250"/>
      <c r="F78" s="250"/>
      <c r="G78" s="250"/>
      <c r="H78" s="250"/>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22"/>
      <c r="BY78" s="222"/>
      <c r="BZ78" s="222"/>
      <c r="CA78" s="222"/>
      <c r="CB78" s="222"/>
      <c r="CC78" s="222"/>
      <c r="CD78" s="222"/>
      <c r="CE78" s="222"/>
      <c r="CF78" s="222"/>
      <c r="CG78" s="222"/>
      <c r="CH78" s="222"/>
      <c r="CI78" s="222"/>
      <c r="CJ78" s="222"/>
      <c r="CK78" s="222"/>
      <c r="CL78" s="222"/>
      <c r="CM78" s="222"/>
      <c r="CN78" s="222"/>
      <c r="CO78" s="222"/>
      <c r="CP78" s="222"/>
      <c r="CQ78" s="222"/>
      <c r="CR78" s="222"/>
      <c r="CS78" s="222"/>
      <c r="CT78" s="222"/>
      <c r="CU78" s="222"/>
      <c r="CV78" s="222"/>
      <c r="CW78" s="222"/>
      <c r="CX78" s="222"/>
      <c r="CY78" s="222"/>
      <c r="CZ78" s="222"/>
      <c r="DA78" s="222"/>
      <c r="DB78" s="222"/>
      <c r="DC78" s="222"/>
      <c r="DD78" s="222"/>
      <c r="DE78" s="222"/>
      <c r="DF78" s="222"/>
      <c r="DG78" s="222"/>
      <c r="DH78" s="222"/>
      <c r="DI78" s="222"/>
      <c r="DJ78" s="222"/>
      <c r="DK78" s="222"/>
      <c r="DL78" s="222"/>
      <c r="DM78" s="222"/>
      <c r="DN78" s="222"/>
      <c r="DO78" s="222"/>
      <c r="DP78" s="222"/>
      <c r="DQ78" s="222"/>
      <c r="DR78" s="222"/>
      <c r="DS78" s="222"/>
      <c r="DT78" s="222"/>
      <c r="DU78" s="222"/>
      <c r="DV78" s="222"/>
      <c r="DW78" s="222"/>
      <c r="DX78" s="222"/>
      <c r="DY78" s="222"/>
      <c r="DZ78" s="222"/>
      <c r="EA78" s="222"/>
      <c r="EB78" s="222"/>
      <c r="EC78" s="222"/>
      <c r="ED78" s="222"/>
      <c r="EE78" s="222"/>
      <c r="EF78" s="222"/>
      <c r="EG78" s="222"/>
      <c r="EH78" s="222"/>
      <c r="EI78" s="222"/>
      <c r="EJ78" s="222"/>
      <c r="EK78" s="222"/>
      <c r="EL78" s="222"/>
      <c r="EM78" s="222"/>
      <c r="EN78" s="222"/>
      <c r="EO78" s="222"/>
      <c r="EP78" s="222"/>
      <c r="EQ78" s="222"/>
      <c r="ER78" s="222"/>
      <c r="ES78" s="222"/>
      <c r="ET78" s="222"/>
      <c r="EU78" s="222"/>
      <c r="EV78" s="222"/>
      <c r="EW78" s="222"/>
      <c r="EX78" s="222"/>
      <c r="EY78" s="222"/>
      <c r="EZ78" s="222"/>
      <c r="FA78" s="222"/>
      <c r="FB78" s="222"/>
      <c r="FC78" s="222"/>
      <c r="FD78" s="222"/>
      <c r="FE78" s="222"/>
      <c r="FF78" s="222"/>
      <c r="FG78" s="222"/>
      <c r="FH78" s="222"/>
      <c r="FI78" s="222"/>
      <c r="FJ78" s="222"/>
      <c r="FK78" s="222"/>
      <c r="FL78" s="222"/>
      <c r="FM78" s="222"/>
      <c r="FN78" s="222"/>
      <c r="FO78" s="222"/>
      <c r="FP78" s="222"/>
      <c r="FQ78" s="222"/>
      <c r="FR78" s="222"/>
      <c r="FS78" s="222"/>
      <c r="FT78" s="222"/>
      <c r="FU78" s="222"/>
      <c r="FV78" s="222"/>
      <c r="FW78" s="222"/>
      <c r="FX78" s="222"/>
      <c r="FY78" s="222"/>
      <c r="FZ78" s="222"/>
      <c r="GA78" s="222"/>
      <c r="GB78" s="222"/>
      <c r="GC78" s="222"/>
      <c r="GD78" s="222"/>
      <c r="GE78" s="222"/>
      <c r="GF78" s="222"/>
      <c r="GG78" s="222"/>
      <c r="GH78" s="222"/>
      <c r="GI78" s="222"/>
      <c r="GJ78" s="222"/>
      <c r="GK78" s="222"/>
      <c r="GL78" s="222"/>
      <c r="GM78" s="222"/>
      <c r="GN78" s="222"/>
      <c r="GO78" s="222"/>
      <c r="GP78" s="222"/>
      <c r="GQ78" s="222"/>
      <c r="GR78" s="222"/>
      <c r="GS78" s="222"/>
      <c r="GT78" s="222"/>
      <c r="GU78" s="222"/>
      <c r="GV78" s="222"/>
      <c r="GW78" s="222"/>
      <c r="GX78" s="222"/>
      <c r="GY78" s="222"/>
      <c r="GZ78" s="222"/>
      <c r="HA78" s="222"/>
      <c r="HB78" s="222"/>
      <c r="HC78" s="222"/>
      <c r="HD78" s="222"/>
      <c r="HE78" s="222"/>
      <c r="HF78" s="222"/>
      <c r="HG78" s="222"/>
      <c r="HH78" s="222"/>
      <c r="HI78" s="222"/>
      <c r="HJ78" s="222"/>
      <c r="HK78" s="222"/>
      <c r="HL78" s="222"/>
      <c r="HM78" s="222"/>
      <c r="HN78" s="222"/>
      <c r="HO78" s="222"/>
      <c r="HP78" s="222"/>
      <c r="HQ78" s="222"/>
      <c r="HR78" s="222"/>
      <c r="HS78" s="222"/>
      <c r="HT78" s="222"/>
      <c r="HU78" s="222"/>
      <c r="HV78" s="222"/>
      <c r="HW78" s="222"/>
      <c r="HX78" s="222"/>
      <c r="HY78" s="222"/>
      <c r="HZ78" s="222"/>
      <c r="IA78" s="222"/>
      <c r="IB78" s="222"/>
      <c r="IC78" s="222"/>
      <c r="ID78" s="222"/>
      <c r="IE78" s="222"/>
      <c r="IF78" s="222"/>
      <c r="IG78" s="222"/>
      <c r="IH78" s="222"/>
      <c r="II78" s="222"/>
      <c r="IJ78" s="222"/>
      <c r="IK78" s="222"/>
      <c r="IL78" s="222"/>
      <c r="IM78" s="222"/>
      <c r="IN78" s="222"/>
      <c r="IO78" s="222"/>
      <c r="IP78" s="222"/>
      <c r="IQ78" s="222"/>
      <c r="IR78" s="222"/>
      <c r="IS78" s="222"/>
      <c r="IT78" s="222"/>
    </row>
    <row r="79" spans="1:254" s="1" customFormat="1" x14ac:dyDescent="0.2">
      <c r="A79" s="222"/>
      <c r="B79" s="250"/>
      <c r="C79" s="250"/>
      <c r="D79" s="250"/>
      <c r="E79" s="250"/>
      <c r="F79" s="250"/>
      <c r="G79" s="250"/>
      <c r="H79" s="250"/>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22"/>
      <c r="BY79" s="222"/>
      <c r="BZ79" s="222"/>
      <c r="CA79" s="222"/>
      <c r="CB79" s="222"/>
      <c r="CC79" s="222"/>
      <c r="CD79" s="222"/>
      <c r="CE79" s="222"/>
      <c r="CF79" s="222"/>
      <c r="CG79" s="222"/>
      <c r="CH79" s="222"/>
      <c r="CI79" s="222"/>
      <c r="CJ79" s="222"/>
      <c r="CK79" s="222"/>
      <c r="CL79" s="222"/>
      <c r="CM79" s="222"/>
      <c r="CN79" s="222"/>
      <c r="CO79" s="222"/>
      <c r="CP79" s="222"/>
      <c r="CQ79" s="222"/>
      <c r="CR79" s="222"/>
      <c r="CS79" s="222"/>
      <c r="CT79" s="222"/>
      <c r="CU79" s="222"/>
      <c r="CV79" s="222"/>
      <c r="CW79" s="222"/>
      <c r="CX79" s="222"/>
      <c r="CY79" s="222"/>
      <c r="CZ79" s="222"/>
      <c r="DA79" s="222"/>
      <c r="DB79" s="222"/>
      <c r="DC79" s="222"/>
      <c r="DD79" s="222"/>
      <c r="DE79" s="222"/>
      <c r="DF79" s="222"/>
      <c r="DG79" s="222"/>
      <c r="DH79" s="222"/>
      <c r="DI79" s="222"/>
      <c r="DJ79" s="222"/>
      <c r="DK79" s="222"/>
      <c r="DL79" s="222"/>
      <c r="DM79" s="222"/>
      <c r="DN79" s="222"/>
      <c r="DO79" s="222"/>
      <c r="DP79" s="222"/>
      <c r="DQ79" s="222"/>
      <c r="DR79" s="222"/>
      <c r="DS79" s="222"/>
      <c r="DT79" s="222"/>
      <c r="DU79" s="222"/>
      <c r="DV79" s="222"/>
      <c r="DW79" s="222"/>
      <c r="DX79" s="222"/>
      <c r="DY79" s="222"/>
      <c r="DZ79" s="222"/>
      <c r="EA79" s="222"/>
      <c r="EB79" s="222"/>
      <c r="EC79" s="222"/>
      <c r="ED79" s="222"/>
      <c r="EE79" s="222"/>
      <c r="EF79" s="222"/>
      <c r="EG79" s="222"/>
      <c r="EH79" s="222"/>
      <c r="EI79" s="222"/>
      <c r="EJ79" s="222"/>
      <c r="EK79" s="222"/>
      <c r="EL79" s="222"/>
      <c r="EM79" s="222"/>
      <c r="EN79" s="222"/>
      <c r="EO79" s="222"/>
      <c r="EP79" s="222"/>
      <c r="EQ79" s="222"/>
      <c r="ER79" s="222"/>
      <c r="ES79" s="222"/>
      <c r="ET79" s="222"/>
      <c r="EU79" s="222"/>
      <c r="EV79" s="222"/>
      <c r="EW79" s="222"/>
      <c r="EX79" s="222"/>
      <c r="EY79" s="222"/>
      <c r="EZ79" s="222"/>
      <c r="FA79" s="222"/>
      <c r="FB79" s="222"/>
      <c r="FC79" s="222"/>
      <c r="FD79" s="222"/>
      <c r="FE79" s="222"/>
      <c r="FF79" s="222"/>
      <c r="FG79" s="222"/>
      <c r="FH79" s="222"/>
      <c r="FI79" s="222"/>
      <c r="FJ79" s="222"/>
      <c r="FK79" s="222"/>
      <c r="FL79" s="222"/>
      <c r="FM79" s="222"/>
      <c r="FN79" s="222"/>
      <c r="FO79" s="222"/>
      <c r="FP79" s="222"/>
      <c r="FQ79" s="222"/>
      <c r="FR79" s="222"/>
      <c r="FS79" s="222"/>
      <c r="FT79" s="222"/>
      <c r="FU79" s="222"/>
      <c r="FV79" s="222"/>
      <c r="FW79" s="222"/>
      <c r="FX79" s="222"/>
      <c r="FY79" s="222"/>
      <c r="FZ79" s="222"/>
      <c r="GA79" s="222"/>
      <c r="GB79" s="222"/>
      <c r="GC79" s="222"/>
      <c r="GD79" s="222"/>
      <c r="GE79" s="222"/>
      <c r="GF79" s="222"/>
      <c r="GG79" s="222"/>
      <c r="GH79" s="222"/>
      <c r="GI79" s="222"/>
      <c r="GJ79" s="222"/>
      <c r="GK79" s="222"/>
      <c r="GL79" s="222"/>
      <c r="GM79" s="222"/>
      <c r="GN79" s="222"/>
      <c r="GO79" s="222"/>
      <c r="GP79" s="222"/>
      <c r="GQ79" s="222"/>
      <c r="GR79" s="222"/>
      <c r="GS79" s="222"/>
      <c r="GT79" s="222"/>
      <c r="GU79" s="222"/>
      <c r="GV79" s="222"/>
      <c r="GW79" s="222"/>
      <c r="GX79" s="222"/>
      <c r="GY79" s="222"/>
      <c r="GZ79" s="222"/>
      <c r="HA79" s="222"/>
      <c r="HB79" s="222"/>
      <c r="HC79" s="222"/>
      <c r="HD79" s="222"/>
      <c r="HE79" s="222"/>
      <c r="HF79" s="222"/>
      <c r="HG79" s="222"/>
      <c r="HH79" s="222"/>
      <c r="HI79" s="222"/>
      <c r="HJ79" s="222"/>
      <c r="HK79" s="222"/>
      <c r="HL79" s="222"/>
      <c r="HM79" s="222"/>
      <c r="HN79" s="222"/>
      <c r="HO79" s="222"/>
      <c r="HP79" s="222"/>
      <c r="HQ79" s="222"/>
      <c r="HR79" s="222"/>
      <c r="HS79" s="222"/>
      <c r="HT79" s="222"/>
      <c r="HU79" s="222"/>
      <c r="HV79" s="222"/>
      <c r="HW79" s="222"/>
      <c r="HX79" s="222"/>
      <c r="HY79" s="222"/>
      <c r="HZ79" s="222"/>
      <c r="IA79" s="222"/>
      <c r="IB79" s="222"/>
      <c r="IC79" s="222"/>
      <c r="ID79" s="222"/>
      <c r="IE79" s="222"/>
      <c r="IF79" s="222"/>
      <c r="IG79" s="222"/>
      <c r="IH79" s="222"/>
      <c r="II79" s="222"/>
      <c r="IJ79" s="222"/>
      <c r="IK79" s="222"/>
      <c r="IL79" s="222"/>
      <c r="IM79" s="222"/>
      <c r="IN79" s="222"/>
      <c r="IO79" s="222"/>
      <c r="IP79" s="222"/>
      <c r="IQ79" s="222"/>
      <c r="IR79" s="222"/>
      <c r="IS79" s="222"/>
      <c r="IT79" s="222"/>
    </row>
    <row r="80" spans="1:254" s="1" customFormat="1" x14ac:dyDescent="0.2">
      <c r="A80" s="222"/>
      <c r="B80" s="250"/>
      <c r="C80" s="250"/>
      <c r="D80" s="250"/>
      <c r="E80" s="250"/>
      <c r="F80" s="250"/>
      <c r="G80" s="250"/>
      <c r="H80" s="250"/>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22"/>
      <c r="BH80" s="222"/>
      <c r="BI80" s="222"/>
      <c r="BJ80" s="222"/>
      <c r="BK80" s="222"/>
      <c r="BL80" s="222"/>
      <c r="BM80" s="222"/>
      <c r="BN80" s="222"/>
      <c r="BO80" s="222"/>
      <c r="BP80" s="222"/>
      <c r="BQ80" s="222"/>
      <c r="BR80" s="222"/>
      <c r="BS80" s="222"/>
      <c r="BT80" s="222"/>
      <c r="BU80" s="222"/>
      <c r="BV80" s="222"/>
      <c r="BW80" s="222"/>
      <c r="BX80" s="222"/>
      <c r="BY80" s="222"/>
      <c r="BZ80" s="222"/>
      <c r="CA80" s="222"/>
      <c r="CB80" s="222"/>
      <c r="CC80" s="222"/>
      <c r="CD80" s="222"/>
      <c r="CE80" s="222"/>
      <c r="CF80" s="222"/>
      <c r="CG80" s="222"/>
      <c r="CH80" s="222"/>
      <c r="CI80" s="222"/>
      <c r="CJ80" s="222"/>
      <c r="CK80" s="222"/>
      <c r="CL80" s="222"/>
      <c r="CM80" s="222"/>
      <c r="CN80" s="222"/>
      <c r="CO80" s="222"/>
      <c r="CP80" s="222"/>
      <c r="CQ80" s="222"/>
      <c r="CR80" s="222"/>
      <c r="CS80" s="222"/>
      <c r="CT80" s="222"/>
      <c r="CU80" s="222"/>
      <c r="CV80" s="222"/>
      <c r="CW80" s="222"/>
      <c r="CX80" s="222"/>
      <c r="CY80" s="222"/>
      <c r="CZ80" s="222"/>
      <c r="DA80" s="222"/>
      <c r="DB80" s="222"/>
      <c r="DC80" s="222"/>
      <c r="DD80" s="222"/>
      <c r="DE80" s="222"/>
      <c r="DF80" s="222"/>
      <c r="DG80" s="222"/>
      <c r="DH80" s="222"/>
      <c r="DI80" s="222"/>
      <c r="DJ80" s="222"/>
      <c r="DK80" s="222"/>
      <c r="DL80" s="222"/>
      <c r="DM80" s="222"/>
      <c r="DN80" s="222"/>
      <c r="DO80" s="222"/>
      <c r="DP80" s="222"/>
      <c r="DQ80" s="222"/>
      <c r="DR80" s="222"/>
      <c r="DS80" s="222"/>
      <c r="DT80" s="222"/>
      <c r="DU80" s="222"/>
      <c r="DV80" s="222"/>
      <c r="DW80" s="222"/>
      <c r="DX80" s="222"/>
      <c r="DY80" s="222"/>
      <c r="DZ80" s="222"/>
      <c r="EA80" s="222"/>
      <c r="EB80" s="222"/>
      <c r="EC80" s="222"/>
      <c r="ED80" s="222"/>
      <c r="EE80" s="222"/>
      <c r="EF80" s="222"/>
      <c r="EG80" s="222"/>
      <c r="EH80" s="222"/>
      <c r="EI80" s="222"/>
      <c r="EJ80" s="222"/>
      <c r="EK80" s="222"/>
      <c r="EL80" s="222"/>
      <c r="EM80" s="222"/>
      <c r="EN80" s="222"/>
      <c r="EO80" s="222"/>
      <c r="EP80" s="222"/>
      <c r="EQ80" s="222"/>
      <c r="ER80" s="222"/>
      <c r="ES80" s="222"/>
      <c r="ET80" s="222"/>
      <c r="EU80" s="222"/>
      <c r="EV80" s="222"/>
      <c r="EW80" s="222"/>
      <c r="EX80" s="222"/>
      <c r="EY80" s="222"/>
      <c r="EZ80" s="222"/>
      <c r="FA80" s="222"/>
      <c r="FB80" s="222"/>
      <c r="FC80" s="222"/>
      <c r="FD80" s="222"/>
      <c r="FE80" s="222"/>
      <c r="FF80" s="222"/>
      <c r="FG80" s="222"/>
      <c r="FH80" s="222"/>
      <c r="FI80" s="222"/>
      <c r="FJ80" s="222"/>
      <c r="FK80" s="222"/>
      <c r="FL80" s="222"/>
      <c r="FM80" s="222"/>
      <c r="FN80" s="222"/>
      <c r="FO80" s="222"/>
      <c r="FP80" s="222"/>
      <c r="FQ80" s="222"/>
      <c r="FR80" s="222"/>
      <c r="FS80" s="222"/>
      <c r="FT80" s="222"/>
      <c r="FU80" s="222"/>
      <c r="FV80" s="222"/>
      <c r="FW80" s="222"/>
      <c r="FX80" s="222"/>
      <c r="FY80" s="222"/>
      <c r="FZ80" s="222"/>
      <c r="GA80" s="222"/>
      <c r="GB80" s="222"/>
      <c r="GC80" s="222"/>
      <c r="GD80" s="222"/>
      <c r="GE80" s="222"/>
      <c r="GF80" s="222"/>
      <c r="GG80" s="222"/>
      <c r="GH80" s="222"/>
      <c r="GI80" s="222"/>
      <c r="GJ80" s="222"/>
      <c r="GK80" s="222"/>
      <c r="GL80" s="222"/>
      <c r="GM80" s="222"/>
      <c r="GN80" s="222"/>
      <c r="GO80" s="222"/>
      <c r="GP80" s="222"/>
      <c r="GQ80" s="222"/>
      <c r="GR80" s="222"/>
      <c r="GS80" s="222"/>
      <c r="GT80" s="222"/>
      <c r="GU80" s="222"/>
      <c r="GV80" s="222"/>
      <c r="GW80" s="222"/>
      <c r="GX80" s="222"/>
      <c r="GY80" s="222"/>
      <c r="GZ80" s="222"/>
      <c r="HA80" s="222"/>
      <c r="HB80" s="222"/>
      <c r="HC80" s="222"/>
      <c r="HD80" s="222"/>
      <c r="HE80" s="222"/>
      <c r="HF80" s="222"/>
      <c r="HG80" s="222"/>
      <c r="HH80" s="222"/>
      <c r="HI80" s="222"/>
      <c r="HJ80" s="222"/>
      <c r="HK80" s="222"/>
      <c r="HL80" s="222"/>
      <c r="HM80" s="222"/>
      <c r="HN80" s="222"/>
      <c r="HO80" s="222"/>
      <c r="HP80" s="222"/>
      <c r="HQ80" s="222"/>
      <c r="HR80" s="222"/>
      <c r="HS80" s="222"/>
      <c r="HT80" s="222"/>
      <c r="HU80" s="222"/>
      <c r="HV80" s="222"/>
      <c r="HW80" s="222"/>
      <c r="HX80" s="222"/>
      <c r="HY80" s="222"/>
      <c r="HZ80" s="222"/>
      <c r="IA80" s="222"/>
      <c r="IB80" s="222"/>
      <c r="IC80" s="222"/>
      <c r="ID80" s="222"/>
      <c r="IE80" s="222"/>
      <c r="IF80" s="222"/>
      <c r="IG80" s="222"/>
      <c r="IH80" s="222"/>
      <c r="II80" s="222"/>
      <c r="IJ80" s="222"/>
      <c r="IK80" s="222"/>
      <c r="IL80" s="222"/>
      <c r="IM80" s="222"/>
      <c r="IN80" s="222"/>
      <c r="IO80" s="222"/>
      <c r="IP80" s="222"/>
      <c r="IQ80" s="222"/>
      <c r="IR80" s="222"/>
      <c r="IS80" s="222"/>
      <c r="IT80" s="222"/>
    </row>
    <row r="81" spans="1:254" x14ac:dyDescent="0.2">
      <c r="B81" s="250"/>
      <c r="C81" s="250"/>
      <c r="D81" s="250"/>
      <c r="E81" s="250"/>
      <c r="F81" s="250"/>
      <c r="G81" s="250"/>
      <c r="H81" s="250"/>
    </row>
    <row r="82" spans="1:254" x14ac:dyDescent="0.2">
      <c r="B82" s="250"/>
      <c r="C82" s="250"/>
      <c r="D82" s="250"/>
      <c r="E82" s="250"/>
      <c r="F82" s="250"/>
      <c r="G82" s="250"/>
      <c r="H82" s="250"/>
    </row>
    <row r="83" spans="1:254" x14ac:dyDescent="0.2">
      <c r="B83" s="250"/>
      <c r="C83" s="250"/>
      <c r="D83" s="250"/>
      <c r="E83" s="250"/>
      <c r="F83" s="250"/>
      <c r="G83" s="250"/>
      <c r="H83" s="250"/>
    </row>
    <row r="84" spans="1:254" s="1" customFormat="1" x14ac:dyDescent="0.2">
      <c r="A84" s="222"/>
      <c r="B84" s="250"/>
      <c r="C84" s="250"/>
      <c r="D84" s="250"/>
      <c r="E84" s="250"/>
      <c r="F84" s="250"/>
      <c r="G84" s="250"/>
      <c r="H84" s="250"/>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2"/>
      <c r="BS84" s="222"/>
      <c r="BT84" s="222"/>
      <c r="BU84" s="222"/>
      <c r="BV84" s="222"/>
      <c r="BW84" s="222"/>
      <c r="BX84" s="222"/>
      <c r="BY84" s="222"/>
      <c r="BZ84" s="222"/>
      <c r="CA84" s="222"/>
      <c r="CB84" s="222"/>
      <c r="CC84" s="222"/>
      <c r="CD84" s="222"/>
      <c r="CE84" s="222"/>
      <c r="CF84" s="222"/>
      <c r="CG84" s="222"/>
      <c r="CH84" s="222"/>
      <c r="CI84" s="222"/>
      <c r="CJ84" s="222"/>
      <c r="CK84" s="222"/>
      <c r="CL84" s="222"/>
      <c r="CM84" s="222"/>
      <c r="CN84" s="222"/>
      <c r="CO84" s="222"/>
      <c r="CP84" s="222"/>
      <c r="CQ84" s="222"/>
      <c r="CR84" s="222"/>
      <c r="CS84" s="222"/>
      <c r="CT84" s="222"/>
      <c r="CU84" s="222"/>
      <c r="CV84" s="222"/>
      <c r="CW84" s="222"/>
      <c r="CX84" s="222"/>
      <c r="CY84" s="222"/>
      <c r="CZ84" s="222"/>
      <c r="DA84" s="222"/>
      <c r="DB84" s="222"/>
      <c r="DC84" s="222"/>
      <c r="DD84" s="222"/>
      <c r="DE84" s="222"/>
      <c r="DF84" s="222"/>
      <c r="DG84" s="222"/>
      <c r="DH84" s="222"/>
      <c r="DI84" s="222"/>
      <c r="DJ84" s="222"/>
      <c r="DK84" s="222"/>
      <c r="DL84" s="222"/>
      <c r="DM84" s="222"/>
      <c r="DN84" s="222"/>
      <c r="DO84" s="222"/>
      <c r="DP84" s="222"/>
      <c r="DQ84" s="222"/>
      <c r="DR84" s="222"/>
      <c r="DS84" s="222"/>
      <c r="DT84" s="222"/>
      <c r="DU84" s="222"/>
      <c r="DV84" s="222"/>
      <c r="DW84" s="222"/>
      <c r="DX84" s="222"/>
      <c r="DY84" s="222"/>
      <c r="DZ84" s="222"/>
      <c r="EA84" s="222"/>
      <c r="EB84" s="222"/>
      <c r="EC84" s="222"/>
      <c r="ED84" s="222"/>
      <c r="EE84" s="222"/>
      <c r="EF84" s="222"/>
      <c r="EG84" s="222"/>
      <c r="EH84" s="222"/>
      <c r="EI84" s="222"/>
      <c r="EJ84" s="222"/>
      <c r="EK84" s="222"/>
      <c r="EL84" s="222"/>
      <c r="EM84" s="222"/>
      <c r="EN84" s="222"/>
      <c r="EO84" s="222"/>
      <c r="EP84" s="222"/>
      <c r="EQ84" s="222"/>
      <c r="ER84" s="222"/>
      <c r="ES84" s="222"/>
      <c r="ET84" s="222"/>
      <c r="EU84" s="222"/>
      <c r="EV84" s="222"/>
      <c r="EW84" s="222"/>
      <c r="EX84" s="222"/>
      <c r="EY84" s="222"/>
      <c r="EZ84" s="222"/>
      <c r="FA84" s="222"/>
      <c r="FB84" s="222"/>
      <c r="FC84" s="222"/>
      <c r="FD84" s="222"/>
      <c r="FE84" s="222"/>
      <c r="FF84" s="222"/>
      <c r="FG84" s="222"/>
      <c r="FH84" s="222"/>
      <c r="FI84" s="222"/>
      <c r="FJ84" s="222"/>
      <c r="FK84" s="222"/>
      <c r="FL84" s="222"/>
      <c r="FM84" s="222"/>
      <c r="FN84" s="222"/>
      <c r="FO84" s="222"/>
      <c r="FP84" s="222"/>
      <c r="FQ84" s="222"/>
      <c r="FR84" s="222"/>
      <c r="FS84" s="222"/>
      <c r="FT84" s="222"/>
      <c r="FU84" s="222"/>
      <c r="FV84" s="222"/>
      <c r="FW84" s="222"/>
      <c r="FX84" s="222"/>
      <c r="FY84" s="222"/>
      <c r="FZ84" s="222"/>
      <c r="GA84" s="222"/>
      <c r="GB84" s="222"/>
      <c r="GC84" s="222"/>
      <c r="GD84" s="222"/>
      <c r="GE84" s="222"/>
      <c r="GF84" s="222"/>
      <c r="GG84" s="222"/>
      <c r="GH84" s="222"/>
      <c r="GI84" s="222"/>
      <c r="GJ84" s="222"/>
      <c r="GK84" s="222"/>
      <c r="GL84" s="222"/>
      <c r="GM84" s="222"/>
      <c r="GN84" s="222"/>
      <c r="GO84" s="222"/>
      <c r="GP84" s="222"/>
      <c r="GQ84" s="222"/>
      <c r="GR84" s="222"/>
      <c r="GS84" s="222"/>
      <c r="GT84" s="222"/>
      <c r="GU84" s="222"/>
      <c r="GV84" s="222"/>
      <c r="GW84" s="222"/>
      <c r="GX84" s="222"/>
      <c r="GY84" s="222"/>
      <c r="GZ84" s="222"/>
      <c r="HA84" s="222"/>
      <c r="HB84" s="222"/>
      <c r="HC84" s="222"/>
      <c r="HD84" s="222"/>
      <c r="HE84" s="222"/>
      <c r="HF84" s="222"/>
      <c r="HG84" s="222"/>
      <c r="HH84" s="222"/>
      <c r="HI84" s="222"/>
      <c r="HJ84" s="222"/>
      <c r="HK84" s="222"/>
      <c r="HL84" s="222"/>
      <c r="HM84" s="222"/>
      <c r="HN84" s="222"/>
      <c r="HO84" s="222"/>
      <c r="HP84" s="222"/>
      <c r="HQ84" s="222"/>
      <c r="HR84" s="222"/>
      <c r="HS84" s="222"/>
      <c r="HT84" s="222"/>
      <c r="HU84" s="222"/>
      <c r="HV84" s="222"/>
      <c r="HW84" s="222"/>
      <c r="HX84" s="222"/>
      <c r="HY84" s="222"/>
      <c r="HZ84" s="222"/>
      <c r="IA84" s="222"/>
      <c r="IB84" s="222"/>
      <c r="IC84" s="222"/>
      <c r="ID84" s="222"/>
      <c r="IE84" s="222"/>
      <c r="IF84" s="222"/>
      <c r="IG84" s="222"/>
      <c r="IH84" s="222"/>
      <c r="II84" s="222"/>
      <c r="IJ84" s="222"/>
      <c r="IK84" s="222"/>
      <c r="IL84" s="222"/>
      <c r="IM84" s="222"/>
      <c r="IN84" s="222"/>
      <c r="IO84" s="222"/>
      <c r="IP84" s="222"/>
      <c r="IQ84" s="222"/>
      <c r="IR84" s="222"/>
      <c r="IS84" s="222"/>
      <c r="IT84" s="222"/>
    </row>
    <row r="85" spans="1:254" s="1" customFormat="1" ht="15.75" customHeight="1" x14ac:dyDescent="0.2">
      <c r="A85" s="222"/>
      <c r="B85" s="250"/>
      <c r="C85" s="250"/>
      <c r="D85" s="250"/>
      <c r="E85" s="250"/>
      <c r="F85" s="250"/>
      <c r="G85" s="250"/>
      <c r="H85" s="250"/>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2"/>
      <c r="BS85" s="222"/>
      <c r="BT85" s="222"/>
      <c r="BU85" s="222"/>
      <c r="BV85" s="222"/>
      <c r="BW85" s="222"/>
      <c r="BX85" s="222"/>
      <c r="BY85" s="222"/>
      <c r="BZ85" s="222"/>
      <c r="CA85" s="222"/>
      <c r="CB85" s="222"/>
      <c r="CC85" s="222"/>
      <c r="CD85" s="222"/>
      <c r="CE85" s="222"/>
      <c r="CF85" s="222"/>
      <c r="CG85" s="222"/>
      <c r="CH85" s="222"/>
      <c r="CI85" s="222"/>
      <c r="CJ85" s="222"/>
      <c r="CK85" s="222"/>
      <c r="CL85" s="222"/>
      <c r="CM85" s="222"/>
      <c r="CN85" s="222"/>
      <c r="CO85" s="222"/>
      <c r="CP85" s="222"/>
      <c r="CQ85" s="222"/>
      <c r="CR85" s="222"/>
      <c r="CS85" s="222"/>
      <c r="CT85" s="222"/>
      <c r="CU85" s="222"/>
      <c r="CV85" s="222"/>
      <c r="CW85" s="222"/>
      <c r="CX85" s="222"/>
      <c r="CY85" s="222"/>
      <c r="CZ85" s="222"/>
      <c r="DA85" s="222"/>
      <c r="DB85" s="222"/>
      <c r="DC85" s="222"/>
      <c r="DD85" s="222"/>
      <c r="DE85" s="222"/>
      <c r="DF85" s="222"/>
      <c r="DG85" s="222"/>
      <c r="DH85" s="222"/>
      <c r="DI85" s="222"/>
      <c r="DJ85" s="222"/>
      <c r="DK85" s="222"/>
      <c r="DL85" s="222"/>
      <c r="DM85" s="222"/>
      <c r="DN85" s="222"/>
      <c r="DO85" s="222"/>
      <c r="DP85" s="222"/>
      <c r="DQ85" s="222"/>
      <c r="DR85" s="222"/>
      <c r="DS85" s="222"/>
      <c r="DT85" s="222"/>
      <c r="DU85" s="222"/>
      <c r="DV85" s="222"/>
      <c r="DW85" s="222"/>
      <c r="DX85" s="222"/>
      <c r="DY85" s="222"/>
      <c r="DZ85" s="222"/>
      <c r="EA85" s="222"/>
      <c r="EB85" s="222"/>
      <c r="EC85" s="222"/>
      <c r="ED85" s="222"/>
      <c r="EE85" s="222"/>
      <c r="EF85" s="222"/>
      <c r="EG85" s="222"/>
      <c r="EH85" s="222"/>
      <c r="EI85" s="222"/>
      <c r="EJ85" s="222"/>
      <c r="EK85" s="222"/>
      <c r="EL85" s="222"/>
      <c r="EM85" s="222"/>
      <c r="EN85" s="222"/>
      <c r="EO85" s="222"/>
      <c r="EP85" s="222"/>
      <c r="EQ85" s="222"/>
      <c r="ER85" s="222"/>
      <c r="ES85" s="222"/>
      <c r="ET85" s="222"/>
      <c r="EU85" s="222"/>
      <c r="EV85" s="222"/>
      <c r="EW85" s="222"/>
      <c r="EX85" s="222"/>
      <c r="EY85" s="222"/>
      <c r="EZ85" s="222"/>
      <c r="FA85" s="222"/>
      <c r="FB85" s="222"/>
      <c r="FC85" s="222"/>
      <c r="FD85" s="222"/>
      <c r="FE85" s="222"/>
      <c r="FF85" s="222"/>
      <c r="FG85" s="222"/>
      <c r="FH85" s="222"/>
      <c r="FI85" s="222"/>
      <c r="FJ85" s="222"/>
      <c r="FK85" s="222"/>
      <c r="FL85" s="222"/>
      <c r="FM85" s="222"/>
      <c r="FN85" s="222"/>
      <c r="FO85" s="222"/>
      <c r="FP85" s="222"/>
      <c r="FQ85" s="222"/>
      <c r="FR85" s="222"/>
      <c r="FS85" s="222"/>
      <c r="FT85" s="222"/>
      <c r="FU85" s="222"/>
      <c r="FV85" s="222"/>
      <c r="FW85" s="222"/>
      <c r="FX85" s="222"/>
      <c r="FY85" s="222"/>
      <c r="FZ85" s="222"/>
      <c r="GA85" s="222"/>
      <c r="GB85" s="222"/>
      <c r="GC85" s="222"/>
      <c r="GD85" s="222"/>
      <c r="GE85" s="222"/>
      <c r="GF85" s="222"/>
      <c r="GG85" s="222"/>
      <c r="GH85" s="222"/>
      <c r="GI85" s="222"/>
      <c r="GJ85" s="222"/>
      <c r="GK85" s="222"/>
      <c r="GL85" s="222"/>
      <c r="GM85" s="222"/>
      <c r="GN85" s="222"/>
      <c r="GO85" s="222"/>
      <c r="GP85" s="222"/>
      <c r="GQ85" s="222"/>
      <c r="GR85" s="222"/>
      <c r="GS85" s="222"/>
      <c r="GT85" s="222"/>
      <c r="GU85" s="222"/>
      <c r="GV85" s="222"/>
      <c r="GW85" s="222"/>
      <c r="GX85" s="222"/>
      <c r="GY85" s="222"/>
      <c r="GZ85" s="222"/>
      <c r="HA85" s="222"/>
      <c r="HB85" s="222"/>
      <c r="HC85" s="222"/>
      <c r="HD85" s="222"/>
      <c r="HE85" s="222"/>
      <c r="HF85" s="222"/>
      <c r="HG85" s="222"/>
      <c r="HH85" s="222"/>
      <c r="HI85" s="222"/>
      <c r="HJ85" s="222"/>
      <c r="HK85" s="222"/>
      <c r="HL85" s="222"/>
      <c r="HM85" s="222"/>
      <c r="HN85" s="222"/>
      <c r="HO85" s="222"/>
      <c r="HP85" s="222"/>
      <c r="HQ85" s="222"/>
      <c r="HR85" s="222"/>
      <c r="HS85" s="222"/>
      <c r="HT85" s="222"/>
      <c r="HU85" s="222"/>
      <c r="HV85" s="222"/>
      <c r="HW85" s="222"/>
      <c r="HX85" s="222"/>
      <c r="HY85" s="222"/>
      <c r="HZ85" s="222"/>
      <c r="IA85" s="222"/>
      <c r="IB85" s="222"/>
      <c r="IC85" s="222"/>
      <c r="ID85" s="222"/>
      <c r="IE85" s="222"/>
      <c r="IF85" s="222"/>
      <c r="IG85" s="222"/>
      <c r="IH85" s="222"/>
      <c r="II85" s="222"/>
      <c r="IJ85" s="222"/>
      <c r="IK85" s="222"/>
      <c r="IL85" s="222"/>
      <c r="IM85" s="222"/>
      <c r="IN85" s="222"/>
      <c r="IO85" s="222"/>
      <c r="IP85" s="222"/>
      <c r="IQ85" s="222"/>
      <c r="IR85" s="222"/>
      <c r="IS85" s="222"/>
      <c r="IT85" s="222"/>
    </row>
    <row r="86" spans="1:254" s="1" customFormat="1" x14ac:dyDescent="0.2">
      <c r="A86" s="222"/>
      <c r="B86" s="250"/>
      <c r="C86" s="250"/>
      <c r="D86" s="250"/>
      <c r="E86" s="250"/>
      <c r="F86" s="250"/>
      <c r="G86" s="250"/>
      <c r="H86" s="250"/>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22"/>
      <c r="AU86" s="222"/>
      <c r="AV86" s="222"/>
      <c r="AW86" s="222"/>
      <c r="AX86" s="222"/>
      <c r="AY86" s="222"/>
      <c r="AZ86" s="222"/>
      <c r="BA86" s="222"/>
      <c r="BB86" s="222"/>
      <c r="BC86" s="222"/>
      <c r="BD86" s="222"/>
      <c r="BE86" s="222"/>
      <c r="BF86" s="222"/>
      <c r="BG86" s="222"/>
      <c r="BH86" s="222"/>
      <c r="BI86" s="222"/>
      <c r="BJ86" s="222"/>
      <c r="BK86" s="222"/>
      <c r="BL86" s="222"/>
      <c r="BM86" s="222"/>
      <c r="BN86" s="222"/>
      <c r="BO86" s="222"/>
      <c r="BP86" s="222"/>
      <c r="BQ86" s="222"/>
      <c r="BR86" s="222"/>
      <c r="BS86" s="222"/>
      <c r="BT86" s="222"/>
      <c r="BU86" s="222"/>
      <c r="BV86" s="222"/>
      <c r="BW86" s="222"/>
      <c r="BX86" s="222"/>
      <c r="BY86" s="222"/>
      <c r="BZ86" s="222"/>
      <c r="CA86" s="222"/>
      <c r="CB86" s="222"/>
      <c r="CC86" s="222"/>
      <c r="CD86" s="222"/>
      <c r="CE86" s="222"/>
      <c r="CF86" s="222"/>
      <c r="CG86" s="222"/>
      <c r="CH86" s="222"/>
      <c r="CI86" s="222"/>
      <c r="CJ86" s="222"/>
      <c r="CK86" s="222"/>
      <c r="CL86" s="222"/>
      <c r="CM86" s="222"/>
      <c r="CN86" s="222"/>
      <c r="CO86" s="222"/>
      <c r="CP86" s="222"/>
      <c r="CQ86" s="222"/>
      <c r="CR86" s="222"/>
      <c r="CS86" s="222"/>
      <c r="CT86" s="222"/>
      <c r="CU86" s="222"/>
      <c r="CV86" s="222"/>
      <c r="CW86" s="222"/>
      <c r="CX86" s="222"/>
      <c r="CY86" s="222"/>
      <c r="CZ86" s="222"/>
      <c r="DA86" s="222"/>
      <c r="DB86" s="222"/>
      <c r="DC86" s="222"/>
      <c r="DD86" s="222"/>
      <c r="DE86" s="222"/>
      <c r="DF86" s="222"/>
      <c r="DG86" s="222"/>
      <c r="DH86" s="222"/>
      <c r="DI86" s="222"/>
      <c r="DJ86" s="222"/>
      <c r="DK86" s="222"/>
      <c r="DL86" s="222"/>
      <c r="DM86" s="222"/>
      <c r="DN86" s="222"/>
      <c r="DO86" s="222"/>
      <c r="DP86" s="222"/>
      <c r="DQ86" s="222"/>
      <c r="DR86" s="222"/>
      <c r="DS86" s="222"/>
      <c r="DT86" s="222"/>
      <c r="DU86" s="222"/>
      <c r="DV86" s="222"/>
      <c r="DW86" s="222"/>
      <c r="DX86" s="222"/>
      <c r="DY86" s="222"/>
      <c r="DZ86" s="222"/>
      <c r="EA86" s="222"/>
      <c r="EB86" s="222"/>
      <c r="EC86" s="222"/>
      <c r="ED86" s="222"/>
      <c r="EE86" s="222"/>
      <c r="EF86" s="222"/>
      <c r="EG86" s="222"/>
      <c r="EH86" s="222"/>
      <c r="EI86" s="222"/>
      <c r="EJ86" s="222"/>
      <c r="EK86" s="222"/>
      <c r="EL86" s="222"/>
      <c r="EM86" s="222"/>
      <c r="EN86" s="222"/>
      <c r="EO86" s="222"/>
      <c r="EP86" s="222"/>
      <c r="EQ86" s="222"/>
      <c r="ER86" s="222"/>
      <c r="ES86" s="222"/>
      <c r="ET86" s="222"/>
      <c r="EU86" s="222"/>
      <c r="EV86" s="222"/>
      <c r="EW86" s="222"/>
      <c r="EX86" s="222"/>
      <c r="EY86" s="222"/>
      <c r="EZ86" s="222"/>
      <c r="FA86" s="222"/>
      <c r="FB86" s="222"/>
      <c r="FC86" s="222"/>
      <c r="FD86" s="222"/>
      <c r="FE86" s="222"/>
      <c r="FF86" s="222"/>
      <c r="FG86" s="222"/>
      <c r="FH86" s="222"/>
      <c r="FI86" s="222"/>
      <c r="FJ86" s="222"/>
      <c r="FK86" s="222"/>
      <c r="FL86" s="222"/>
      <c r="FM86" s="222"/>
      <c r="FN86" s="222"/>
      <c r="FO86" s="222"/>
      <c r="FP86" s="222"/>
      <c r="FQ86" s="222"/>
      <c r="FR86" s="222"/>
      <c r="FS86" s="222"/>
      <c r="FT86" s="222"/>
      <c r="FU86" s="222"/>
      <c r="FV86" s="222"/>
      <c r="FW86" s="222"/>
      <c r="FX86" s="222"/>
      <c r="FY86" s="222"/>
      <c r="FZ86" s="222"/>
      <c r="GA86" s="222"/>
      <c r="GB86" s="222"/>
      <c r="GC86" s="222"/>
      <c r="GD86" s="222"/>
      <c r="GE86" s="222"/>
      <c r="GF86" s="222"/>
      <c r="GG86" s="222"/>
      <c r="GH86" s="222"/>
      <c r="GI86" s="222"/>
      <c r="GJ86" s="222"/>
      <c r="GK86" s="222"/>
      <c r="GL86" s="222"/>
      <c r="GM86" s="222"/>
      <c r="GN86" s="222"/>
      <c r="GO86" s="222"/>
      <c r="GP86" s="222"/>
      <c r="GQ86" s="222"/>
      <c r="GR86" s="222"/>
      <c r="GS86" s="222"/>
      <c r="GT86" s="222"/>
      <c r="GU86" s="222"/>
      <c r="GV86" s="222"/>
      <c r="GW86" s="222"/>
      <c r="GX86" s="222"/>
      <c r="GY86" s="222"/>
      <c r="GZ86" s="222"/>
      <c r="HA86" s="222"/>
      <c r="HB86" s="222"/>
      <c r="HC86" s="222"/>
      <c r="HD86" s="222"/>
      <c r="HE86" s="222"/>
      <c r="HF86" s="222"/>
      <c r="HG86" s="222"/>
      <c r="HH86" s="222"/>
      <c r="HI86" s="222"/>
      <c r="HJ86" s="222"/>
      <c r="HK86" s="222"/>
      <c r="HL86" s="222"/>
      <c r="HM86" s="222"/>
      <c r="HN86" s="222"/>
      <c r="HO86" s="222"/>
      <c r="HP86" s="222"/>
      <c r="HQ86" s="222"/>
      <c r="HR86" s="222"/>
      <c r="HS86" s="222"/>
      <c r="HT86" s="222"/>
      <c r="HU86" s="222"/>
      <c r="HV86" s="222"/>
      <c r="HW86" s="222"/>
      <c r="HX86" s="222"/>
      <c r="HY86" s="222"/>
      <c r="HZ86" s="222"/>
      <c r="IA86" s="222"/>
      <c r="IB86" s="222"/>
      <c r="IC86" s="222"/>
      <c r="ID86" s="222"/>
      <c r="IE86" s="222"/>
      <c r="IF86" s="222"/>
      <c r="IG86" s="222"/>
      <c r="IH86" s="222"/>
      <c r="II86" s="222"/>
      <c r="IJ86" s="222"/>
      <c r="IK86" s="222"/>
      <c r="IL86" s="222"/>
      <c r="IM86" s="222"/>
      <c r="IN86" s="222"/>
      <c r="IO86" s="222"/>
      <c r="IP86" s="222"/>
      <c r="IQ86" s="222"/>
      <c r="IR86" s="222"/>
      <c r="IS86" s="222"/>
      <c r="IT86" s="222"/>
    </row>
    <row r="87" spans="1:254" s="1" customFormat="1" x14ac:dyDescent="0.2">
      <c r="A87" s="222"/>
      <c r="B87" s="250"/>
      <c r="C87" s="250"/>
      <c r="D87" s="250"/>
      <c r="E87" s="250"/>
      <c r="F87" s="250"/>
      <c r="G87" s="250"/>
      <c r="H87" s="250"/>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2"/>
      <c r="BV87" s="222"/>
      <c r="BW87" s="222"/>
      <c r="BX87" s="222"/>
      <c r="BY87" s="222"/>
      <c r="BZ87" s="222"/>
      <c r="CA87" s="222"/>
      <c r="CB87" s="222"/>
      <c r="CC87" s="222"/>
      <c r="CD87" s="222"/>
      <c r="CE87" s="222"/>
      <c r="CF87" s="222"/>
      <c r="CG87" s="222"/>
      <c r="CH87" s="222"/>
      <c r="CI87" s="222"/>
      <c r="CJ87" s="222"/>
      <c r="CK87" s="222"/>
      <c r="CL87" s="222"/>
      <c r="CM87" s="222"/>
      <c r="CN87" s="222"/>
      <c r="CO87" s="222"/>
      <c r="CP87" s="222"/>
      <c r="CQ87" s="222"/>
      <c r="CR87" s="222"/>
      <c r="CS87" s="222"/>
      <c r="CT87" s="222"/>
      <c r="CU87" s="222"/>
      <c r="CV87" s="222"/>
      <c r="CW87" s="222"/>
      <c r="CX87" s="222"/>
      <c r="CY87" s="222"/>
      <c r="CZ87" s="222"/>
      <c r="DA87" s="222"/>
      <c r="DB87" s="222"/>
      <c r="DC87" s="222"/>
      <c r="DD87" s="222"/>
      <c r="DE87" s="222"/>
      <c r="DF87" s="222"/>
      <c r="DG87" s="222"/>
      <c r="DH87" s="222"/>
      <c r="DI87" s="222"/>
      <c r="DJ87" s="222"/>
      <c r="DK87" s="222"/>
      <c r="DL87" s="222"/>
      <c r="DM87" s="222"/>
      <c r="DN87" s="222"/>
      <c r="DO87" s="222"/>
      <c r="DP87" s="222"/>
      <c r="DQ87" s="222"/>
      <c r="DR87" s="222"/>
      <c r="DS87" s="222"/>
      <c r="DT87" s="222"/>
      <c r="DU87" s="222"/>
      <c r="DV87" s="222"/>
      <c r="DW87" s="222"/>
      <c r="DX87" s="222"/>
      <c r="DY87" s="222"/>
      <c r="DZ87" s="222"/>
      <c r="EA87" s="222"/>
      <c r="EB87" s="222"/>
      <c r="EC87" s="222"/>
      <c r="ED87" s="222"/>
      <c r="EE87" s="222"/>
      <c r="EF87" s="222"/>
      <c r="EG87" s="222"/>
      <c r="EH87" s="222"/>
      <c r="EI87" s="222"/>
      <c r="EJ87" s="222"/>
      <c r="EK87" s="222"/>
      <c r="EL87" s="222"/>
      <c r="EM87" s="222"/>
      <c r="EN87" s="222"/>
      <c r="EO87" s="222"/>
      <c r="EP87" s="222"/>
      <c r="EQ87" s="222"/>
      <c r="ER87" s="222"/>
      <c r="ES87" s="222"/>
      <c r="ET87" s="222"/>
      <c r="EU87" s="222"/>
      <c r="EV87" s="222"/>
      <c r="EW87" s="222"/>
      <c r="EX87" s="222"/>
      <c r="EY87" s="222"/>
      <c r="EZ87" s="222"/>
      <c r="FA87" s="222"/>
      <c r="FB87" s="222"/>
      <c r="FC87" s="222"/>
      <c r="FD87" s="222"/>
      <c r="FE87" s="222"/>
      <c r="FF87" s="222"/>
      <c r="FG87" s="222"/>
      <c r="FH87" s="222"/>
      <c r="FI87" s="222"/>
      <c r="FJ87" s="222"/>
      <c r="FK87" s="222"/>
      <c r="FL87" s="222"/>
      <c r="FM87" s="222"/>
      <c r="FN87" s="222"/>
      <c r="FO87" s="222"/>
      <c r="FP87" s="222"/>
      <c r="FQ87" s="222"/>
      <c r="FR87" s="222"/>
      <c r="FS87" s="222"/>
      <c r="FT87" s="222"/>
      <c r="FU87" s="222"/>
      <c r="FV87" s="222"/>
      <c r="FW87" s="222"/>
      <c r="FX87" s="222"/>
      <c r="FY87" s="222"/>
      <c r="FZ87" s="222"/>
      <c r="GA87" s="222"/>
      <c r="GB87" s="222"/>
      <c r="GC87" s="222"/>
      <c r="GD87" s="222"/>
      <c r="GE87" s="222"/>
      <c r="GF87" s="222"/>
      <c r="GG87" s="222"/>
      <c r="GH87" s="222"/>
      <c r="GI87" s="222"/>
      <c r="GJ87" s="222"/>
      <c r="GK87" s="222"/>
      <c r="GL87" s="222"/>
      <c r="GM87" s="222"/>
      <c r="GN87" s="222"/>
      <c r="GO87" s="222"/>
      <c r="GP87" s="222"/>
      <c r="GQ87" s="222"/>
      <c r="GR87" s="222"/>
      <c r="GS87" s="222"/>
      <c r="GT87" s="222"/>
      <c r="GU87" s="222"/>
      <c r="GV87" s="222"/>
      <c r="GW87" s="222"/>
      <c r="GX87" s="222"/>
      <c r="GY87" s="222"/>
      <c r="GZ87" s="222"/>
      <c r="HA87" s="222"/>
      <c r="HB87" s="222"/>
      <c r="HC87" s="222"/>
      <c r="HD87" s="222"/>
      <c r="HE87" s="222"/>
      <c r="HF87" s="222"/>
      <c r="HG87" s="222"/>
      <c r="HH87" s="222"/>
      <c r="HI87" s="222"/>
      <c r="HJ87" s="222"/>
      <c r="HK87" s="222"/>
      <c r="HL87" s="222"/>
      <c r="HM87" s="222"/>
      <c r="HN87" s="222"/>
      <c r="HO87" s="222"/>
      <c r="HP87" s="222"/>
      <c r="HQ87" s="222"/>
      <c r="HR87" s="222"/>
      <c r="HS87" s="222"/>
      <c r="HT87" s="222"/>
      <c r="HU87" s="222"/>
      <c r="HV87" s="222"/>
      <c r="HW87" s="222"/>
      <c r="HX87" s="222"/>
      <c r="HY87" s="222"/>
      <c r="HZ87" s="222"/>
      <c r="IA87" s="222"/>
      <c r="IB87" s="222"/>
      <c r="IC87" s="222"/>
      <c r="ID87" s="222"/>
      <c r="IE87" s="222"/>
      <c r="IF87" s="222"/>
      <c r="IG87" s="222"/>
      <c r="IH87" s="222"/>
      <c r="II87" s="222"/>
      <c r="IJ87" s="222"/>
      <c r="IK87" s="222"/>
      <c r="IL87" s="222"/>
      <c r="IM87" s="222"/>
      <c r="IN87" s="222"/>
      <c r="IO87" s="222"/>
      <c r="IP87" s="222"/>
      <c r="IQ87" s="222"/>
      <c r="IR87" s="222"/>
      <c r="IS87" s="222"/>
      <c r="IT87" s="222"/>
    </row>
    <row r="88" spans="1:254" s="1" customFormat="1" x14ac:dyDescent="0.2">
      <c r="A88" s="222"/>
      <c r="B88" s="250"/>
      <c r="C88" s="250"/>
      <c r="D88" s="250"/>
      <c r="E88" s="250"/>
      <c r="F88" s="250"/>
      <c r="G88" s="250"/>
      <c r="H88" s="250"/>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222"/>
      <c r="BY88" s="222"/>
      <c r="BZ88" s="222"/>
      <c r="CA88" s="222"/>
      <c r="CB88" s="222"/>
      <c r="CC88" s="222"/>
      <c r="CD88" s="222"/>
      <c r="CE88" s="222"/>
      <c r="CF88" s="222"/>
      <c r="CG88" s="222"/>
      <c r="CH88" s="222"/>
      <c r="CI88" s="222"/>
      <c r="CJ88" s="222"/>
      <c r="CK88" s="222"/>
      <c r="CL88" s="222"/>
      <c r="CM88" s="222"/>
      <c r="CN88" s="222"/>
      <c r="CO88" s="222"/>
      <c r="CP88" s="222"/>
      <c r="CQ88" s="222"/>
      <c r="CR88" s="222"/>
      <c r="CS88" s="222"/>
      <c r="CT88" s="222"/>
      <c r="CU88" s="222"/>
      <c r="CV88" s="222"/>
      <c r="CW88" s="222"/>
      <c r="CX88" s="222"/>
      <c r="CY88" s="222"/>
      <c r="CZ88" s="222"/>
      <c r="DA88" s="222"/>
      <c r="DB88" s="222"/>
      <c r="DC88" s="222"/>
      <c r="DD88" s="222"/>
      <c r="DE88" s="222"/>
      <c r="DF88" s="222"/>
      <c r="DG88" s="222"/>
      <c r="DH88" s="222"/>
      <c r="DI88" s="222"/>
      <c r="DJ88" s="222"/>
      <c r="DK88" s="222"/>
      <c r="DL88" s="222"/>
      <c r="DM88" s="222"/>
      <c r="DN88" s="222"/>
      <c r="DO88" s="222"/>
      <c r="DP88" s="222"/>
      <c r="DQ88" s="222"/>
      <c r="DR88" s="222"/>
      <c r="DS88" s="222"/>
      <c r="DT88" s="222"/>
      <c r="DU88" s="222"/>
      <c r="DV88" s="222"/>
      <c r="DW88" s="222"/>
      <c r="DX88" s="222"/>
      <c r="DY88" s="222"/>
      <c r="DZ88" s="222"/>
      <c r="EA88" s="222"/>
      <c r="EB88" s="222"/>
      <c r="EC88" s="222"/>
      <c r="ED88" s="222"/>
      <c r="EE88" s="222"/>
      <c r="EF88" s="222"/>
      <c r="EG88" s="222"/>
      <c r="EH88" s="222"/>
      <c r="EI88" s="222"/>
      <c r="EJ88" s="222"/>
      <c r="EK88" s="222"/>
      <c r="EL88" s="222"/>
      <c r="EM88" s="222"/>
      <c r="EN88" s="222"/>
      <c r="EO88" s="222"/>
      <c r="EP88" s="222"/>
      <c r="EQ88" s="222"/>
      <c r="ER88" s="222"/>
      <c r="ES88" s="222"/>
      <c r="ET88" s="222"/>
      <c r="EU88" s="222"/>
      <c r="EV88" s="222"/>
      <c r="EW88" s="222"/>
      <c r="EX88" s="222"/>
      <c r="EY88" s="222"/>
      <c r="EZ88" s="222"/>
      <c r="FA88" s="222"/>
      <c r="FB88" s="222"/>
      <c r="FC88" s="222"/>
      <c r="FD88" s="222"/>
      <c r="FE88" s="222"/>
      <c r="FF88" s="222"/>
      <c r="FG88" s="222"/>
      <c r="FH88" s="222"/>
      <c r="FI88" s="222"/>
      <c r="FJ88" s="222"/>
      <c r="FK88" s="222"/>
      <c r="FL88" s="222"/>
      <c r="FM88" s="222"/>
      <c r="FN88" s="222"/>
      <c r="FO88" s="222"/>
      <c r="FP88" s="222"/>
      <c r="FQ88" s="222"/>
      <c r="FR88" s="222"/>
      <c r="FS88" s="222"/>
      <c r="FT88" s="222"/>
      <c r="FU88" s="222"/>
      <c r="FV88" s="222"/>
      <c r="FW88" s="222"/>
      <c r="FX88" s="222"/>
      <c r="FY88" s="222"/>
      <c r="FZ88" s="222"/>
      <c r="GA88" s="222"/>
      <c r="GB88" s="222"/>
      <c r="GC88" s="222"/>
      <c r="GD88" s="222"/>
      <c r="GE88" s="222"/>
      <c r="GF88" s="222"/>
      <c r="GG88" s="222"/>
      <c r="GH88" s="222"/>
      <c r="GI88" s="222"/>
      <c r="GJ88" s="222"/>
      <c r="GK88" s="222"/>
      <c r="GL88" s="222"/>
      <c r="GM88" s="222"/>
      <c r="GN88" s="222"/>
      <c r="GO88" s="222"/>
      <c r="GP88" s="222"/>
      <c r="GQ88" s="222"/>
      <c r="GR88" s="222"/>
      <c r="GS88" s="222"/>
      <c r="GT88" s="222"/>
      <c r="GU88" s="222"/>
      <c r="GV88" s="222"/>
      <c r="GW88" s="222"/>
      <c r="GX88" s="222"/>
      <c r="GY88" s="222"/>
      <c r="GZ88" s="222"/>
      <c r="HA88" s="222"/>
      <c r="HB88" s="222"/>
      <c r="HC88" s="222"/>
      <c r="HD88" s="222"/>
      <c r="HE88" s="222"/>
      <c r="HF88" s="222"/>
      <c r="HG88" s="222"/>
      <c r="HH88" s="222"/>
      <c r="HI88" s="222"/>
      <c r="HJ88" s="222"/>
      <c r="HK88" s="222"/>
      <c r="HL88" s="222"/>
      <c r="HM88" s="222"/>
      <c r="HN88" s="222"/>
      <c r="HO88" s="222"/>
      <c r="HP88" s="222"/>
      <c r="HQ88" s="222"/>
      <c r="HR88" s="222"/>
      <c r="HS88" s="222"/>
      <c r="HT88" s="222"/>
      <c r="HU88" s="222"/>
      <c r="HV88" s="222"/>
      <c r="HW88" s="222"/>
      <c r="HX88" s="222"/>
      <c r="HY88" s="222"/>
      <c r="HZ88" s="222"/>
      <c r="IA88" s="222"/>
      <c r="IB88" s="222"/>
      <c r="IC88" s="222"/>
      <c r="ID88" s="222"/>
      <c r="IE88" s="222"/>
      <c r="IF88" s="222"/>
      <c r="IG88" s="222"/>
      <c r="IH88" s="222"/>
      <c r="II88" s="222"/>
      <c r="IJ88" s="222"/>
      <c r="IK88" s="222"/>
      <c r="IL88" s="222"/>
      <c r="IM88" s="222"/>
      <c r="IN88" s="222"/>
      <c r="IO88" s="222"/>
      <c r="IP88" s="222"/>
      <c r="IQ88" s="222"/>
      <c r="IR88" s="222"/>
      <c r="IS88" s="222"/>
      <c r="IT88" s="222"/>
    </row>
    <row r="89" spans="1:254" s="1" customFormat="1" x14ac:dyDescent="0.2">
      <c r="A89" s="222"/>
      <c r="B89" s="250"/>
      <c r="C89" s="250"/>
      <c r="D89" s="250"/>
      <c r="E89" s="250"/>
      <c r="F89" s="250"/>
      <c r="G89" s="250"/>
      <c r="H89" s="250"/>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22"/>
      <c r="CA89" s="222"/>
      <c r="CB89" s="222"/>
      <c r="CC89" s="222"/>
      <c r="CD89" s="222"/>
      <c r="CE89" s="222"/>
      <c r="CF89" s="222"/>
      <c r="CG89" s="222"/>
      <c r="CH89" s="222"/>
      <c r="CI89" s="222"/>
      <c r="CJ89" s="222"/>
      <c r="CK89" s="222"/>
      <c r="CL89" s="222"/>
      <c r="CM89" s="222"/>
      <c r="CN89" s="222"/>
      <c r="CO89" s="222"/>
      <c r="CP89" s="222"/>
      <c r="CQ89" s="222"/>
      <c r="CR89" s="222"/>
      <c r="CS89" s="222"/>
      <c r="CT89" s="222"/>
      <c r="CU89" s="222"/>
      <c r="CV89" s="222"/>
      <c r="CW89" s="222"/>
      <c r="CX89" s="222"/>
      <c r="CY89" s="222"/>
      <c r="CZ89" s="222"/>
      <c r="DA89" s="222"/>
      <c r="DB89" s="222"/>
      <c r="DC89" s="222"/>
      <c r="DD89" s="222"/>
      <c r="DE89" s="222"/>
      <c r="DF89" s="222"/>
      <c r="DG89" s="222"/>
      <c r="DH89" s="222"/>
      <c r="DI89" s="222"/>
      <c r="DJ89" s="222"/>
      <c r="DK89" s="222"/>
      <c r="DL89" s="222"/>
      <c r="DM89" s="222"/>
      <c r="DN89" s="222"/>
      <c r="DO89" s="222"/>
      <c r="DP89" s="222"/>
      <c r="DQ89" s="222"/>
      <c r="DR89" s="222"/>
      <c r="DS89" s="222"/>
      <c r="DT89" s="222"/>
      <c r="DU89" s="222"/>
      <c r="DV89" s="222"/>
      <c r="DW89" s="222"/>
      <c r="DX89" s="222"/>
      <c r="DY89" s="222"/>
      <c r="DZ89" s="222"/>
      <c r="EA89" s="222"/>
      <c r="EB89" s="222"/>
      <c r="EC89" s="222"/>
      <c r="ED89" s="222"/>
      <c r="EE89" s="222"/>
      <c r="EF89" s="222"/>
      <c r="EG89" s="222"/>
      <c r="EH89" s="222"/>
      <c r="EI89" s="222"/>
      <c r="EJ89" s="222"/>
      <c r="EK89" s="222"/>
      <c r="EL89" s="222"/>
      <c r="EM89" s="222"/>
      <c r="EN89" s="222"/>
      <c r="EO89" s="222"/>
      <c r="EP89" s="222"/>
      <c r="EQ89" s="222"/>
      <c r="ER89" s="222"/>
      <c r="ES89" s="222"/>
      <c r="ET89" s="222"/>
      <c r="EU89" s="222"/>
      <c r="EV89" s="222"/>
      <c r="EW89" s="222"/>
      <c r="EX89" s="222"/>
      <c r="EY89" s="222"/>
      <c r="EZ89" s="222"/>
      <c r="FA89" s="222"/>
      <c r="FB89" s="222"/>
      <c r="FC89" s="222"/>
      <c r="FD89" s="222"/>
      <c r="FE89" s="222"/>
      <c r="FF89" s="222"/>
      <c r="FG89" s="222"/>
      <c r="FH89" s="222"/>
      <c r="FI89" s="222"/>
      <c r="FJ89" s="222"/>
      <c r="FK89" s="222"/>
      <c r="FL89" s="222"/>
      <c r="FM89" s="222"/>
      <c r="FN89" s="222"/>
      <c r="FO89" s="222"/>
      <c r="FP89" s="222"/>
      <c r="FQ89" s="222"/>
      <c r="FR89" s="222"/>
      <c r="FS89" s="222"/>
      <c r="FT89" s="222"/>
      <c r="FU89" s="222"/>
      <c r="FV89" s="222"/>
      <c r="FW89" s="222"/>
      <c r="FX89" s="222"/>
      <c r="FY89" s="222"/>
      <c r="FZ89" s="222"/>
      <c r="GA89" s="222"/>
      <c r="GB89" s="222"/>
      <c r="GC89" s="222"/>
      <c r="GD89" s="222"/>
      <c r="GE89" s="222"/>
      <c r="GF89" s="222"/>
      <c r="GG89" s="222"/>
      <c r="GH89" s="222"/>
      <c r="GI89" s="222"/>
      <c r="GJ89" s="222"/>
      <c r="GK89" s="222"/>
      <c r="GL89" s="222"/>
      <c r="GM89" s="222"/>
      <c r="GN89" s="222"/>
      <c r="GO89" s="222"/>
      <c r="GP89" s="222"/>
      <c r="GQ89" s="222"/>
      <c r="GR89" s="222"/>
      <c r="GS89" s="222"/>
      <c r="GT89" s="222"/>
      <c r="GU89" s="222"/>
      <c r="GV89" s="222"/>
      <c r="GW89" s="222"/>
      <c r="GX89" s="222"/>
      <c r="GY89" s="222"/>
      <c r="GZ89" s="222"/>
      <c r="HA89" s="222"/>
      <c r="HB89" s="222"/>
      <c r="HC89" s="222"/>
      <c r="HD89" s="222"/>
      <c r="HE89" s="222"/>
      <c r="HF89" s="222"/>
      <c r="HG89" s="222"/>
      <c r="HH89" s="222"/>
      <c r="HI89" s="222"/>
      <c r="HJ89" s="222"/>
      <c r="HK89" s="222"/>
      <c r="HL89" s="222"/>
      <c r="HM89" s="222"/>
      <c r="HN89" s="222"/>
      <c r="HO89" s="222"/>
      <c r="HP89" s="222"/>
      <c r="HQ89" s="222"/>
      <c r="HR89" s="222"/>
      <c r="HS89" s="222"/>
      <c r="HT89" s="222"/>
      <c r="HU89" s="222"/>
      <c r="HV89" s="222"/>
      <c r="HW89" s="222"/>
      <c r="HX89" s="222"/>
      <c r="HY89" s="222"/>
      <c r="HZ89" s="222"/>
      <c r="IA89" s="222"/>
      <c r="IB89" s="222"/>
      <c r="IC89" s="222"/>
      <c r="ID89" s="222"/>
      <c r="IE89" s="222"/>
      <c r="IF89" s="222"/>
      <c r="IG89" s="222"/>
      <c r="IH89" s="222"/>
      <c r="II89" s="222"/>
      <c r="IJ89" s="222"/>
      <c r="IK89" s="222"/>
      <c r="IL89" s="222"/>
      <c r="IM89" s="222"/>
      <c r="IN89" s="222"/>
      <c r="IO89" s="222"/>
      <c r="IP89" s="222"/>
      <c r="IQ89" s="222"/>
      <c r="IR89" s="222"/>
      <c r="IS89" s="222"/>
      <c r="IT89" s="222"/>
    </row>
    <row r="90" spans="1:254" s="1" customFormat="1" x14ac:dyDescent="0.2">
      <c r="A90" s="222"/>
      <c r="B90" s="250"/>
      <c r="C90" s="250"/>
      <c r="D90" s="250"/>
      <c r="E90" s="250"/>
      <c r="F90" s="250"/>
      <c r="G90" s="250"/>
      <c r="H90" s="250"/>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22"/>
      <c r="CA90" s="222"/>
      <c r="CB90" s="222"/>
      <c r="CC90" s="222"/>
      <c r="CD90" s="222"/>
      <c r="CE90" s="222"/>
      <c r="CF90" s="222"/>
      <c r="CG90" s="222"/>
      <c r="CH90" s="222"/>
      <c r="CI90" s="222"/>
      <c r="CJ90" s="222"/>
      <c r="CK90" s="222"/>
      <c r="CL90" s="222"/>
      <c r="CM90" s="222"/>
      <c r="CN90" s="222"/>
      <c r="CO90" s="222"/>
      <c r="CP90" s="222"/>
      <c r="CQ90" s="222"/>
      <c r="CR90" s="222"/>
      <c r="CS90" s="222"/>
      <c r="CT90" s="222"/>
      <c r="CU90" s="222"/>
      <c r="CV90" s="222"/>
      <c r="CW90" s="222"/>
      <c r="CX90" s="222"/>
      <c r="CY90" s="222"/>
      <c r="CZ90" s="222"/>
      <c r="DA90" s="222"/>
      <c r="DB90" s="222"/>
      <c r="DC90" s="222"/>
      <c r="DD90" s="222"/>
      <c r="DE90" s="222"/>
      <c r="DF90" s="222"/>
      <c r="DG90" s="222"/>
      <c r="DH90" s="222"/>
      <c r="DI90" s="222"/>
      <c r="DJ90" s="222"/>
      <c r="DK90" s="222"/>
      <c r="DL90" s="222"/>
      <c r="DM90" s="222"/>
      <c r="DN90" s="222"/>
      <c r="DO90" s="222"/>
      <c r="DP90" s="222"/>
      <c r="DQ90" s="222"/>
      <c r="DR90" s="222"/>
      <c r="DS90" s="222"/>
      <c r="DT90" s="222"/>
      <c r="DU90" s="222"/>
      <c r="DV90" s="222"/>
      <c r="DW90" s="222"/>
      <c r="DX90" s="222"/>
      <c r="DY90" s="222"/>
      <c r="DZ90" s="222"/>
      <c r="EA90" s="222"/>
      <c r="EB90" s="222"/>
      <c r="EC90" s="222"/>
      <c r="ED90" s="222"/>
      <c r="EE90" s="222"/>
      <c r="EF90" s="222"/>
      <c r="EG90" s="222"/>
      <c r="EH90" s="222"/>
      <c r="EI90" s="222"/>
      <c r="EJ90" s="222"/>
      <c r="EK90" s="222"/>
      <c r="EL90" s="222"/>
      <c r="EM90" s="222"/>
      <c r="EN90" s="222"/>
      <c r="EO90" s="222"/>
      <c r="EP90" s="222"/>
      <c r="EQ90" s="222"/>
      <c r="ER90" s="222"/>
      <c r="ES90" s="222"/>
      <c r="ET90" s="222"/>
      <c r="EU90" s="222"/>
      <c r="EV90" s="222"/>
      <c r="EW90" s="222"/>
      <c r="EX90" s="222"/>
      <c r="EY90" s="222"/>
      <c r="EZ90" s="222"/>
      <c r="FA90" s="222"/>
      <c r="FB90" s="222"/>
      <c r="FC90" s="222"/>
      <c r="FD90" s="222"/>
      <c r="FE90" s="222"/>
      <c r="FF90" s="222"/>
      <c r="FG90" s="222"/>
      <c r="FH90" s="222"/>
      <c r="FI90" s="222"/>
      <c r="FJ90" s="222"/>
      <c r="FK90" s="222"/>
      <c r="FL90" s="222"/>
      <c r="FM90" s="222"/>
      <c r="FN90" s="222"/>
      <c r="FO90" s="222"/>
      <c r="FP90" s="222"/>
      <c r="FQ90" s="222"/>
      <c r="FR90" s="222"/>
      <c r="FS90" s="222"/>
      <c r="FT90" s="222"/>
      <c r="FU90" s="222"/>
      <c r="FV90" s="222"/>
      <c r="FW90" s="222"/>
      <c r="FX90" s="222"/>
      <c r="FY90" s="222"/>
      <c r="FZ90" s="222"/>
      <c r="GA90" s="222"/>
      <c r="GB90" s="222"/>
      <c r="GC90" s="222"/>
      <c r="GD90" s="222"/>
      <c r="GE90" s="222"/>
      <c r="GF90" s="222"/>
      <c r="GG90" s="222"/>
      <c r="GH90" s="222"/>
      <c r="GI90" s="222"/>
      <c r="GJ90" s="222"/>
      <c r="GK90" s="222"/>
      <c r="GL90" s="222"/>
      <c r="GM90" s="222"/>
      <c r="GN90" s="222"/>
      <c r="GO90" s="222"/>
      <c r="GP90" s="222"/>
      <c r="GQ90" s="222"/>
      <c r="GR90" s="222"/>
      <c r="GS90" s="222"/>
      <c r="GT90" s="222"/>
      <c r="GU90" s="222"/>
      <c r="GV90" s="222"/>
      <c r="GW90" s="222"/>
      <c r="GX90" s="222"/>
      <c r="GY90" s="222"/>
      <c r="GZ90" s="222"/>
      <c r="HA90" s="222"/>
      <c r="HB90" s="222"/>
      <c r="HC90" s="222"/>
      <c r="HD90" s="222"/>
      <c r="HE90" s="222"/>
      <c r="HF90" s="222"/>
      <c r="HG90" s="222"/>
      <c r="HH90" s="222"/>
      <c r="HI90" s="222"/>
      <c r="HJ90" s="222"/>
      <c r="HK90" s="222"/>
      <c r="HL90" s="222"/>
      <c r="HM90" s="222"/>
      <c r="HN90" s="222"/>
      <c r="HO90" s="222"/>
      <c r="HP90" s="222"/>
      <c r="HQ90" s="222"/>
      <c r="HR90" s="222"/>
      <c r="HS90" s="222"/>
      <c r="HT90" s="222"/>
      <c r="HU90" s="222"/>
      <c r="HV90" s="222"/>
      <c r="HW90" s="222"/>
      <c r="HX90" s="222"/>
      <c r="HY90" s="222"/>
      <c r="HZ90" s="222"/>
      <c r="IA90" s="222"/>
      <c r="IB90" s="222"/>
      <c r="IC90" s="222"/>
      <c r="ID90" s="222"/>
      <c r="IE90" s="222"/>
      <c r="IF90" s="222"/>
      <c r="IG90" s="222"/>
      <c r="IH90" s="222"/>
      <c r="II90" s="222"/>
      <c r="IJ90" s="222"/>
      <c r="IK90" s="222"/>
      <c r="IL90" s="222"/>
      <c r="IM90" s="222"/>
      <c r="IN90" s="222"/>
      <c r="IO90" s="222"/>
      <c r="IP90" s="222"/>
      <c r="IQ90" s="222"/>
      <c r="IR90" s="222"/>
      <c r="IS90" s="222"/>
      <c r="IT90" s="222"/>
    </row>
    <row r="91" spans="1:254" s="1" customFormat="1" x14ac:dyDescent="0.2">
      <c r="A91" s="222"/>
      <c r="B91" s="250"/>
      <c r="C91" s="250"/>
      <c r="D91" s="250"/>
      <c r="E91" s="250"/>
      <c r="F91" s="250"/>
      <c r="G91" s="250"/>
      <c r="H91" s="250"/>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2"/>
      <c r="CA91" s="222"/>
      <c r="CB91" s="222"/>
      <c r="CC91" s="222"/>
      <c r="CD91" s="222"/>
      <c r="CE91" s="222"/>
      <c r="CF91" s="222"/>
      <c r="CG91" s="222"/>
      <c r="CH91" s="222"/>
      <c r="CI91" s="222"/>
      <c r="CJ91" s="222"/>
      <c r="CK91" s="222"/>
      <c r="CL91" s="222"/>
      <c r="CM91" s="222"/>
      <c r="CN91" s="222"/>
      <c r="CO91" s="222"/>
      <c r="CP91" s="222"/>
      <c r="CQ91" s="222"/>
      <c r="CR91" s="222"/>
      <c r="CS91" s="222"/>
      <c r="CT91" s="222"/>
      <c r="CU91" s="222"/>
      <c r="CV91" s="222"/>
      <c r="CW91" s="222"/>
      <c r="CX91" s="222"/>
      <c r="CY91" s="222"/>
      <c r="CZ91" s="222"/>
      <c r="DA91" s="222"/>
      <c r="DB91" s="222"/>
      <c r="DC91" s="222"/>
      <c r="DD91" s="222"/>
      <c r="DE91" s="222"/>
      <c r="DF91" s="222"/>
      <c r="DG91" s="222"/>
      <c r="DH91" s="222"/>
      <c r="DI91" s="222"/>
      <c r="DJ91" s="222"/>
      <c r="DK91" s="222"/>
      <c r="DL91" s="222"/>
      <c r="DM91" s="222"/>
      <c r="DN91" s="222"/>
      <c r="DO91" s="222"/>
      <c r="DP91" s="222"/>
      <c r="DQ91" s="222"/>
      <c r="DR91" s="222"/>
      <c r="DS91" s="222"/>
      <c r="DT91" s="222"/>
      <c r="DU91" s="222"/>
      <c r="DV91" s="222"/>
      <c r="DW91" s="222"/>
      <c r="DX91" s="222"/>
      <c r="DY91" s="222"/>
      <c r="DZ91" s="222"/>
      <c r="EA91" s="222"/>
      <c r="EB91" s="222"/>
      <c r="EC91" s="222"/>
      <c r="ED91" s="222"/>
      <c r="EE91" s="222"/>
      <c r="EF91" s="222"/>
      <c r="EG91" s="222"/>
      <c r="EH91" s="222"/>
      <c r="EI91" s="222"/>
      <c r="EJ91" s="222"/>
      <c r="EK91" s="222"/>
      <c r="EL91" s="222"/>
      <c r="EM91" s="222"/>
      <c r="EN91" s="222"/>
      <c r="EO91" s="222"/>
      <c r="EP91" s="222"/>
      <c r="EQ91" s="222"/>
      <c r="ER91" s="222"/>
      <c r="ES91" s="222"/>
      <c r="ET91" s="222"/>
      <c r="EU91" s="222"/>
      <c r="EV91" s="222"/>
      <c r="EW91" s="222"/>
      <c r="EX91" s="222"/>
      <c r="EY91" s="222"/>
      <c r="EZ91" s="222"/>
      <c r="FA91" s="222"/>
      <c r="FB91" s="222"/>
      <c r="FC91" s="222"/>
      <c r="FD91" s="222"/>
      <c r="FE91" s="222"/>
      <c r="FF91" s="222"/>
      <c r="FG91" s="222"/>
      <c r="FH91" s="222"/>
      <c r="FI91" s="222"/>
      <c r="FJ91" s="222"/>
      <c r="FK91" s="222"/>
      <c r="FL91" s="222"/>
      <c r="FM91" s="222"/>
      <c r="FN91" s="222"/>
      <c r="FO91" s="222"/>
      <c r="FP91" s="222"/>
      <c r="FQ91" s="222"/>
      <c r="FR91" s="222"/>
      <c r="FS91" s="222"/>
      <c r="FT91" s="222"/>
      <c r="FU91" s="222"/>
      <c r="FV91" s="222"/>
      <c r="FW91" s="222"/>
      <c r="FX91" s="222"/>
      <c r="FY91" s="222"/>
      <c r="FZ91" s="222"/>
      <c r="GA91" s="222"/>
      <c r="GB91" s="222"/>
      <c r="GC91" s="222"/>
      <c r="GD91" s="222"/>
      <c r="GE91" s="222"/>
      <c r="GF91" s="222"/>
      <c r="GG91" s="222"/>
      <c r="GH91" s="222"/>
      <c r="GI91" s="222"/>
      <c r="GJ91" s="222"/>
      <c r="GK91" s="222"/>
      <c r="GL91" s="222"/>
      <c r="GM91" s="222"/>
      <c r="GN91" s="222"/>
      <c r="GO91" s="222"/>
      <c r="GP91" s="222"/>
      <c r="GQ91" s="222"/>
      <c r="GR91" s="222"/>
      <c r="GS91" s="222"/>
      <c r="GT91" s="222"/>
      <c r="GU91" s="222"/>
      <c r="GV91" s="222"/>
      <c r="GW91" s="222"/>
      <c r="GX91" s="222"/>
      <c r="GY91" s="222"/>
      <c r="GZ91" s="222"/>
      <c r="HA91" s="222"/>
      <c r="HB91" s="222"/>
      <c r="HC91" s="222"/>
      <c r="HD91" s="222"/>
      <c r="HE91" s="222"/>
      <c r="HF91" s="222"/>
      <c r="HG91" s="222"/>
      <c r="HH91" s="222"/>
      <c r="HI91" s="222"/>
      <c r="HJ91" s="222"/>
      <c r="HK91" s="222"/>
      <c r="HL91" s="222"/>
      <c r="HM91" s="222"/>
      <c r="HN91" s="222"/>
      <c r="HO91" s="222"/>
      <c r="HP91" s="222"/>
      <c r="HQ91" s="222"/>
      <c r="HR91" s="222"/>
      <c r="HS91" s="222"/>
      <c r="HT91" s="222"/>
      <c r="HU91" s="222"/>
      <c r="HV91" s="222"/>
      <c r="HW91" s="222"/>
      <c r="HX91" s="222"/>
      <c r="HY91" s="222"/>
      <c r="HZ91" s="222"/>
      <c r="IA91" s="222"/>
      <c r="IB91" s="222"/>
      <c r="IC91" s="222"/>
      <c r="ID91" s="222"/>
      <c r="IE91" s="222"/>
      <c r="IF91" s="222"/>
      <c r="IG91" s="222"/>
      <c r="IH91" s="222"/>
      <c r="II91" s="222"/>
      <c r="IJ91" s="222"/>
      <c r="IK91" s="222"/>
      <c r="IL91" s="222"/>
      <c r="IM91" s="222"/>
      <c r="IN91" s="222"/>
      <c r="IO91" s="222"/>
      <c r="IP91" s="222"/>
      <c r="IQ91" s="222"/>
      <c r="IR91" s="222"/>
      <c r="IS91" s="222"/>
      <c r="IT91" s="222"/>
    </row>
    <row r="92" spans="1:254" s="1" customFormat="1" x14ac:dyDescent="0.2">
      <c r="A92" s="222"/>
      <c r="B92" s="250"/>
      <c r="C92" s="250"/>
      <c r="D92" s="250"/>
      <c r="E92" s="250"/>
      <c r="F92" s="250"/>
      <c r="G92" s="250"/>
      <c r="H92" s="250"/>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22"/>
      <c r="CA92" s="222"/>
      <c r="CB92" s="222"/>
      <c r="CC92" s="222"/>
      <c r="CD92" s="222"/>
      <c r="CE92" s="222"/>
      <c r="CF92" s="222"/>
      <c r="CG92" s="222"/>
      <c r="CH92" s="222"/>
      <c r="CI92" s="222"/>
      <c r="CJ92" s="222"/>
      <c r="CK92" s="222"/>
      <c r="CL92" s="222"/>
      <c r="CM92" s="222"/>
      <c r="CN92" s="222"/>
      <c r="CO92" s="222"/>
      <c r="CP92" s="222"/>
      <c r="CQ92" s="222"/>
      <c r="CR92" s="222"/>
      <c r="CS92" s="222"/>
      <c r="CT92" s="222"/>
      <c r="CU92" s="222"/>
      <c r="CV92" s="222"/>
      <c r="CW92" s="222"/>
      <c r="CX92" s="222"/>
      <c r="CY92" s="222"/>
      <c r="CZ92" s="222"/>
      <c r="DA92" s="222"/>
      <c r="DB92" s="222"/>
      <c r="DC92" s="222"/>
      <c r="DD92" s="222"/>
      <c r="DE92" s="222"/>
      <c r="DF92" s="222"/>
      <c r="DG92" s="222"/>
      <c r="DH92" s="222"/>
      <c r="DI92" s="222"/>
      <c r="DJ92" s="222"/>
      <c r="DK92" s="222"/>
      <c r="DL92" s="222"/>
      <c r="DM92" s="222"/>
      <c r="DN92" s="222"/>
      <c r="DO92" s="222"/>
      <c r="DP92" s="222"/>
      <c r="DQ92" s="222"/>
      <c r="DR92" s="222"/>
      <c r="DS92" s="222"/>
      <c r="DT92" s="222"/>
      <c r="DU92" s="222"/>
      <c r="DV92" s="222"/>
      <c r="DW92" s="222"/>
      <c r="DX92" s="222"/>
      <c r="DY92" s="222"/>
      <c r="DZ92" s="222"/>
      <c r="EA92" s="222"/>
      <c r="EB92" s="222"/>
      <c r="EC92" s="222"/>
      <c r="ED92" s="222"/>
      <c r="EE92" s="222"/>
      <c r="EF92" s="222"/>
      <c r="EG92" s="222"/>
      <c r="EH92" s="222"/>
      <c r="EI92" s="222"/>
      <c r="EJ92" s="222"/>
      <c r="EK92" s="222"/>
      <c r="EL92" s="222"/>
      <c r="EM92" s="222"/>
      <c r="EN92" s="222"/>
      <c r="EO92" s="222"/>
      <c r="EP92" s="222"/>
      <c r="EQ92" s="222"/>
      <c r="ER92" s="222"/>
      <c r="ES92" s="222"/>
      <c r="ET92" s="222"/>
      <c r="EU92" s="222"/>
      <c r="EV92" s="222"/>
      <c r="EW92" s="222"/>
      <c r="EX92" s="222"/>
      <c r="EY92" s="222"/>
      <c r="EZ92" s="222"/>
      <c r="FA92" s="222"/>
      <c r="FB92" s="222"/>
      <c r="FC92" s="222"/>
      <c r="FD92" s="222"/>
      <c r="FE92" s="222"/>
      <c r="FF92" s="222"/>
      <c r="FG92" s="222"/>
      <c r="FH92" s="222"/>
      <c r="FI92" s="222"/>
      <c r="FJ92" s="222"/>
      <c r="FK92" s="222"/>
      <c r="FL92" s="222"/>
      <c r="FM92" s="222"/>
      <c r="FN92" s="222"/>
      <c r="FO92" s="222"/>
      <c r="FP92" s="222"/>
      <c r="FQ92" s="222"/>
      <c r="FR92" s="222"/>
      <c r="FS92" s="222"/>
      <c r="FT92" s="222"/>
      <c r="FU92" s="222"/>
      <c r="FV92" s="222"/>
      <c r="FW92" s="222"/>
      <c r="FX92" s="222"/>
      <c r="FY92" s="222"/>
      <c r="FZ92" s="222"/>
      <c r="GA92" s="222"/>
      <c r="GB92" s="222"/>
      <c r="GC92" s="222"/>
      <c r="GD92" s="222"/>
      <c r="GE92" s="222"/>
      <c r="GF92" s="222"/>
      <c r="GG92" s="222"/>
      <c r="GH92" s="222"/>
      <c r="GI92" s="222"/>
      <c r="GJ92" s="222"/>
      <c r="GK92" s="222"/>
      <c r="GL92" s="222"/>
      <c r="GM92" s="222"/>
      <c r="GN92" s="222"/>
      <c r="GO92" s="222"/>
      <c r="GP92" s="222"/>
      <c r="GQ92" s="222"/>
      <c r="GR92" s="222"/>
      <c r="GS92" s="222"/>
      <c r="GT92" s="222"/>
      <c r="GU92" s="222"/>
      <c r="GV92" s="222"/>
      <c r="GW92" s="222"/>
      <c r="GX92" s="222"/>
      <c r="GY92" s="222"/>
      <c r="GZ92" s="222"/>
      <c r="HA92" s="222"/>
      <c r="HB92" s="222"/>
      <c r="HC92" s="222"/>
      <c r="HD92" s="222"/>
      <c r="HE92" s="222"/>
      <c r="HF92" s="222"/>
      <c r="HG92" s="222"/>
      <c r="HH92" s="222"/>
      <c r="HI92" s="222"/>
      <c r="HJ92" s="222"/>
      <c r="HK92" s="222"/>
      <c r="HL92" s="222"/>
      <c r="HM92" s="222"/>
      <c r="HN92" s="222"/>
      <c r="HO92" s="222"/>
      <c r="HP92" s="222"/>
      <c r="HQ92" s="222"/>
      <c r="HR92" s="222"/>
      <c r="HS92" s="222"/>
      <c r="HT92" s="222"/>
      <c r="HU92" s="222"/>
      <c r="HV92" s="222"/>
      <c r="HW92" s="222"/>
      <c r="HX92" s="222"/>
      <c r="HY92" s="222"/>
      <c r="HZ92" s="222"/>
      <c r="IA92" s="222"/>
      <c r="IB92" s="222"/>
      <c r="IC92" s="222"/>
      <c r="ID92" s="222"/>
      <c r="IE92" s="222"/>
      <c r="IF92" s="222"/>
      <c r="IG92" s="222"/>
      <c r="IH92" s="222"/>
      <c r="II92" s="222"/>
      <c r="IJ92" s="222"/>
      <c r="IK92" s="222"/>
      <c r="IL92" s="222"/>
      <c r="IM92" s="222"/>
      <c r="IN92" s="222"/>
      <c r="IO92" s="222"/>
      <c r="IP92" s="222"/>
      <c r="IQ92" s="222"/>
      <c r="IR92" s="222"/>
      <c r="IS92" s="222"/>
      <c r="IT92" s="222"/>
    </row>
    <row r="93" spans="1:254" s="1" customFormat="1" x14ac:dyDescent="0.2">
      <c r="A93" s="222"/>
      <c r="B93" s="250"/>
      <c r="C93" s="250"/>
      <c r="D93" s="250"/>
      <c r="E93" s="250"/>
      <c r="F93" s="250"/>
      <c r="G93" s="250"/>
      <c r="H93" s="250"/>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222"/>
      <c r="CB93" s="222"/>
      <c r="CC93" s="222"/>
      <c r="CD93" s="222"/>
      <c r="CE93" s="222"/>
      <c r="CF93" s="222"/>
      <c r="CG93" s="222"/>
      <c r="CH93" s="222"/>
      <c r="CI93" s="222"/>
      <c r="CJ93" s="222"/>
      <c r="CK93" s="222"/>
      <c r="CL93" s="222"/>
      <c r="CM93" s="222"/>
      <c r="CN93" s="222"/>
      <c r="CO93" s="222"/>
      <c r="CP93" s="222"/>
      <c r="CQ93" s="222"/>
      <c r="CR93" s="222"/>
      <c r="CS93" s="222"/>
      <c r="CT93" s="222"/>
      <c r="CU93" s="222"/>
      <c r="CV93" s="222"/>
      <c r="CW93" s="222"/>
      <c r="CX93" s="222"/>
      <c r="CY93" s="222"/>
      <c r="CZ93" s="222"/>
      <c r="DA93" s="222"/>
      <c r="DB93" s="222"/>
      <c r="DC93" s="222"/>
      <c r="DD93" s="222"/>
      <c r="DE93" s="222"/>
      <c r="DF93" s="222"/>
      <c r="DG93" s="222"/>
      <c r="DH93" s="222"/>
      <c r="DI93" s="222"/>
      <c r="DJ93" s="222"/>
      <c r="DK93" s="222"/>
      <c r="DL93" s="222"/>
      <c r="DM93" s="222"/>
      <c r="DN93" s="222"/>
      <c r="DO93" s="222"/>
      <c r="DP93" s="222"/>
      <c r="DQ93" s="222"/>
      <c r="DR93" s="222"/>
      <c r="DS93" s="222"/>
      <c r="DT93" s="222"/>
      <c r="DU93" s="222"/>
      <c r="DV93" s="222"/>
      <c r="DW93" s="222"/>
      <c r="DX93" s="222"/>
      <c r="DY93" s="222"/>
      <c r="DZ93" s="222"/>
      <c r="EA93" s="222"/>
      <c r="EB93" s="222"/>
      <c r="EC93" s="222"/>
      <c r="ED93" s="222"/>
      <c r="EE93" s="222"/>
      <c r="EF93" s="222"/>
      <c r="EG93" s="222"/>
      <c r="EH93" s="222"/>
      <c r="EI93" s="222"/>
      <c r="EJ93" s="222"/>
      <c r="EK93" s="222"/>
      <c r="EL93" s="222"/>
      <c r="EM93" s="222"/>
      <c r="EN93" s="222"/>
      <c r="EO93" s="222"/>
      <c r="EP93" s="222"/>
      <c r="EQ93" s="222"/>
      <c r="ER93" s="222"/>
      <c r="ES93" s="222"/>
      <c r="ET93" s="222"/>
      <c r="EU93" s="222"/>
      <c r="EV93" s="222"/>
      <c r="EW93" s="222"/>
      <c r="EX93" s="222"/>
      <c r="EY93" s="222"/>
      <c r="EZ93" s="222"/>
      <c r="FA93" s="222"/>
      <c r="FB93" s="222"/>
      <c r="FC93" s="222"/>
      <c r="FD93" s="222"/>
      <c r="FE93" s="222"/>
      <c r="FF93" s="222"/>
      <c r="FG93" s="222"/>
      <c r="FH93" s="222"/>
      <c r="FI93" s="222"/>
      <c r="FJ93" s="222"/>
      <c r="FK93" s="222"/>
      <c r="FL93" s="222"/>
      <c r="FM93" s="222"/>
      <c r="FN93" s="222"/>
      <c r="FO93" s="222"/>
      <c r="FP93" s="222"/>
      <c r="FQ93" s="222"/>
      <c r="FR93" s="222"/>
      <c r="FS93" s="222"/>
      <c r="FT93" s="222"/>
      <c r="FU93" s="222"/>
      <c r="FV93" s="222"/>
      <c r="FW93" s="222"/>
      <c r="FX93" s="222"/>
      <c r="FY93" s="222"/>
      <c r="FZ93" s="222"/>
      <c r="GA93" s="222"/>
      <c r="GB93" s="222"/>
      <c r="GC93" s="222"/>
      <c r="GD93" s="222"/>
      <c r="GE93" s="222"/>
      <c r="GF93" s="222"/>
      <c r="GG93" s="222"/>
      <c r="GH93" s="222"/>
      <c r="GI93" s="222"/>
      <c r="GJ93" s="222"/>
      <c r="GK93" s="222"/>
      <c r="GL93" s="222"/>
      <c r="GM93" s="222"/>
      <c r="GN93" s="222"/>
      <c r="GO93" s="222"/>
      <c r="GP93" s="222"/>
      <c r="GQ93" s="222"/>
      <c r="GR93" s="222"/>
      <c r="GS93" s="222"/>
      <c r="GT93" s="222"/>
      <c r="GU93" s="222"/>
      <c r="GV93" s="222"/>
      <c r="GW93" s="222"/>
      <c r="GX93" s="222"/>
      <c r="GY93" s="222"/>
      <c r="GZ93" s="222"/>
      <c r="HA93" s="222"/>
      <c r="HB93" s="222"/>
      <c r="HC93" s="222"/>
      <c r="HD93" s="222"/>
      <c r="HE93" s="222"/>
      <c r="HF93" s="222"/>
      <c r="HG93" s="222"/>
      <c r="HH93" s="222"/>
      <c r="HI93" s="222"/>
      <c r="HJ93" s="222"/>
      <c r="HK93" s="222"/>
      <c r="HL93" s="222"/>
      <c r="HM93" s="222"/>
      <c r="HN93" s="222"/>
      <c r="HO93" s="222"/>
      <c r="HP93" s="222"/>
      <c r="HQ93" s="222"/>
      <c r="HR93" s="222"/>
      <c r="HS93" s="222"/>
      <c r="HT93" s="222"/>
      <c r="HU93" s="222"/>
      <c r="HV93" s="222"/>
      <c r="HW93" s="222"/>
      <c r="HX93" s="222"/>
      <c r="HY93" s="222"/>
      <c r="HZ93" s="222"/>
      <c r="IA93" s="222"/>
      <c r="IB93" s="222"/>
      <c r="IC93" s="222"/>
      <c r="ID93" s="222"/>
      <c r="IE93" s="222"/>
      <c r="IF93" s="222"/>
      <c r="IG93" s="222"/>
      <c r="IH93" s="222"/>
      <c r="II93" s="222"/>
      <c r="IJ93" s="222"/>
      <c r="IK93" s="222"/>
      <c r="IL93" s="222"/>
      <c r="IM93" s="222"/>
      <c r="IN93" s="222"/>
      <c r="IO93" s="222"/>
      <c r="IP93" s="222"/>
      <c r="IQ93" s="222"/>
      <c r="IR93" s="222"/>
      <c r="IS93" s="222"/>
      <c r="IT93" s="222"/>
    </row>
    <row r="94" spans="1:254" s="1" customFormat="1" x14ac:dyDescent="0.2">
      <c r="A94" s="222"/>
      <c r="B94" s="250"/>
      <c r="C94" s="250"/>
      <c r="D94" s="250"/>
      <c r="E94" s="250"/>
      <c r="F94" s="250"/>
      <c r="G94" s="250"/>
      <c r="H94" s="250"/>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222"/>
      <c r="CB94" s="222"/>
      <c r="CC94" s="222"/>
      <c r="CD94" s="222"/>
      <c r="CE94" s="222"/>
      <c r="CF94" s="222"/>
      <c r="CG94" s="222"/>
      <c r="CH94" s="222"/>
      <c r="CI94" s="222"/>
      <c r="CJ94" s="222"/>
      <c r="CK94" s="222"/>
      <c r="CL94" s="222"/>
      <c r="CM94" s="222"/>
      <c r="CN94" s="222"/>
      <c r="CO94" s="222"/>
      <c r="CP94" s="222"/>
      <c r="CQ94" s="222"/>
      <c r="CR94" s="222"/>
      <c r="CS94" s="222"/>
      <c r="CT94" s="222"/>
      <c r="CU94" s="222"/>
      <c r="CV94" s="222"/>
      <c r="CW94" s="222"/>
      <c r="CX94" s="222"/>
      <c r="CY94" s="222"/>
      <c r="CZ94" s="222"/>
      <c r="DA94" s="222"/>
      <c r="DB94" s="222"/>
      <c r="DC94" s="222"/>
      <c r="DD94" s="222"/>
      <c r="DE94" s="222"/>
      <c r="DF94" s="222"/>
      <c r="DG94" s="222"/>
      <c r="DH94" s="222"/>
      <c r="DI94" s="222"/>
      <c r="DJ94" s="222"/>
      <c r="DK94" s="222"/>
      <c r="DL94" s="222"/>
      <c r="DM94" s="222"/>
      <c r="DN94" s="222"/>
      <c r="DO94" s="222"/>
      <c r="DP94" s="222"/>
      <c r="DQ94" s="222"/>
      <c r="DR94" s="222"/>
      <c r="DS94" s="222"/>
      <c r="DT94" s="222"/>
      <c r="DU94" s="222"/>
      <c r="DV94" s="222"/>
      <c r="DW94" s="222"/>
      <c r="DX94" s="222"/>
      <c r="DY94" s="222"/>
      <c r="DZ94" s="222"/>
      <c r="EA94" s="222"/>
      <c r="EB94" s="222"/>
      <c r="EC94" s="222"/>
      <c r="ED94" s="222"/>
      <c r="EE94" s="222"/>
      <c r="EF94" s="222"/>
      <c r="EG94" s="222"/>
      <c r="EH94" s="222"/>
      <c r="EI94" s="222"/>
      <c r="EJ94" s="222"/>
      <c r="EK94" s="222"/>
      <c r="EL94" s="222"/>
      <c r="EM94" s="222"/>
      <c r="EN94" s="222"/>
      <c r="EO94" s="222"/>
      <c r="EP94" s="222"/>
      <c r="EQ94" s="222"/>
      <c r="ER94" s="222"/>
      <c r="ES94" s="222"/>
      <c r="ET94" s="222"/>
      <c r="EU94" s="222"/>
      <c r="EV94" s="222"/>
      <c r="EW94" s="222"/>
      <c r="EX94" s="222"/>
      <c r="EY94" s="222"/>
      <c r="EZ94" s="222"/>
      <c r="FA94" s="222"/>
      <c r="FB94" s="222"/>
      <c r="FC94" s="222"/>
      <c r="FD94" s="222"/>
      <c r="FE94" s="222"/>
      <c r="FF94" s="222"/>
      <c r="FG94" s="222"/>
      <c r="FH94" s="222"/>
      <c r="FI94" s="222"/>
      <c r="FJ94" s="222"/>
      <c r="FK94" s="222"/>
      <c r="FL94" s="222"/>
      <c r="FM94" s="222"/>
      <c r="FN94" s="222"/>
      <c r="FO94" s="222"/>
      <c r="FP94" s="222"/>
      <c r="FQ94" s="222"/>
      <c r="FR94" s="222"/>
      <c r="FS94" s="222"/>
      <c r="FT94" s="222"/>
      <c r="FU94" s="222"/>
      <c r="FV94" s="222"/>
      <c r="FW94" s="222"/>
      <c r="FX94" s="222"/>
      <c r="FY94" s="222"/>
      <c r="FZ94" s="222"/>
      <c r="GA94" s="222"/>
      <c r="GB94" s="222"/>
      <c r="GC94" s="222"/>
      <c r="GD94" s="222"/>
      <c r="GE94" s="222"/>
      <c r="GF94" s="222"/>
      <c r="GG94" s="222"/>
      <c r="GH94" s="222"/>
      <c r="GI94" s="222"/>
      <c r="GJ94" s="222"/>
      <c r="GK94" s="222"/>
      <c r="GL94" s="222"/>
      <c r="GM94" s="222"/>
      <c r="GN94" s="222"/>
      <c r="GO94" s="222"/>
      <c r="GP94" s="222"/>
      <c r="GQ94" s="222"/>
      <c r="GR94" s="222"/>
      <c r="GS94" s="222"/>
      <c r="GT94" s="222"/>
      <c r="GU94" s="222"/>
      <c r="GV94" s="222"/>
      <c r="GW94" s="222"/>
      <c r="GX94" s="222"/>
      <c r="GY94" s="222"/>
      <c r="GZ94" s="222"/>
      <c r="HA94" s="222"/>
      <c r="HB94" s="222"/>
      <c r="HC94" s="222"/>
      <c r="HD94" s="222"/>
      <c r="HE94" s="222"/>
      <c r="HF94" s="222"/>
      <c r="HG94" s="222"/>
      <c r="HH94" s="222"/>
      <c r="HI94" s="222"/>
      <c r="HJ94" s="222"/>
      <c r="HK94" s="222"/>
      <c r="HL94" s="222"/>
      <c r="HM94" s="222"/>
      <c r="HN94" s="222"/>
      <c r="HO94" s="222"/>
      <c r="HP94" s="222"/>
      <c r="HQ94" s="222"/>
      <c r="HR94" s="222"/>
      <c r="HS94" s="222"/>
      <c r="HT94" s="222"/>
      <c r="HU94" s="222"/>
      <c r="HV94" s="222"/>
      <c r="HW94" s="222"/>
      <c r="HX94" s="222"/>
      <c r="HY94" s="222"/>
      <c r="HZ94" s="222"/>
      <c r="IA94" s="222"/>
      <c r="IB94" s="222"/>
      <c r="IC94" s="222"/>
      <c r="ID94" s="222"/>
      <c r="IE94" s="222"/>
      <c r="IF94" s="222"/>
      <c r="IG94" s="222"/>
      <c r="IH94" s="222"/>
      <c r="II94" s="222"/>
      <c r="IJ94" s="222"/>
      <c r="IK94" s="222"/>
      <c r="IL94" s="222"/>
      <c r="IM94" s="222"/>
      <c r="IN94" s="222"/>
      <c r="IO94" s="222"/>
      <c r="IP94" s="222"/>
      <c r="IQ94" s="222"/>
      <c r="IR94" s="222"/>
      <c r="IS94" s="222"/>
      <c r="IT94" s="222"/>
    </row>
    <row r="95" spans="1:254" s="1" customFormat="1" x14ac:dyDescent="0.2">
      <c r="A95" s="222"/>
      <c r="B95" s="250"/>
      <c r="C95" s="250"/>
      <c r="D95" s="250"/>
      <c r="E95" s="250"/>
      <c r="F95" s="250"/>
      <c r="G95" s="250"/>
      <c r="H95" s="250"/>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2"/>
      <c r="CA95" s="222"/>
      <c r="CB95" s="222"/>
      <c r="CC95" s="222"/>
      <c r="CD95" s="222"/>
      <c r="CE95" s="222"/>
      <c r="CF95" s="222"/>
      <c r="CG95" s="222"/>
      <c r="CH95" s="222"/>
      <c r="CI95" s="222"/>
      <c r="CJ95" s="222"/>
      <c r="CK95" s="222"/>
      <c r="CL95" s="222"/>
      <c r="CM95" s="222"/>
      <c r="CN95" s="222"/>
      <c r="CO95" s="222"/>
      <c r="CP95" s="222"/>
      <c r="CQ95" s="222"/>
      <c r="CR95" s="222"/>
      <c r="CS95" s="222"/>
      <c r="CT95" s="222"/>
      <c r="CU95" s="222"/>
      <c r="CV95" s="222"/>
      <c r="CW95" s="222"/>
      <c r="CX95" s="222"/>
      <c r="CY95" s="222"/>
      <c r="CZ95" s="222"/>
      <c r="DA95" s="222"/>
      <c r="DB95" s="222"/>
      <c r="DC95" s="222"/>
      <c r="DD95" s="222"/>
      <c r="DE95" s="222"/>
      <c r="DF95" s="222"/>
      <c r="DG95" s="222"/>
      <c r="DH95" s="222"/>
      <c r="DI95" s="222"/>
      <c r="DJ95" s="222"/>
      <c r="DK95" s="222"/>
      <c r="DL95" s="222"/>
      <c r="DM95" s="222"/>
      <c r="DN95" s="222"/>
      <c r="DO95" s="222"/>
      <c r="DP95" s="222"/>
      <c r="DQ95" s="222"/>
      <c r="DR95" s="222"/>
      <c r="DS95" s="222"/>
      <c r="DT95" s="222"/>
      <c r="DU95" s="222"/>
      <c r="DV95" s="222"/>
      <c r="DW95" s="222"/>
      <c r="DX95" s="222"/>
      <c r="DY95" s="222"/>
      <c r="DZ95" s="222"/>
      <c r="EA95" s="222"/>
      <c r="EB95" s="222"/>
      <c r="EC95" s="222"/>
      <c r="ED95" s="222"/>
      <c r="EE95" s="222"/>
      <c r="EF95" s="222"/>
      <c r="EG95" s="222"/>
      <c r="EH95" s="222"/>
      <c r="EI95" s="222"/>
      <c r="EJ95" s="222"/>
      <c r="EK95" s="222"/>
      <c r="EL95" s="222"/>
      <c r="EM95" s="222"/>
      <c r="EN95" s="222"/>
      <c r="EO95" s="222"/>
      <c r="EP95" s="222"/>
      <c r="EQ95" s="222"/>
      <c r="ER95" s="222"/>
      <c r="ES95" s="222"/>
      <c r="ET95" s="222"/>
      <c r="EU95" s="222"/>
      <c r="EV95" s="222"/>
      <c r="EW95" s="222"/>
      <c r="EX95" s="222"/>
      <c r="EY95" s="222"/>
      <c r="EZ95" s="222"/>
      <c r="FA95" s="222"/>
      <c r="FB95" s="222"/>
      <c r="FC95" s="222"/>
      <c r="FD95" s="222"/>
      <c r="FE95" s="222"/>
      <c r="FF95" s="222"/>
      <c r="FG95" s="222"/>
      <c r="FH95" s="222"/>
      <c r="FI95" s="222"/>
      <c r="FJ95" s="222"/>
      <c r="FK95" s="222"/>
      <c r="FL95" s="222"/>
      <c r="FM95" s="222"/>
      <c r="FN95" s="222"/>
      <c r="FO95" s="222"/>
      <c r="FP95" s="222"/>
      <c r="FQ95" s="222"/>
      <c r="FR95" s="222"/>
      <c r="FS95" s="222"/>
      <c r="FT95" s="222"/>
      <c r="FU95" s="222"/>
      <c r="FV95" s="222"/>
      <c r="FW95" s="222"/>
      <c r="FX95" s="222"/>
      <c r="FY95" s="222"/>
      <c r="FZ95" s="222"/>
      <c r="GA95" s="222"/>
      <c r="GB95" s="222"/>
      <c r="GC95" s="222"/>
      <c r="GD95" s="222"/>
      <c r="GE95" s="222"/>
      <c r="GF95" s="222"/>
      <c r="GG95" s="222"/>
      <c r="GH95" s="222"/>
      <c r="GI95" s="222"/>
      <c r="GJ95" s="222"/>
      <c r="GK95" s="222"/>
      <c r="GL95" s="222"/>
      <c r="GM95" s="222"/>
      <c r="GN95" s="222"/>
      <c r="GO95" s="222"/>
      <c r="GP95" s="222"/>
      <c r="GQ95" s="222"/>
      <c r="GR95" s="222"/>
      <c r="GS95" s="222"/>
      <c r="GT95" s="222"/>
      <c r="GU95" s="222"/>
      <c r="GV95" s="222"/>
      <c r="GW95" s="222"/>
      <c r="GX95" s="222"/>
      <c r="GY95" s="222"/>
      <c r="GZ95" s="222"/>
      <c r="HA95" s="222"/>
      <c r="HB95" s="222"/>
      <c r="HC95" s="222"/>
      <c r="HD95" s="222"/>
      <c r="HE95" s="222"/>
      <c r="HF95" s="222"/>
      <c r="HG95" s="222"/>
      <c r="HH95" s="222"/>
      <c r="HI95" s="222"/>
      <c r="HJ95" s="222"/>
      <c r="HK95" s="222"/>
      <c r="HL95" s="222"/>
      <c r="HM95" s="222"/>
      <c r="HN95" s="222"/>
      <c r="HO95" s="222"/>
      <c r="HP95" s="222"/>
      <c r="HQ95" s="222"/>
      <c r="HR95" s="222"/>
      <c r="HS95" s="222"/>
      <c r="HT95" s="222"/>
      <c r="HU95" s="222"/>
      <c r="HV95" s="222"/>
      <c r="HW95" s="222"/>
      <c r="HX95" s="222"/>
      <c r="HY95" s="222"/>
      <c r="HZ95" s="222"/>
      <c r="IA95" s="222"/>
      <c r="IB95" s="222"/>
      <c r="IC95" s="222"/>
      <c r="ID95" s="222"/>
      <c r="IE95" s="222"/>
      <c r="IF95" s="222"/>
      <c r="IG95" s="222"/>
      <c r="IH95" s="222"/>
      <c r="II95" s="222"/>
      <c r="IJ95" s="222"/>
      <c r="IK95" s="222"/>
      <c r="IL95" s="222"/>
      <c r="IM95" s="222"/>
      <c r="IN95" s="222"/>
      <c r="IO95" s="222"/>
      <c r="IP95" s="222"/>
      <c r="IQ95" s="222"/>
      <c r="IR95" s="222"/>
      <c r="IS95" s="222"/>
      <c r="IT95" s="222"/>
    </row>
    <row r="96" spans="1:254" s="1" customFormat="1" x14ac:dyDescent="0.2">
      <c r="A96" s="222"/>
      <c r="B96" s="250"/>
      <c r="C96" s="250"/>
      <c r="D96" s="250"/>
      <c r="E96" s="250"/>
      <c r="F96" s="250"/>
      <c r="G96" s="250"/>
      <c r="H96" s="250"/>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22"/>
      <c r="BY96" s="222"/>
      <c r="BZ96" s="222"/>
      <c r="CA96" s="222"/>
      <c r="CB96" s="222"/>
      <c r="CC96" s="222"/>
      <c r="CD96" s="222"/>
      <c r="CE96" s="222"/>
      <c r="CF96" s="222"/>
      <c r="CG96" s="222"/>
      <c r="CH96" s="222"/>
      <c r="CI96" s="222"/>
      <c r="CJ96" s="222"/>
      <c r="CK96" s="222"/>
      <c r="CL96" s="222"/>
      <c r="CM96" s="222"/>
      <c r="CN96" s="222"/>
      <c r="CO96" s="222"/>
      <c r="CP96" s="222"/>
      <c r="CQ96" s="222"/>
      <c r="CR96" s="222"/>
      <c r="CS96" s="222"/>
      <c r="CT96" s="222"/>
      <c r="CU96" s="222"/>
      <c r="CV96" s="222"/>
      <c r="CW96" s="222"/>
      <c r="CX96" s="222"/>
      <c r="CY96" s="222"/>
      <c r="CZ96" s="222"/>
      <c r="DA96" s="222"/>
      <c r="DB96" s="222"/>
      <c r="DC96" s="222"/>
      <c r="DD96" s="222"/>
      <c r="DE96" s="222"/>
      <c r="DF96" s="222"/>
      <c r="DG96" s="222"/>
      <c r="DH96" s="222"/>
      <c r="DI96" s="222"/>
      <c r="DJ96" s="222"/>
      <c r="DK96" s="222"/>
      <c r="DL96" s="222"/>
      <c r="DM96" s="222"/>
      <c r="DN96" s="222"/>
      <c r="DO96" s="222"/>
      <c r="DP96" s="222"/>
      <c r="DQ96" s="222"/>
      <c r="DR96" s="222"/>
      <c r="DS96" s="222"/>
      <c r="DT96" s="222"/>
      <c r="DU96" s="222"/>
      <c r="DV96" s="222"/>
      <c r="DW96" s="222"/>
      <c r="DX96" s="222"/>
      <c r="DY96" s="222"/>
      <c r="DZ96" s="222"/>
      <c r="EA96" s="222"/>
      <c r="EB96" s="222"/>
      <c r="EC96" s="222"/>
      <c r="ED96" s="222"/>
      <c r="EE96" s="222"/>
      <c r="EF96" s="222"/>
      <c r="EG96" s="222"/>
      <c r="EH96" s="222"/>
      <c r="EI96" s="222"/>
      <c r="EJ96" s="222"/>
      <c r="EK96" s="222"/>
      <c r="EL96" s="222"/>
      <c r="EM96" s="222"/>
      <c r="EN96" s="222"/>
      <c r="EO96" s="222"/>
      <c r="EP96" s="222"/>
      <c r="EQ96" s="222"/>
      <c r="ER96" s="222"/>
      <c r="ES96" s="222"/>
      <c r="ET96" s="222"/>
      <c r="EU96" s="222"/>
      <c r="EV96" s="222"/>
      <c r="EW96" s="222"/>
      <c r="EX96" s="222"/>
      <c r="EY96" s="222"/>
      <c r="EZ96" s="222"/>
      <c r="FA96" s="222"/>
      <c r="FB96" s="222"/>
      <c r="FC96" s="222"/>
      <c r="FD96" s="222"/>
      <c r="FE96" s="222"/>
      <c r="FF96" s="222"/>
      <c r="FG96" s="222"/>
      <c r="FH96" s="222"/>
      <c r="FI96" s="222"/>
      <c r="FJ96" s="222"/>
      <c r="FK96" s="222"/>
      <c r="FL96" s="222"/>
      <c r="FM96" s="222"/>
      <c r="FN96" s="222"/>
      <c r="FO96" s="222"/>
      <c r="FP96" s="222"/>
      <c r="FQ96" s="222"/>
      <c r="FR96" s="222"/>
      <c r="FS96" s="222"/>
      <c r="FT96" s="222"/>
      <c r="FU96" s="222"/>
      <c r="FV96" s="222"/>
      <c r="FW96" s="222"/>
      <c r="FX96" s="222"/>
      <c r="FY96" s="222"/>
      <c r="FZ96" s="222"/>
      <c r="GA96" s="222"/>
      <c r="GB96" s="222"/>
      <c r="GC96" s="222"/>
      <c r="GD96" s="222"/>
      <c r="GE96" s="222"/>
      <c r="GF96" s="222"/>
      <c r="GG96" s="222"/>
      <c r="GH96" s="222"/>
      <c r="GI96" s="222"/>
      <c r="GJ96" s="222"/>
      <c r="GK96" s="222"/>
      <c r="GL96" s="222"/>
      <c r="GM96" s="222"/>
      <c r="GN96" s="222"/>
      <c r="GO96" s="222"/>
      <c r="GP96" s="222"/>
      <c r="GQ96" s="222"/>
      <c r="GR96" s="222"/>
      <c r="GS96" s="222"/>
      <c r="GT96" s="222"/>
      <c r="GU96" s="222"/>
      <c r="GV96" s="222"/>
      <c r="GW96" s="222"/>
      <c r="GX96" s="222"/>
      <c r="GY96" s="222"/>
      <c r="GZ96" s="222"/>
      <c r="HA96" s="222"/>
      <c r="HB96" s="222"/>
      <c r="HC96" s="222"/>
      <c r="HD96" s="222"/>
      <c r="HE96" s="222"/>
      <c r="HF96" s="222"/>
      <c r="HG96" s="222"/>
      <c r="HH96" s="222"/>
      <c r="HI96" s="222"/>
      <c r="HJ96" s="222"/>
      <c r="HK96" s="222"/>
      <c r="HL96" s="222"/>
      <c r="HM96" s="222"/>
      <c r="HN96" s="222"/>
      <c r="HO96" s="222"/>
      <c r="HP96" s="222"/>
      <c r="HQ96" s="222"/>
      <c r="HR96" s="222"/>
      <c r="HS96" s="222"/>
      <c r="HT96" s="222"/>
      <c r="HU96" s="222"/>
      <c r="HV96" s="222"/>
      <c r="HW96" s="222"/>
      <c r="HX96" s="222"/>
      <c r="HY96" s="222"/>
      <c r="HZ96" s="222"/>
      <c r="IA96" s="222"/>
      <c r="IB96" s="222"/>
      <c r="IC96" s="222"/>
      <c r="ID96" s="222"/>
      <c r="IE96" s="222"/>
      <c r="IF96" s="222"/>
      <c r="IG96" s="222"/>
      <c r="IH96" s="222"/>
      <c r="II96" s="222"/>
      <c r="IJ96" s="222"/>
      <c r="IK96" s="222"/>
      <c r="IL96" s="222"/>
      <c r="IM96" s="222"/>
      <c r="IN96" s="222"/>
      <c r="IO96" s="222"/>
      <c r="IP96" s="222"/>
      <c r="IQ96" s="222"/>
      <c r="IR96" s="222"/>
      <c r="IS96" s="222"/>
      <c r="IT96" s="222"/>
    </row>
    <row r="97" spans="1:254" s="1" customFormat="1" x14ac:dyDescent="0.2">
      <c r="A97" s="222"/>
      <c r="B97" s="250"/>
      <c r="C97" s="250"/>
      <c r="D97" s="250"/>
      <c r="E97" s="250"/>
      <c r="F97" s="250"/>
      <c r="G97" s="250"/>
      <c r="H97" s="250"/>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2"/>
      <c r="BS97" s="222"/>
      <c r="BT97" s="222"/>
      <c r="BU97" s="222"/>
      <c r="BV97" s="222"/>
      <c r="BW97" s="222"/>
      <c r="BX97" s="222"/>
      <c r="BY97" s="222"/>
      <c r="BZ97" s="222"/>
      <c r="CA97" s="222"/>
      <c r="CB97" s="222"/>
      <c r="CC97" s="222"/>
      <c r="CD97" s="222"/>
      <c r="CE97" s="222"/>
      <c r="CF97" s="222"/>
      <c r="CG97" s="222"/>
      <c r="CH97" s="222"/>
      <c r="CI97" s="222"/>
      <c r="CJ97" s="222"/>
      <c r="CK97" s="222"/>
      <c r="CL97" s="222"/>
      <c r="CM97" s="222"/>
      <c r="CN97" s="222"/>
      <c r="CO97" s="222"/>
      <c r="CP97" s="222"/>
      <c r="CQ97" s="222"/>
      <c r="CR97" s="222"/>
      <c r="CS97" s="222"/>
      <c r="CT97" s="222"/>
      <c r="CU97" s="222"/>
      <c r="CV97" s="222"/>
      <c r="CW97" s="222"/>
      <c r="CX97" s="222"/>
      <c r="CY97" s="222"/>
      <c r="CZ97" s="222"/>
      <c r="DA97" s="222"/>
      <c r="DB97" s="222"/>
      <c r="DC97" s="222"/>
      <c r="DD97" s="222"/>
      <c r="DE97" s="222"/>
      <c r="DF97" s="222"/>
      <c r="DG97" s="222"/>
      <c r="DH97" s="222"/>
      <c r="DI97" s="222"/>
      <c r="DJ97" s="222"/>
      <c r="DK97" s="222"/>
      <c r="DL97" s="222"/>
      <c r="DM97" s="222"/>
      <c r="DN97" s="222"/>
      <c r="DO97" s="222"/>
      <c r="DP97" s="222"/>
      <c r="DQ97" s="222"/>
      <c r="DR97" s="222"/>
      <c r="DS97" s="222"/>
      <c r="DT97" s="222"/>
      <c r="DU97" s="222"/>
      <c r="DV97" s="222"/>
      <c r="DW97" s="222"/>
      <c r="DX97" s="222"/>
      <c r="DY97" s="222"/>
      <c r="DZ97" s="222"/>
      <c r="EA97" s="222"/>
      <c r="EB97" s="222"/>
      <c r="EC97" s="222"/>
      <c r="ED97" s="222"/>
      <c r="EE97" s="222"/>
      <c r="EF97" s="222"/>
      <c r="EG97" s="222"/>
      <c r="EH97" s="222"/>
      <c r="EI97" s="222"/>
      <c r="EJ97" s="222"/>
      <c r="EK97" s="222"/>
      <c r="EL97" s="222"/>
      <c r="EM97" s="222"/>
      <c r="EN97" s="222"/>
      <c r="EO97" s="222"/>
      <c r="EP97" s="222"/>
      <c r="EQ97" s="222"/>
      <c r="ER97" s="222"/>
      <c r="ES97" s="222"/>
      <c r="ET97" s="222"/>
      <c r="EU97" s="222"/>
      <c r="EV97" s="222"/>
      <c r="EW97" s="222"/>
      <c r="EX97" s="222"/>
      <c r="EY97" s="222"/>
      <c r="EZ97" s="222"/>
      <c r="FA97" s="222"/>
      <c r="FB97" s="222"/>
      <c r="FC97" s="222"/>
      <c r="FD97" s="222"/>
      <c r="FE97" s="222"/>
      <c r="FF97" s="222"/>
      <c r="FG97" s="222"/>
      <c r="FH97" s="222"/>
      <c r="FI97" s="222"/>
      <c r="FJ97" s="222"/>
      <c r="FK97" s="222"/>
      <c r="FL97" s="222"/>
      <c r="FM97" s="222"/>
      <c r="FN97" s="222"/>
      <c r="FO97" s="222"/>
      <c r="FP97" s="222"/>
      <c r="FQ97" s="222"/>
      <c r="FR97" s="222"/>
      <c r="FS97" s="222"/>
      <c r="FT97" s="222"/>
      <c r="FU97" s="222"/>
      <c r="FV97" s="222"/>
      <c r="FW97" s="222"/>
      <c r="FX97" s="222"/>
      <c r="FY97" s="222"/>
      <c r="FZ97" s="222"/>
      <c r="GA97" s="222"/>
      <c r="GB97" s="222"/>
      <c r="GC97" s="222"/>
      <c r="GD97" s="222"/>
      <c r="GE97" s="222"/>
      <c r="GF97" s="222"/>
      <c r="GG97" s="222"/>
      <c r="GH97" s="222"/>
      <c r="GI97" s="222"/>
      <c r="GJ97" s="222"/>
      <c r="GK97" s="222"/>
      <c r="GL97" s="222"/>
      <c r="GM97" s="222"/>
      <c r="GN97" s="222"/>
      <c r="GO97" s="222"/>
      <c r="GP97" s="222"/>
      <c r="GQ97" s="222"/>
      <c r="GR97" s="222"/>
      <c r="GS97" s="222"/>
      <c r="GT97" s="222"/>
      <c r="GU97" s="222"/>
      <c r="GV97" s="222"/>
      <c r="GW97" s="222"/>
      <c r="GX97" s="222"/>
      <c r="GY97" s="222"/>
      <c r="GZ97" s="222"/>
      <c r="HA97" s="222"/>
      <c r="HB97" s="222"/>
      <c r="HC97" s="222"/>
      <c r="HD97" s="222"/>
      <c r="HE97" s="222"/>
      <c r="HF97" s="222"/>
      <c r="HG97" s="222"/>
      <c r="HH97" s="222"/>
      <c r="HI97" s="222"/>
      <c r="HJ97" s="222"/>
      <c r="HK97" s="222"/>
      <c r="HL97" s="222"/>
      <c r="HM97" s="222"/>
      <c r="HN97" s="222"/>
      <c r="HO97" s="222"/>
      <c r="HP97" s="222"/>
      <c r="HQ97" s="222"/>
      <c r="HR97" s="222"/>
      <c r="HS97" s="222"/>
      <c r="HT97" s="222"/>
      <c r="HU97" s="222"/>
      <c r="HV97" s="222"/>
      <c r="HW97" s="222"/>
      <c r="HX97" s="222"/>
      <c r="HY97" s="222"/>
      <c r="HZ97" s="222"/>
      <c r="IA97" s="222"/>
      <c r="IB97" s="222"/>
      <c r="IC97" s="222"/>
      <c r="ID97" s="222"/>
      <c r="IE97" s="222"/>
      <c r="IF97" s="222"/>
      <c r="IG97" s="222"/>
      <c r="IH97" s="222"/>
      <c r="II97" s="222"/>
      <c r="IJ97" s="222"/>
      <c r="IK97" s="222"/>
      <c r="IL97" s="222"/>
      <c r="IM97" s="222"/>
      <c r="IN97" s="222"/>
      <c r="IO97" s="222"/>
      <c r="IP97" s="222"/>
      <c r="IQ97" s="222"/>
      <c r="IR97" s="222"/>
      <c r="IS97" s="222"/>
      <c r="IT97" s="222"/>
    </row>
    <row r="98" spans="1:254" s="1" customFormat="1" x14ac:dyDescent="0.2">
      <c r="A98" s="222"/>
      <c r="B98" s="250"/>
      <c r="C98" s="250"/>
      <c r="D98" s="250"/>
      <c r="E98" s="250"/>
      <c r="F98" s="250"/>
      <c r="G98" s="250"/>
      <c r="H98" s="250"/>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2"/>
      <c r="BS98" s="222"/>
      <c r="BT98" s="222"/>
      <c r="BU98" s="222"/>
      <c r="BV98" s="222"/>
      <c r="BW98" s="222"/>
      <c r="BX98" s="222"/>
      <c r="BY98" s="222"/>
      <c r="BZ98" s="222"/>
      <c r="CA98" s="222"/>
      <c r="CB98" s="222"/>
      <c r="CC98" s="222"/>
      <c r="CD98" s="222"/>
      <c r="CE98" s="222"/>
      <c r="CF98" s="222"/>
      <c r="CG98" s="222"/>
      <c r="CH98" s="222"/>
      <c r="CI98" s="222"/>
      <c r="CJ98" s="222"/>
      <c r="CK98" s="222"/>
      <c r="CL98" s="222"/>
      <c r="CM98" s="222"/>
      <c r="CN98" s="222"/>
      <c r="CO98" s="222"/>
      <c r="CP98" s="222"/>
      <c r="CQ98" s="222"/>
      <c r="CR98" s="222"/>
      <c r="CS98" s="222"/>
      <c r="CT98" s="222"/>
      <c r="CU98" s="222"/>
      <c r="CV98" s="222"/>
      <c r="CW98" s="222"/>
      <c r="CX98" s="222"/>
      <c r="CY98" s="222"/>
      <c r="CZ98" s="222"/>
      <c r="DA98" s="222"/>
      <c r="DB98" s="222"/>
      <c r="DC98" s="222"/>
      <c r="DD98" s="222"/>
      <c r="DE98" s="222"/>
      <c r="DF98" s="222"/>
      <c r="DG98" s="222"/>
      <c r="DH98" s="222"/>
      <c r="DI98" s="222"/>
      <c r="DJ98" s="222"/>
      <c r="DK98" s="222"/>
      <c r="DL98" s="222"/>
      <c r="DM98" s="222"/>
      <c r="DN98" s="222"/>
      <c r="DO98" s="222"/>
      <c r="DP98" s="222"/>
      <c r="DQ98" s="222"/>
      <c r="DR98" s="222"/>
      <c r="DS98" s="222"/>
      <c r="DT98" s="222"/>
      <c r="DU98" s="222"/>
      <c r="DV98" s="222"/>
      <c r="DW98" s="222"/>
      <c r="DX98" s="222"/>
      <c r="DY98" s="222"/>
      <c r="DZ98" s="222"/>
      <c r="EA98" s="222"/>
      <c r="EB98" s="222"/>
      <c r="EC98" s="222"/>
      <c r="ED98" s="222"/>
      <c r="EE98" s="222"/>
      <c r="EF98" s="222"/>
      <c r="EG98" s="222"/>
      <c r="EH98" s="222"/>
      <c r="EI98" s="222"/>
      <c r="EJ98" s="222"/>
      <c r="EK98" s="222"/>
      <c r="EL98" s="222"/>
      <c r="EM98" s="222"/>
      <c r="EN98" s="222"/>
      <c r="EO98" s="222"/>
      <c r="EP98" s="222"/>
      <c r="EQ98" s="222"/>
      <c r="ER98" s="222"/>
      <c r="ES98" s="222"/>
      <c r="ET98" s="222"/>
      <c r="EU98" s="222"/>
      <c r="EV98" s="222"/>
      <c r="EW98" s="222"/>
      <c r="EX98" s="222"/>
      <c r="EY98" s="222"/>
      <c r="EZ98" s="222"/>
      <c r="FA98" s="222"/>
      <c r="FB98" s="222"/>
      <c r="FC98" s="222"/>
      <c r="FD98" s="222"/>
      <c r="FE98" s="222"/>
      <c r="FF98" s="222"/>
      <c r="FG98" s="222"/>
      <c r="FH98" s="222"/>
      <c r="FI98" s="222"/>
      <c r="FJ98" s="222"/>
      <c r="FK98" s="222"/>
      <c r="FL98" s="222"/>
      <c r="FM98" s="222"/>
      <c r="FN98" s="222"/>
      <c r="FO98" s="222"/>
      <c r="FP98" s="222"/>
      <c r="FQ98" s="222"/>
      <c r="FR98" s="222"/>
      <c r="FS98" s="222"/>
      <c r="FT98" s="222"/>
      <c r="FU98" s="222"/>
      <c r="FV98" s="222"/>
      <c r="FW98" s="222"/>
      <c r="FX98" s="222"/>
      <c r="FY98" s="222"/>
      <c r="FZ98" s="222"/>
      <c r="GA98" s="222"/>
      <c r="GB98" s="222"/>
      <c r="GC98" s="222"/>
      <c r="GD98" s="222"/>
      <c r="GE98" s="222"/>
      <c r="GF98" s="222"/>
      <c r="GG98" s="222"/>
      <c r="GH98" s="222"/>
      <c r="GI98" s="222"/>
      <c r="GJ98" s="222"/>
      <c r="GK98" s="222"/>
      <c r="GL98" s="222"/>
      <c r="GM98" s="222"/>
      <c r="GN98" s="222"/>
      <c r="GO98" s="222"/>
      <c r="GP98" s="222"/>
      <c r="GQ98" s="222"/>
      <c r="GR98" s="222"/>
      <c r="GS98" s="222"/>
      <c r="GT98" s="222"/>
      <c r="GU98" s="222"/>
      <c r="GV98" s="222"/>
      <c r="GW98" s="222"/>
      <c r="GX98" s="222"/>
      <c r="GY98" s="222"/>
      <c r="GZ98" s="222"/>
      <c r="HA98" s="222"/>
      <c r="HB98" s="222"/>
      <c r="HC98" s="222"/>
      <c r="HD98" s="222"/>
      <c r="HE98" s="222"/>
      <c r="HF98" s="222"/>
      <c r="HG98" s="222"/>
      <c r="HH98" s="222"/>
      <c r="HI98" s="222"/>
      <c r="HJ98" s="222"/>
      <c r="HK98" s="222"/>
      <c r="HL98" s="222"/>
      <c r="HM98" s="222"/>
      <c r="HN98" s="222"/>
      <c r="HO98" s="222"/>
      <c r="HP98" s="222"/>
      <c r="HQ98" s="222"/>
      <c r="HR98" s="222"/>
      <c r="HS98" s="222"/>
      <c r="HT98" s="222"/>
      <c r="HU98" s="222"/>
      <c r="HV98" s="222"/>
      <c r="HW98" s="222"/>
      <c r="HX98" s="222"/>
      <c r="HY98" s="222"/>
      <c r="HZ98" s="222"/>
      <c r="IA98" s="222"/>
      <c r="IB98" s="222"/>
      <c r="IC98" s="222"/>
      <c r="ID98" s="222"/>
      <c r="IE98" s="222"/>
      <c r="IF98" s="222"/>
      <c r="IG98" s="222"/>
      <c r="IH98" s="222"/>
      <c r="II98" s="222"/>
      <c r="IJ98" s="222"/>
      <c r="IK98" s="222"/>
      <c r="IL98" s="222"/>
      <c r="IM98" s="222"/>
      <c r="IN98" s="222"/>
      <c r="IO98" s="222"/>
      <c r="IP98" s="222"/>
      <c r="IQ98" s="222"/>
      <c r="IR98" s="222"/>
      <c r="IS98" s="222"/>
      <c r="IT98" s="222"/>
    </row>
    <row r="99" spans="1:254" s="1" customFormat="1" x14ac:dyDescent="0.2">
      <c r="A99" s="222"/>
      <c r="B99" s="250"/>
      <c r="C99" s="250"/>
      <c r="D99" s="250"/>
      <c r="E99" s="250"/>
      <c r="F99" s="250"/>
      <c r="G99" s="250"/>
      <c r="H99" s="250"/>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c r="BE99" s="222"/>
      <c r="BF99" s="222"/>
      <c r="BG99" s="222"/>
      <c r="BH99" s="222"/>
      <c r="BI99" s="222"/>
      <c r="BJ99" s="222"/>
      <c r="BK99" s="222"/>
      <c r="BL99" s="222"/>
      <c r="BM99" s="222"/>
      <c r="BN99" s="222"/>
      <c r="BO99" s="222"/>
      <c r="BP99" s="222"/>
      <c r="BQ99" s="222"/>
      <c r="BR99" s="222"/>
      <c r="BS99" s="222"/>
      <c r="BT99" s="222"/>
      <c r="BU99" s="222"/>
      <c r="BV99" s="222"/>
      <c r="BW99" s="222"/>
      <c r="BX99" s="222"/>
      <c r="BY99" s="222"/>
      <c r="BZ99" s="222"/>
      <c r="CA99" s="222"/>
      <c r="CB99" s="222"/>
      <c r="CC99" s="222"/>
      <c r="CD99" s="222"/>
      <c r="CE99" s="222"/>
      <c r="CF99" s="222"/>
      <c r="CG99" s="222"/>
      <c r="CH99" s="222"/>
      <c r="CI99" s="222"/>
      <c r="CJ99" s="222"/>
      <c r="CK99" s="222"/>
      <c r="CL99" s="222"/>
      <c r="CM99" s="222"/>
      <c r="CN99" s="222"/>
      <c r="CO99" s="222"/>
      <c r="CP99" s="222"/>
      <c r="CQ99" s="222"/>
      <c r="CR99" s="222"/>
      <c r="CS99" s="222"/>
      <c r="CT99" s="222"/>
      <c r="CU99" s="222"/>
      <c r="CV99" s="222"/>
      <c r="CW99" s="222"/>
      <c r="CX99" s="222"/>
      <c r="CY99" s="222"/>
      <c r="CZ99" s="222"/>
      <c r="DA99" s="222"/>
      <c r="DB99" s="222"/>
      <c r="DC99" s="222"/>
      <c r="DD99" s="222"/>
      <c r="DE99" s="222"/>
      <c r="DF99" s="222"/>
      <c r="DG99" s="222"/>
      <c r="DH99" s="222"/>
      <c r="DI99" s="222"/>
      <c r="DJ99" s="222"/>
      <c r="DK99" s="222"/>
      <c r="DL99" s="222"/>
      <c r="DM99" s="222"/>
      <c r="DN99" s="222"/>
      <c r="DO99" s="222"/>
      <c r="DP99" s="222"/>
      <c r="DQ99" s="222"/>
      <c r="DR99" s="222"/>
      <c r="DS99" s="222"/>
      <c r="DT99" s="222"/>
      <c r="DU99" s="222"/>
      <c r="DV99" s="222"/>
      <c r="DW99" s="222"/>
      <c r="DX99" s="222"/>
      <c r="DY99" s="222"/>
      <c r="DZ99" s="222"/>
      <c r="EA99" s="222"/>
      <c r="EB99" s="222"/>
      <c r="EC99" s="222"/>
      <c r="ED99" s="222"/>
      <c r="EE99" s="222"/>
      <c r="EF99" s="222"/>
      <c r="EG99" s="222"/>
      <c r="EH99" s="222"/>
      <c r="EI99" s="222"/>
      <c r="EJ99" s="222"/>
      <c r="EK99" s="222"/>
      <c r="EL99" s="222"/>
      <c r="EM99" s="222"/>
      <c r="EN99" s="222"/>
      <c r="EO99" s="222"/>
      <c r="EP99" s="222"/>
      <c r="EQ99" s="222"/>
      <c r="ER99" s="222"/>
      <c r="ES99" s="222"/>
      <c r="ET99" s="222"/>
      <c r="EU99" s="222"/>
      <c r="EV99" s="222"/>
      <c r="EW99" s="222"/>
      <c r="EX99" s="222"/>
      <c r="EY99" s="222"/>
      <c r="EZ99" s="222"/>
      <c r="FA99" s="222"/>
      <c r="FB99" s="222"/>
      <c r="FC99" s="222"/>
      <c r="FD99" s="222"/>
      <c r="FE99" s="222"/>
      <c r="FF99" s="222"/>
      <c r="FG99" s="222"/>
      <c r="FH99" s="222"/>
      <c r="FI99" s="222"/>
      <c r="FJ99" s="222"/>
      <c r="FK99" s="222"/>
      <c r="FL99" s="222"/>
      <c r="FM99" s="222"/>
      <c r="FN99" s="222"/>
      <c r="FO99" s="222"/>
      <c r="FP99" s="222"/>
      <c r="FQ99" s="222"/>
      <c r="FR99" s="222"/>
      <c r="FS99" s="222"/>
      <c r="FT99" s="222"/>
      <c r="FU99" s="222"/>
      <c r="FV99" s="222"/>
      <c r="FW99" s="222"/>
      <c r="FX99" s="222"/>
      <c r="FY99" s="222"/>
      <c r="FZ99" s="222"/>
      <c r="GA99" s="222"/>
      <c r="GB99" s="222"/>
      <c r="GC99" s="222"/>
      <c r="GD99" s="222"/>
      <c r="GE99" s="222"/>
      <c r="GF99" s="222"/>
      <c r="GG99" s="222"/>
      <c r="GH99" s="222"/>
      <c r="GI99" s="222"/>
      <c r="GJ99" s="222"/>
      <c r="GK99" s="222"/>
      <c r="GL99" s="222"/>
      <c r="GM99" s="222"/>
      <c r="GN99" s="222"/>
      <c r="GO99" s="222"/>
      <c r="GP99" s="222"/>
      <c r="GQ99" s="222"/>
      <c r="GR99" s="222"/>
      <c r="GS99" s="222"/>
      <c r="GT99" s="222"/>
      <c r="GU99" s="222"/>
      <c r="GV99" s="222"/>
      <c r="GW99" s="222"/>
      <c r="GX99" s="222"/>
      <c r="GY99" s="222"/>
      <c r="GZ99" s="222"/>
      <c r="HA99" s="222"/>
      <c r="HB99" s="222"/>
      <c r="HC99" s="222"/>
      <c r="HD99" s="222"/>
      <c r="HE99" s="222"/>
      <c r="HF99" s="222"/>
      <c r="HG99" s="222"/>
      <c r="HH99" s="222"/>
      <c r="HI99" s="222"/>
      <c r="HJ99" s="222"/>
      <c r="HK99" s="222"/>
      <c r="HL99" s="222"/>
      <c r="HM99" s="222"/>
      <c r="HN99" s="222"/>
      <c r="HO99" s="222"/>
      <c r="HP99" s="222"/>
      <c r="HQ99" s="222"/>
      <c r="HR99" s="222"/>
      <c r="HS99" s="222"/>
      <c r="HT99" s="222"/>
      <c r="HU99" s="222"/>
      <c r="HV99" s="222"/>
      <c r="HW99" s="222"/>
      <c r="HX99" s="222"/>
      <c r="HY99" s="222"/>
      <c r="HZ99" s="222"/>
      <c r="IA99" s="222"/>
      <c r="IB99" s="222"/>
      <c r="IC99" s="222"/>
      <c r="ID99" s="222"/>
      <c r="IE99" s="222"/>
      <c r="IF99" s="222"/>
      <c r="IG99" s="222"/>
      <c r="IH99" s="222"/>
      <c r="II99" s="222"/>
      <c r="IJ99" s="222"/>
      <c r="IK99" s="222"/>
      <c r="IL99" s="222"/>
      <c r="IM99" s="222"/>
      <c r="IN99" s="222"/>
      <c r="IO99" s="222"/>
      <c r="IP99" s="222"/>
      <c r="IQ99" s="222"/>
      <c r="IR99" s="222"/>
      <c r="IS99" s="222"/>
      <c r="IT99" s="222"/>
    </row>
    <row r="100" spans="1:254" s="1" customFormat="1" x14ac:dyDescent="0.2">
      <c r="A100" s="222"/>
      <c r="B100" s="250"/>
      <c r="C100" s="250"/>
      <c r="D100" s="250"/>
      <c r="E100" s="250"/>
      <c r="F100" s="250"/>
      <c r="G100" s="250"/>
      <c r="H100" s="250"/>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2"/>
      <c r="BS100" s="222"/>
      <c r="BT100" s="222"/>
      <c r="BU100" s="222"/>
      <c r="BV100" s="222"/>
      <c r="BW100" s="222"/>
      <c r="BX100" s="222"/>
      <c r="BY100" s="222"/>
      <c r="BZ100" s="222"/>
      <c r="CA100" s="222"/>
      <c r="CB100" s="222"/>
      <c r="CC100" s="222"/>
      <c r="CD100" s="222"/>
      <c r="CE100" s="222"/>
      <c r="CF100" s="222"/>
      <c r="CG100" s="222"/>
      <c r="CH100" s="222"/>
      <c r="CI100" s="222"/>
      <c r="CJ100" s="222"/>
      <c r="CK100" s="222"/>
      <c r="CL100" s="222"/>
      <c r="CM100" s="222"/>
      <c r="CN100" s="222"/>
      <c r="CO100" s="222"/>
      <c r="CP100" s="222"/>
      <c r="CQ100" s="222"/>
      <c r="CR100" s="222"/>
      <c r="CS100" s="222"/>
      <c r="CT100" s="222"/>
      <c r="CU100" s="222"/>
      <c r="CV100" s="222"/>
      <c r="CW100" s="222"/>
      <c r="CX100" s="222"/>
      <c r="CY100" s="222"/>
      <c r="CZ100" s="222"/>
      <c r="DA100" s="222"/>
      <c r="DB100" s="222"/>
      <c r="DC100" s="222"/>
      <c r="DD100" s="222"/>
      <c r="DE100" s="222"/>
      <c r="DF100" s="222"/>
      <c r="DG100" s="222"/>
      <c r="DH100" s="222"/>
      <c r="DI100" s="222"/>
      <c r="DJ100" s="222"/>
      <c r="DK100" s="222"/>
      <c r="DL100" s="222"/>
      <c r="DM100" s="222"/>
      <c r="DN100" s="222"/>
      <c r="DO100" s="222"/>
      <c r="DP100" s="222"/>
      <c r="DQ100" s="222"/>
      <c r="DR100" s="222"/>
      <c r="DS100" s="222"/>
      <c r="DT100" s="222"/>
      <c r="DU100" s="222"/>
      <c r="DV100" s="222"/>
      <c r="DW100" s="222"/>
      <c r="DX100" s="222"/>
      <c r="DY100" s="222"/>
      <c r="DZ100" s="222"/>
      <c r="EA100" s="222"/>
      <c r="EB100" s="222"/>
      <c r="EC100" s="222"/>
      <c r="ED100" s="222"/>
      <c r="EE100" s="222"/>
      <c r="EF100" s="222"/>
      <c r="EG100" s="222"/>
      <c r="EH100" s="222"/>
      <c r="EI100" s="222"/>
      <c r="EJ100" s="222"/>
      <c r="EK100" s="222"/>
      <c r="EL100" s="222"/>
      <c r="EM100" s="222"/>
      <c r="EN100" s="222"/>
      <c r="EO100" s="222"/>
      <c r="EP100" s="222"/>
      <c r="EQ100" s="222"/>
      <c r="ER100" s="222"/>
      <c r="ES100" s="222"/>
      <c r="ET100" s="222"/>
      <c r="EU100" s="222"/>
      <c r="EV100" s="222"/>
      <c r="EW100" s="222"/>
      <c r="EX100" s="222"/>
      <c r="EY100" s="222"/>
      <c r="EZ100" s="222"/>
      <c r="FA100" s="222"/>
      <c r="FB100" s="222"/>
      <c r="FC100" s="222"/>
      <c r="FD100" s="222"/>
      <c r="FE100" s="222"/>
      <c r="FF100" s="222"/>
      <c r="FG100" s="222"/>
      <c r="FH100" s="222"/>
      <c r="FI100" s="222"/>
      <c r="FJ100" s="222"/>
      <c r="FK100" s="222"/>
      <c r="FL100" s="222"/>
      <c r="FM100" s="222"/>
      <c r="FN100" s="222"/>
      <c r="FO100" s="222"/>
      <c r="FP100" s="222"/>
      <c r="FQ100" s="222"/>
      <c r="FR100" s="222"/>
      <c r="FS100" s="222"/>
      <c r="FT100" s="222"/>
      <c r="FU100" s="222"/>
      <c r="FV100" s="222"/>
      <c r="FW100" s="222"/>
      <c r="FX100" s="222"/>
      <c r="FY100" s="222"/>
      <c r="FZ100" s="222"/>
      <c r="GA100" s="222"/>
      <c r="GB100" s="222"/>
      <c r="GC100" s="222"/>
      <c r="GD100" s="222"/>
      <c r="GE100" s="222"/>
      <c r="GF100" s="222"/>
      <c r="GG100" s="222"/>
      <c r="GH100" s="222"/>
      <c r="GI100" s="222"/>
      <c r="GJ100" s="222"/>
      <c r="GK100" s="222"/>
      <c r="GL100" s="222"/>
      <c r="GM100" s="222"/>
      <c r="GN100" s="222"/>
      <c r="GO100" s="222"/>
      <c r="GP100" s="222"/>
      <c r="GQ100" s="222"/>
      <c r="GR100" s="222"/>
      <c r="GS100" s="222"/>
      <c r="GT100" s="222"/>
      <c r="GU100" s="222"/>
      <c r="GV100" s="222"/>
      <c r="GW100" s="222"/>
      <c r="GX100" s="222"/>
      <c r="GY100" s="222"/>
      <c r="GZ100" s="222"/>
      <c r="HA100" s="222"/>
      <c r="HB100" s="222"/>
      <c r="HC100" s="222"/>
      <c r="HD100" s="222"/>
      <c r="HE100" s="222"/>
      <c r="HF100" s="222"/>
      <c r="HG100" s="222"/>
      <c r="HH100" s="222"/>
      <c r="HI100" s="222"/>
      <c r="HJ100" s="222"/>
      <c r="HK100" s="222"/>
      <c r="HL100" s="222"/>
      <c r="HM100" s="222"/>
      <c r="HN100" s="222"/>
      <c r="HO100" s="222"/>
      <c r="HP100" s="222"/>
      <c r="HQ100" s="222"/>
      <c r="HR100" s="222"/>
      <c r="HS100" s="222"/>
      <c r="HT100" s="222"/>
      <c r="HU100" s="222"/>
      <c r="HV100" s="222"/>
      <c r="HW100" s="222"/>
      <c r="HX100" s="222"/>
      <c r="HY100" s="222"/>
      <c r="HZ100" s="222"/>
      <c r="IA100" s="222"/>
      <c r="IB100" s="222"/>
      <c r="IC100" s="222"/>
      <c r="ID100" s="222"/>
      <c r="IE100" s="222"/>
      <c r="IF100" s="222"/>
      <c r="IG100" s="222"/>
      <c r="IH100" s="222"/>
      <c r="II100" s="222"/>
      <c r="IJ100" s="222"/>
      <c r="IK100" s="222"/>
      <c r="IL100" s="222"/>
      <c r="IM100" s="222"/>
      <c r="IN100" s="222"/>
      <c r="IO100" s="222"/>
      <c r="IP100" s="222"/>
      <c r="IQ100" s="222"/>
      <c r="IR100" s="222"/>
      <c r="IS100" s="222"/>
      <c r="IT100" s="222"/>
    </row>
    <row r="101" spans="1:254" s="1" customFormat="1" x14ac:dyDescent="0.2">
      <c r="A101" s="222"/>
      <c r="B101" s="250"/>
      <c r="C101" s="250"/>
      <c r="D101" s="250"/>
      <c r="E101" s="250"/>
      <c r="F101" s="250"/>
      <c r="G101" s="250"/>
      <c r="H101" s="250"/>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2"/>
      <c r="BS101" s="222"/>
      <c r="BT101" s="222"/>
      <c r="BU101" s="222"/>
      <c r="BV101" s="222"/>
      <c r="BW101" s="222"/>
      <c r="BX101" s="222"/>
      <c r="BY101" s="222"/>
      <c r="BZ101" s="222"/>
      <c r="CA101" s="222"/>
      <c r="CB101" s="222"/>
      <c r="CC101" s="222"/>
      <c r="CD101" s="222"/>
      <c r="CE101" s="222"/>
      <c r="CF101" s="222"/>
      <c r="CG101" s="222"/>
      <c r="CH101" s="222"/>
      <c r="CI101" s="222"/>
      <c r="CJ101" s="222"/>
      <c r="CK101" s="222"/>
      <c r="CL101" s="222"/>
      <c r="CM101" s="222"/>
      <c r="CN101" s="222"/>
      <c r="CO101" s="222"/>
      <c r="CP101" s="222"/>
      <c r="CQ101" s="222"/>
      <c r="CR101" s="222"/>
      <c r="CS101" s="222"/>
      <c r="CT101" s="222"/>
      <c r="CU101" s="222"/>
      <c r="CV101" s="222"/>
      <c r="CW101" s="222"/>
      <c r="CX101" s="222"/>
      <c r="CY101" s="222"/>
      <c r="CZ101" s="222"/>
      <c r="DA101" s="222"/>
      <c r="DB101" s="222"/>
      <c r="DC101" s="222"/>
      <c r="DD101" s="222"/>
      <c r="DE101" s="222"/>
      <c r="DF101" s="222"/>
      <c r="DG101" s="222"/>
      <c r="DH101" s="222"/>
      <c r="DI101" s="222"/>
      <c r="DJ101" s="222"/>
      <c r="DK101" s="222"/>
      <c r="DL101" s="222"/>
      <c r="DM101" s="222"/>
      <c r="DN101" s="222"/>
      <c r="DO101" s="222"/>
      <c r="DP101" s="222"/>
      <c r="DQ101" s="222"/>
      <c r="DR101" s="222"/>
      <c r="DS101" s="222"/>
      <c r="DT101" s="222"/>
      <c r="DU101" s="222"/>
      <c r="DV101" s="222"/>
      <c r="DW101" s="222"/>
      <c r="DX101" s="222"/>
      <c r="DY101" s="222"/>
      <c r="DZ101" s="222"/>
      <c r="EA101" s="222"/>
      <c r="EB101" s="222"/>
      <c r="EC101" s="222"/>
      <c r="ED101" s="222"/>
      <c r="EE101" s="222"/>
      <c r="EF101" s="222"/>
      <c r="EG101" s="222"/>
      <c r="EH101" s="222"/>
      <c r="EI101" s="222"/>
      <c r="EJ101" s="222"/>
      <c r="EK101" s="222"/>
      <c r="EL101" s="222"/>
      <c r="EM101" s="222"/>
      <c r="EN101" s="222"/>
      <c r="EO101" s="222"/>
      <c r="EP101" s="222"/>
      <c r="EQ101" s="222"/>
      <c r="ER101" s="222"/>
      <c r="ES101" s="222"/>
      <c r="ET101" s="222"/>
      <c r="EU101" s="222"/>
      <c r="EV101" s="222"/>
      <c r="EW101" s="222"/>
      <c r="EX101" s="222"/>
      <c r="EY101" s="222"/>
      <c r="EZ101" s="222"/>
      <c r="FA101" s="222"/>
      <c r="FB101" s="222"/>
      <c r="FC101" s="222"/>
      <c r="FD101" s="222"/>
      <c r="FE101" s="222"/>
      <c r="FF101" s="222"/>
      <c r="FG101" s="222"/>
      <c r="FH101" s="222"/>
      <c r="FI101" s="222"/>
      <c r="FJ101" s="222"/>
      <c r="FK101" s="222"/>
      <c r="FL101" s="222"/>
      <c r="FM101" s="222"/>
      <c r="FN101" s="222"/>
      <c r="FO101" s="222"/>
      <c r="FP101" s="222"/>
      <c r="FQ101" s="222"/>
      <c r="FR101" s="222"/>
      <c r="FS101" s="222"/>
      <c r="FT101" s="222"/>
      <c r="FU101" s="222"/>
      <c r="FV101" s="222"/>
      <c r="FW101" s="222"/>
      <c r="FX101" s="222"/>
      <c r="FY101" s="222"/>
      <c r="FZ101" s="222"/>
      <c r="GA101" s="222"/>
      <c r="GB101" s="222"/>
      <c r="GC101" s="222"/>
      <c r="GD101" s="222"/>
      <c r="GE101" s="222"/>
      <c r="GF101" s="222"/>
      <c r="GG101" s="222"/>
      <c r="GH101" s="222"/>
      <c r="GI101" s="222"/>
      <c r="GJ101" s="222"/>
      <c r="GK101" s="222"/>
      <c r="GL101" s="222"/>
      <c r="GM101" s="222"/>
      <c r="GN101" s="222"/>
      <c r="GO101" s="222"/>
      <c r="GP101" s="222"/>
      <c r="GQ101" s="222"/>
      <c r="GR101" s="222"/>
      <c r="GS101" s="222"/>
      <c r="GT101" s="222"/>
      <c r="GU101" s="222"/>
      <c r="GV101" s="222"/>
      <c r="GW101" s="222"/>
      <c r="GX101" s="222"/>
      <c r="GY101" s="222"/>
      <c r="GZ101" s="222"/>
      <c r="HA101" s="222"/>
      <c r="HB101" s="222"/>
      <c r="HC101" s="222"/>
      <c r="HD101" s="222"/>
      <c r="HE101" s="222"/>
      <c r="HF101" s="222"/>
      <c r="HG101" s="222"/>
      <c r="HH101" s="222"/>
      <c r="HI101" s="222"/>
      <c r="HJ101" s="222"/>
      <c r="HK101" s="222"/>
      <c r="HL101" s="222"/>
      <c r="HM101" s="222"/>
      <c r="HN101" s="222"/>
      <c r="HO101" s="222"/>
      <c r="HP101" s="222"/>
      <c r="HQ101" s="222"/>
      <c r="HR101" s="222"/>
      <c r="HS101" s="222"/>
      <c r="HT101" s="222"/>
      <c r="HU101" s="222"/>
      <c r="HV101" s="222"/>
      <c r="HW101" s="222"/>
      <c r="HX101" s="222"/>
      <c r="HY101" s="222"/>
      <c r="HZ101" s="222"/>
      <c r="IA101" s="222"/>
      <c r="IB101" s="222"/>
      <c r="IC101" s="222"/>
      <c r="ID101" s="222"/>
      <c r="IE101" s="222"/>
      <c r="IF101" s="222"/>
      <c r="IG101" s="222"/>
      <c r="IH101" s="222"/>
      <c r="II101" s="222"/>
      <c r="IJ101" s="222"/>
      <c r="IK101" s="222"/>
      <c r="IL101" s="222"/>
      <c r="IM101" s="222"/>
      <c r="IN101" s="222"/>
      <c r="IO101" s="222"/>
      <c r="IP101" s="222"/>
      <c r="IQ101" s="222"/>
      <c r="IR101" s="222"/>
      <c r="IS101" s="222"/>
      <c r="IT101" s="222"/>
    </row>
    <row r="102" spans="1:254" s="1" customFormat="1" x14ac:dyDescent="0.2">
      <c r="A102" s="222"/>
      <c r="B102" s="250"/>
      <c r="C102" s="250"/>
      <c r="D102" s="250"/>
      <c r="E102" s="250"/>
      <c r="F102" s="250"/>
      <c r="G102" s="250"/>
      <c r="H102" s="250"/>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222"/>
      <c r="BE102" s="222"/>
      <c r="BF102" s="222"/>
      <c r="BG102" s="222"/>
      <c r="BH102" s="222"/>
      <c r="BI102" s="222"/>
      <c r="BJ102" s="222"/>
      <c r="BK102" s="222"/>
      <c r="BL102" s="222"/>
      <c r="BM102" s="222"/>
      <c r="BN102" s="222"/>
      <c r="BO102" s="222"/>
      <c r="BP102" s="222"/>
      <c r="BQ102" s="222"/>
      <c r="BR102" s="222"/>
      <c r="BS102" s="222"/>
      <c r="BT102" s="222"/>
      <c r="BU102" s="222"/>
      <c r="BV102" s="222"/>
      <c r="BW102" s="222"/>
      <c r="BX102" s="222"/>
      <c r="BY102" s="222"/>
      <c r="BZ102" s="222"/>
      <c r="CA102" s="222"/>
      <c r="CB102" s="222"/>
      <c r="CC102" s="222"/>
      <c r="CD102" s="222"/>
      <c r="CE102" s="222"/>
      <c r="CF102" s="222"/>
      <c r="CG102" s="222"/>
      <c r="CH102" s="222"/>
      <c r="CI102" s="222"/>
      <c r="CJ102" s="222"/>
      <c r="CK102" s="222"/>
      <c r="CL102" s="222"/>
      <c r="CM102" s="222"/>
      <c r="CN102" s="222"/>
      <c r="CO102" s="222"/>
      <c r="CP102" s="222"/>
      <c r="CQ102" s="222"/>
      <c r="CR102" s="222"/>
      <c r="CS102" s="222"/>
      <c r="CT102" s="222"/>
      <c r="CU102" s="222"/>
      <c r="CV102" s="222"/>
      <c r="CW102" s="222"/>
      <c r="CX102" s="222"/>
      <c r="CY102" s="222"/>
      <c r="CZ102" s="222"/>
      <c r="DA102" s="222"/>
      <c r="DB102" s="222"/>
      <c r="DC102" s="222"/>
      <c r="DD102" s="222"/>
      <c r="DE102" s="222"/>
      <c r="DF102" s="222"/>
      <c r="DG102" s="222"/>
      <c r="DH102" s="222"/>
      <c r="DI102" s="222"/>
      <c r="DJ102" s="222"/>
      <c r="DK102" s="222"/>
      <c r="DL102" s="222"/>
      <c r="DM102" s="222"/>
      <c r="DN102" s="222"/>
      <c r="DO102" s="222"/>
      <c r="DP102" s="222"/>
      <c r="DQ102" s="222"/>
      <c r="DR102" s="222"/>
      <c r="DS102" s="222"/>
      <c r="DT102" s="222"/>
      <c r="DU102" s="222"/>
      <c r="DV102" s="222"/>
      <c r="DW102" s="222"/>
      <c r="DX102" s="222"/>
      <c r="DY102" s="222"/>
      <c r="DZ102" s="222"/>
      <c r="EA102" s="222"/>
      <c r="EB102" s="222"/>
      <c r="EC102" s="222"/>
      <c r="ED102" s="222"/>
      <c r="EE102" s="222"/>
      <c r="EF102" s="222"/>
      <c r="EG102" s="222"/>
      <c r="EH102" s="222"/>
      <c r="EI102" s="222"/>
      <c r="EJ102" s="222"/>
      <c r="EK102" s="222"/>
      <c r="EL102" s="222"/>
      <c r="EM102" s="222"/>
      <c r="EN102" s="222"/>
      <c r="EO102" s="222"/>
      <c r="EP102" s="222"/>
      <c r="EQ102" s="222"/>
      <c r="ER102" s="222"/>
      <c r="ES102" s="222"/>
      <c r="ET102" s="222"/>
      <c r="EU102" s="222"/>
      <c r="EV102" s="222"/>
      <c r="EW102" s="222"/>
      <c r="EX102" s="222"/>
      <c r="EY102" s="222"/>
      <c r="EZ102" s="222"/>
      <c r="FA102" s="222"/>
      <c r="FB102" s="222"/>
      <c r="FC102" s="222"/>
      <c r="FD102" s="222"/>
      <c r="FE102" s="222"/>
      <c r="FF102" s="222"/>
      <c r="FG102" s="222"/>
      <c r="FH102" s="222"/>
      <c r="FI102" s="222"/>
      <c r="FJ102" s="222"/>
      <c r="FK102" s="222"/>
      <c r="FL102" s="222"/>
      <c r="FM102" s="222"/>
      <c r="FN102" s="222"/>
      <c r="FO102" s="222"/>
      <c r="FP102" s="222"/>
      <c r="FQ102" s="222"/>
      <c r="FR102" s="222"/>
      <c r="FS102" s="222"/>
      <c r="FT102" s="222"/>
      <c r="FU102" s="222"/>
      <c r="FV102" s="222"/>
      <c r="FW102" s="222"/>
      <c r="FX102" s="222"/>
      <c r="FY102" s="222"/>
      <c r="FZ102" s="222"/>
      <c r="GA102" s="222"/>
      <c r="GB102" s="222"/>
      <c r="GC102" s="222"/>
      <c r="GD102" s="222"/>
      <c r="GE102" s="222"/>
      <c r="GF102" s="222"/>
      <c r="GG102" s="222"/>
      <c r="GH102" s="222"/>
      <c r="GI102" s="222"/>
      <c r="GJ102" s="222"/>
      <c r="GK102" s="222"/>
      <c r="GL102" s="222"/>
      <c r="GM102" s="222"/>
      <c r="GN102" s="222"/>
      <c r="GO102" s="222"/>
      <c r="GP102" s="222"/>
      <c r="GQ102" s="222"/>
      <c r="GR102" s="222"/>
      <c r="GS102" s="222"/>
      <c r="GT102" s="222"/>
      <c r="GU102" s="222"/>
      <c r="GV102" s="222"/>
      <c r="GW102" s="222"/>
      <c r="GX102" s="222"/>
      <c r="GY102" s="222"/>
      <c r="GZ102" s="222"/>
      <c r="HA102" s="222"/>
      <c r="HB102" s="222"/>
      <c r="HC102" s="222"/>
      <c r="HD102" s="222"/>
      <c r="HE102" s="222"/>
      <c r="HF102" s="222"/>
      <c r="HG102" s="222"/>
      <c r="HH102" s="222"/>
      <c r="HI102" s="222"/>
      <c r="HJ102" s="222"/>
      <c r="HK102" s="222"/>
      <c r="HL102" s="222"/>
      <c r="HM102" s="222"/>
      <c r="HN102" s="222"/>
      <c r="HO102" s="222"/>
      <c r="HP102" s="222"/>
      <c r="HQ102" s="222"/>
      <c r="HR102" s="222"/>
      <c r="HS102" s="222"/>
      <c r="HT102" s="222"/>
      <c r="HU102" s="222"/>
      <c r="HV102" s="222"/>
      <c r="HW102" s="222"/>
      <c r="HX102" s="222"/>
      <c r="HY102" s="222"/>
      <c r="HZ102" s="222"/>
      <c r="IA102" s="222"/>
      <c r="IB102" s="222"/>
      <c r="IC102" s="222"/>
      <c r="ID102" s="222"/>
      <c r="IE102" s="222"/>
      <c r="IF102" s="222"/>
      <c r="IG102" s="222"/>
      <c r="IH102" s="222"/>
      <c r="II102" s="222"/>
      <c r="IJ102" s="222"/>
      <c r="IK102" s="222"/>
      <c r="IL102" s="222"/>
      <c r="IM102" s="222"/>
      <c r="IN102" s="222"/>
      <c r="IO102" s="222"/>
      <c r="IP102" s="222"/>
      <c r="IQ102" s="222"/>
      <c r="IR102" s="222"/>
      <c r="IS102" s="222"/>
      <c r="IT102" s="222"/>
    </row>
    <row r="103" spans="1:254" s="1" customFormat="1" x14ac:dyDescent="0.2">
      <c r="A103" s="222"/>
      <c r="B103" s="250"/>
      <c r="C103" s="250"/>
      <c r="D103" s="250"/>
      <c r="E103" s="250"/>
      <c r="F103" s="250"/>
      <c r="G103" s="250"/>
      <c r="H103" s="250"/>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222"/>
      <c r="BU103" s="222"/>
      <c r="BV103" s="222"/>
      <c r="BW103" s="222"/>
      <c r="BX103" s="222"/>
      <c r="BY103" s="222"/>
      <c r="BZ103" s="222"/>
      <c r="CA103" s="222"/>
      <c r="CB103" s="222"/>
      <c r="CC103" s="222"/>
      <c r="CD103" s="222"/>
      <c r="CE103" s="222"/>
      <c r="CF103" s="222"/>
      <c r="CG103" s="222"/>
      <c r="CH103" s="222"/>
      <c r="CI103" s="222"/>
      <c r="CJ103" s="222"/>
      <c r="CK103" s="222"/>
      <c r="CL103" s="222"/>
      <c r="CM103" s="222"/>
      <c r="CN103" s="222"/>
      <c r="CO103" s="222"/>
      <c r="CP103" s="222"/>
      <c r="CQ103" s="222"/>
      <c r="CR103" s="222"/>
      <c r="CS103" s="222"/>
      <c r="CT103" s="222"/>
      <c r="CU103" s="222"/>
      <c r="CV103" s="222"/>
      <c r="CW103" s="222"/>
      <c r="CX103" s="222"/>
      <c r="CY103" s="222"/>
      <c r="CZ103" s="222"/>
      <c r="DA103" s="222"/>
      <c r="DB103" s="222"/>
      <c r="DC103" s="222"/>
      <c r="DD103" s="222"/>
      <c r="DE103" s="222"/>
      <c r="DF103" s="222"/>
      <c r="DG103" s="222"/>
      <c r="DH103" s="222"/>
      <c r="DI103" s="222"/>
      <c r="DJ103" s="222"/>
      <c r="DK103" s="222"/>
      <c r="DL103" s="222"/>
      <c r="DM103" s="222"/>
      <c r="DN103" s="222"/>
      <c r="DO103" s="222"/>
      <c r="DP103" s="222"/>
      <c r="DQ103" s="222"/>
      <c r="DR103" s="222"/>
      <c r="DS103" s="222"/>
      <c r="DT103" s="222"/>
      <c r="DU103" s="222"/>
      <c r="DV103" s="222"/>
      <c r="DW103" s="222"/>
      <c r="DX103" s="222"/>
      <c r="DY103" s="222"/>
      <c r="DZ103" s="222"/>
      <c r="EA103" s="222"/>
      <c r="EB103" s="222"/>
      <c r="EC103" s="222"/>
      <c r="ED103" s="222"/>
      <c r="EE103" s="222"/>
      <c r="EF103" s="222"/>
      <c r="EG103" s="222"/>
      <c r="EH103" s="222"/>
      <c r="EI103" s="222"/>
      <c r="EJ103" s="222"/>
      <c r="EK103" s="222"/>
      <c r="EL103" s="222"/>
      <c r="EM103" s="222"/>
      <c r="EN103" s="222"/>
      <c r="EO103" s="222"/>
      <c r="EP103" s="222"/>
      <c r="EQ103" s="222"/>
      <c r="ER103" s="222"/>
      <c r="ES103" s="222"/>
      <c r="ET103" s="222"/>
      <c r="EU103" s="222"/>
      <c r="EV103" s="222"/>
      <c r="EW103" s="222"/>
      <c r="EX103" s="222"/>
      <c r="EY103" s="222"/>
      <c r="EZ103" s="222"/>
      <c r="FA103" s="222"/>
      <c r="FB103" s="222"/>
      <c r="FC103" s="222"/>
      <c r="FD103" s="222"/>
      <c r="FE103" s="222"/>
      <c r="FF103" s="222"/>
      <c r="FG103" s="222"/>
      <c r="FH103" s="222"/>
      <c r="FI103" s="222"/>
      <c r="FJ103" s="222"/>
      <c r="FK103" s="222"/>
      <c r="FL103" s="222"/>
      <c r="FM103" s="222"/>
      <c r="FN103" s="222"/>
      <c r="FO103" s="222"/>
      <c r="FP103" s="222"/>
      <c r="FQ103" s="222"/>
      <c r="FR103" s="222"/>
      <c r="FS103" s="222"/>
      <c r="FT103" s="222"/>
      <c r="FU103" s="222"/>
      <c r="FV103" s="222"/>
      <c r="FW103" s="222"/>
      <c r="FX103" s="222"/>
      <c r="FY103" s="222"/>
      <c r="FZ103" s="222"/>
      <c r="GA103" s="222"/>
      <c r="GB103" s="222"/>
      <c r="GC103" s="222"/>
      <c r="GD103" s="222"/>
      <c r="GE103" s="222"/>
      <c r="GF103" s="222"/>
      <c r="GG103" s="222"/>
      <c r="GH103" s="222"/>
      <c r="GI103" s="222"/>
      <c r="GJ103" s="222"/>
      <c r="GK103" s="222"/>
      <c r="GL103" s="222"/>
      <c r="GM103" s="222"/>
      <c r="GN103" s="222"/>
      <c r="GO103" s="222"/>
      <c r="GP103" s="222"/>
      <c r="GQ103" s="222"/>
      <c r="GR103" s="222"/>
      <c r="GS103" s="222"/>
      <c r="GT103" s="222"/>
      <c r="GU103" s="222"/>
      <c r="GV103" s="222"/>
      <c r="GW103" s="222"/>
      <c r="GX103" s="222"/>
      <c r="GY103" s="222"/>
      <c r="GZ103" s="222"/>
      <c r="HA103" s="222"/>
      <c r="HB103" s="222"/>
      <c r="HC103" s="222"/>
      <c r="HD103" s="222"/>
      <c r="HE103" s="222"/>
      <c r="HF103" s="222"/>
      <c r="HG103" s="222"/>
      <c r="HH103" s="222"/>
      <c r="HI103" s="222"/>
      <c r="HJ103" s="222"/>
      <c r="HK103" s="222"/>
      <c r="HL103" s="222"/>
      <c r="HM103" s="222"/>
      <c r="HN103" s="222"/>
      <c r="HO103" s="222"/>
      <c r="HP103" s="222"/>
      <c r="HQ103" s="222"/>
      <c r="HR103" s="222"/>
      <c r="HS103" s="222"/>
      <c r="HT103" s="222"/>
      <c r="HU103" s="222"/>
      <c r="HV103" s="222"/>
      <c r="HW103" s="222"/>
      <c r="HX103" s="222"/>
      <c r="HY103" s="222"/>
      <c r="HZ103" s="222"/>
      <c r="IA103" s="222"/>
      <c r="IB103" s="222"/>
      <c r="IC103" s="222"/>
      <c r="ID103" s="222"/>
      <c r="IE103" s="222"/>
      <c r="IF103" s="222"/>
      <c r="IG103" s="222"/>
      <c r="IH103" s="222"/>
      <c r="II103" s="222"/>
      <c r="IJ103" s="222"/>
      <c r="IK103" s="222"/>
      <c r="IL103" s="222"/>
      <c r="IM103" s="222"/>
      <c r="IN103" s="222"/>
      <c r="IO103" s="222"/>
      <c r="IP103" s="222"/>
      <c r="IQ103" s="222"/>
      <c r="IR103" s="222"/>
      <c r="IS103" s="222"/>
      <c r="IT103" s="222"/>
    </row>
    <row r="104" spans="1:254" s="1" customFormat="1" x14ac:dyDescent="0.2">
      <c r="A104" s="222"/>
      <c r="B104" s="250"/>
      <c r="C104" s="250"/>
      <c r="D104" s="250"/>
      <c r="E104" s="250"/>
      <c r="F104" s="250"/>
      <c r="G104" s="250"/>
      <c r="H104" s="250"/>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2"/>
      <c r="BS104" s="222"/>
      <c r="BT104" s="222"/>
      <c r="BU104" s="222"/>
      <c r="BV104" s="222"/>
      <c r="BW104" s="222"/>
      <c r="BX104" s="222"/>
      <c r="BY104" s="222"/>
      <c r="BZ104" s="222"/>
      <c r="CA104" s="222"/>
      <c r="CB104" s="222"/>
      <c r="CC104" s="222"/>
      <c r="CD104" s="222"/>
      <c r="CE104" s="222"/>
      <c r="CF104" s="222"/>
      <c r="CG104" s="222"/>
      <c r="CH104" s="222"/>
      <c r="CI104" s="222"/>
      <c r="CJ104" s="222"/>
      <c r="CK104" s="222"/>
      <c r="CL104" s="222"/>
      <c r="CM104" s="222"/>
      <c r="CN104" s="222"/>
      <c r="CO104" s="222"/>
      <c r="CP104" s="222"/>
      <c r="CQ104" s="222"/>
      <c r="CR104" s="222"/>
      <c r="CS104" s="222"/>
      <c r="CT104" s="222"/>
      <c r="CU104" s="222"/>
      <c r="CV104" s="222"/>
      <c r="CW104" s="222"/>
      <c r="CX104" s="222"/>
      <c r="CY104" s="222"/>
      <c r="CZ104" s="222"/>
      <c r="DA104" s="222"/>
      <c r="DB104" s="222"/>
      <c r="DC104" s="222"/>
      <c r="DD104" s="222"/>
      <c r="DE104" s="222"/>
      <c r="DF104" s="222"/>
      <c r="DG104" s="222"/>
      <c r="DH104" s="222"/>
      <c r="DI104" s="222"/>
      <c r="DJ104" s="222"/>
      <c r="DK104" s="222"/>
      <c r="DL104" s="222"/>
      <c r="DM104" s="222"/>
      <c r="DN104" s="222"/>
      <c r="DO104" s="222"/>
      <c r="DP104" s="222"/>
      <c r="DQ104" s="222"/>
      <c r="DR104" s="222"/>
      <c r="DS104" s="222"/>
      <c r="DT104" s="222"/>
      <c r="DU104" s="222"/>
      <c r="DV104" s="222"/>
      <c r="DW104" s="222"/>
      <c r="DX104" s="222"/>
      <c r="DY104" s="222"/>
      <c r="DZ104" s="222"/>
      <c r="EA104" s="222"/>
      <c r="EB104" s="222"/>
      <c r="EC104" s="222"/>
      <c r="ED104" s="222"/>
      <c r="EE104" s="222"/>
      <c r="EF104" s="222"/>
      <c r="EG104" s="222"/>
      <c r="EH104" s="222"/>
      <c r="EI104" s="222"/>
      <c r="EJ104" s="222"/>
      <c r="EK104" s="222"/>
      <c r="EL104" s="222"/>
      <c r="EM104" s="222"/>
      <c r="EN104" s="222"/>
      <c r="EO104" s="222"/>
      <c r="EP104" s="222"/>
      <c r="EQ104" s="222"/>
      <c r="ER104" s="222"/>
      <c r="ES104" s="222"/>
      <c r="ET104" s="222"/>
      <c r="EU104" s="222"/>
      <c r="EV104" s="222"/>
      <c r="EW104" s="222"/>
      <c r="EX104" s="222"/>
      <c r="EY104" s="222"/>
      <c r="EZ104" s="222"/>
      <c r="FA104" s="222"/>
      <c r="FB104" s="222"/>
      <c r="FC104" s="222"/>
      <c r="FD104" s="222"/>
      <c r="FE104" s="222"/>
      <c r="FF104" s="222"/>
      <c r="FG104" s="222"/>
      <c r="FH104" s="222"/>
      <c r="FI104" s="222"/>
      <c r="FJ104" s="222"/>
      <c r="FK104" s="222"/>
      <c r="FL104" s="222"/>
      <c r="FM104" s="222"/>
      <c r="FN104" s="222"/>
      <c r="FO104" s="222"/>
      <c r="FP104" s="222"/>
      <c r="FQ104" s="222"/>
      <c r="FR104" s="222"/>
      <c r="FS104" s="222"/>
      <c r="FT104" s="222"/>
      <c r="FU104" s="222"/>
      <c r="FV104" s="222"/>
      <c r="FW104" s="222"/>
      <c r="FX104" s="222"/>
      <c r="FY104" s="222"/>
      <c r="FZ104" s="222"/>
      <c r="GA104" s="222"/>
      <c r="GB104" s="222"/>
      <c r="GC104" s="222"/>
      <c r="GD104" s="222"/>
      <c r="GE104" s="222"/>
      <c r="GF104" s="222"/>
      <c r="GG104" s="222"/>
      <c r="GH104" s="222"/>
      <c r="GI104" s="222"/>
      <c r="GJ104" s="222"/>
      <c r="GK104" s="222"/>
      <c r="GL104" s="222"/>
      <c r="GM104" s="222"/>
      <c r="GN104" s="222"/>
      <c r="GO104" s="222"/>
      <c r="GP104" s="222"/>
      <c r="GQ104" s="222"/>
      <c r="GR104" s="222"/>
      <c r="GS104" s="222"/>
      <c r="GT104" s="222"/>
      <c r="GU104" s="222"/>
      <c r="GV104" s="222"/>
      <c r="GW104" s="222"/>
      <c r="GX104" s="222"/>
      <c r="GY104" s="222"/>
      <c r="GZ104" s="222"/>
      <c r="HA104" s="222"/>
      <c r="HB104" s="222"/>
      <c r="HC104" s="222"/>
      <c r="HD104" s="222"/>
      <c r="HE104" s="222"/>
      <c r="HF104" s="222"/>
      <c r="HG104" s="222"/>
      <c r="HH104" s="222"/>
      <c r="HI104" s="222"/>
      <c r="HJ104" s="222"/>
      <c r="HK104" s="222"/>
      <c r="HL104" s="222"/>
      <c r="HM104" s="222"/>
      <c r="HN104" s="222"/>
      <c r="HO104" s="222"/>
      <c r="HP104" s="222"/>
      <c r="HQ104" s="222"/>
      <c r="HR104" s="222"/>
      <c r="HS104" s="222"/>
      <c r="HT104" s="222"/>
      <c r="HU104" s="222"/>
      <c r="HV104" s="222"/>
      <c r="HW104" s="222"/>
      <c r="HX104" s="222"/>
      <c r="HY104" s="222"/>
      <c r="HZ104" s="222"/>
      <c r="IA104" s="222"/>
      <c r="IB104" s="222"/>
      <c r="IC104" s="222"/>
      <c r="ID104" s="222"/>
      <c r="IE104" s="222"/>
      <c r="IF104" s="222"/>
      <c r="IG104" s="222"/>
      <c r="IH104" s="222"/>
      <c r="II104" s="222"/>
      <c r="IJ104" s="222"/>
      <c r="IK104" s="222"/>
      <c r="IL104" s="222"/>
      <c r="IM104" s="222"/>
      <c r="IN104" s="222"/>
      <c r="IO104" s="222"/>
      <c r="IP104" s="222"/>
      <c r="IQ104" s="222"/>
      <c r="IR104" s="222"/>
      <c r="IS104" s="222"/>
      <c r="IT104" s="222"/>
    </row>
    <row r="105" spans="1:254" s="1" customFormat="1" x14ac:dyDescent="0.2">
      <c r="A105" s="222"/>
      <c r="B105" s="250"/>
      <c r="C105" s="250"/>
      <c r="D105" s="250"/>
      <c r="E105" s="250"/>
      <c r="F105" s="250"/>
      <c r="G105" s="250"/>
      <c r="H105" s="250"/>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222"/>
      <c r="BW105" s="222"/>
      <c r="BX105" s="222"/>
      <c r="BY105" s="222"/>
      <c r="BZ105" s="222"/>
      <c r="CA105" s="222"/>
      <c r="CB105" s="222"/>
      <c r="CC105" s="222"/>
      <c r="CD105" s="222"/>
      <c r="CE105" s="222"/>
      <c r="CF105" s="222"/>
      <c r="CG105" s="222"/>
      <c r="CH105" s="222"/>
      <c r="CI105" s="222"/>
      <c r="CJ105" s="222"/>
      <c r="CK105" s="222"/>
      <c r="CL105" s="222"/>
      <c r="CM105" s="222"/>
      <c r="CN105" s="222"/>
      <c r="CO105" s="222"/>
      <c r="CP105" s="222"/>
      <c r="CQ105" s="222"/>
      <c r="CR105" s="222"/>
      <c r="CS105" s="222"/>
      <c r="CT105" s="222"/>
      <c r="CU105" s="222"/>
      <c r="CV105" s="222"/>
      <c r="CW105" s="222"/>
      <c r="CX105" s="222"/>
      <c r="CY105" s="222"/>
      <c r="CZ105" s="222"/>
      <c r="DA105" s="222"/>
      <c r="DB105" s="222"/>
      <c r="DC105" s="222"/>
      <c r="DD105" s="222"/>
      <c r="DE105" s="222"/>
      <c r="DF105" s="222"/>
      <c r="DG105" s="222"/>
      <c r="DH105" s="222"/>
      <c r="DI105" s="222"/>
      <c r="DJ105" s="222"/>
      <c r="DK105" s="222"/>
      <c r="DL105" s="222"/>
      <c r="DM105" s="222"/>
      <c r="DN105" s="222"/>
      <c r="DO105" s="222"/>
      <c r="DP105" s="222"/>
      <c r="DQ105" s="222"/>
      <c r="DR105" s="222"/>
      <c r="DS105" s="222"/>
      <c r="DT105" s="222"/>
      <c r="DU105" s="222"/>
      <c r="DV105" s="222"/>
      <c r="DW105" s="222"/>
      <c r="DX105" s="222"/>
      <c r="DY105" s="222"/>
      <c r="DZ105" s="222"/>
      <c r="EA105" s="222"/>
      <c r="EB105" s="222"/>
      <c r="EC105" s="222"/>
      <c r="ED105" s="222"/>
      <c r="EE105" s="222"/>
      <c r="EF105" s="222"/>
      <c r="EG105" s="222"/>
      <c r="EH105" s="222"/>
      <c r="EI105" s="222"/>
      <c r="EJ105" s="222"/>
      <c r="EK105" s="222"/>
      <c r="EL105" s="222"/>
      <c r="EM105" s="222"/>
      <c r="EN105" s="222"/>
      <c r="EO105" s="222"/>
      <c r="EP105" s="222"/>
      <c r="EQ105" s="222"/>
      <c r="ER105" s="222"/>
      <c r="ES105" s="222"/>
      <c r="ET105" s="222"/>
      <c r="EU105" s="222"/>
      <c r="EV105" s="222"/>
      <c r="EW105" s="222"/>
      <c r="EX105" s="222"/>
      <c r="EY105" s="222"/>
      <c r="EZ105" s="222"/>
      <c r="FA105" s="222"/>
      <c r="FB105" s="222"/>
      <c r="FC105" s="222"/>
      <c r="FD105" s="222"/>
      <c r="FE105" s="222"/>
      <c r="FF105" s="222"/>
      <c r="FG105" s="222"/>
      <c r="FH105" s="222"/>
      <c r="FI105" s="222"/>
      <c r="FJ105" s="222"/>
      <c r="FK105" s="222"/>
      <c r="FL105" s="222"/>
      <c r="FM105" s="222"/>
      <c r="FN105" s="222"/>
      <c r="FO105" s="222"/>
      <c r="FP105" s="222"/>
      <c r="FQ105" s="222"/>
      <c r="FR105" s="222"/>
      <c r="FS105" s="222"/>
      <c r="FT105" s="222"/>
      <c r="FU105" s="222"/>
      <c r="FV105" s="222"/>
      <c r="FW105" s="222"/>
      <c r="FX105" s="222"/>
      <c r="FY105" s="222"/>
      <c r="FZ105" s="222"/>
      <c r="GA105" s="222"/>
      <c r="GB105" s="222"/>
      <c r="GC105" s="222"/>
      <c r="GD105" s="222"/>
      <c r="GE105" s="222"/>
      <c r="GF105" s="222"/>
      <c r="GG105" s="222"/>
      <c r="GH105" s="222"/>
      <c r="GI105" s="222"/>
      <c r="GJ105" s="222"/>
      <c r="GK105" s="222"/>
      <c r="GL105" s="222"/>
      <c r="GM105" s="222"/>
      <c r="GN105" s="222"/>
      <c r="GO105" s="222"/>
      <c r="GP105" s="222"/>
      <c r="GQ105" s="222"/>
      <c r="GR105" s="222"/>
      <c r="GS105" s="222"/>
      <c r="GT105" s="222"/>
      <c r="GU105" s="222"/>
      <c r="GV105" s="222"/>
      <c r="GW105" s="222"/>
      <c r="GX105" s="222"/>
      <c r="GY105" s="222"/>
      <c r="GZ105" s="222"/>
      <c r="HA105" s="222"/>
      <c r="HB105" s="222"/>
      <c r="HC105" s="222"/>
      <c r="HD105" s="222"/>
      <c r="HE105" s="222"/>
      <c r="HF105" s="222"/>
      <c r="HG105" s="222"/>
      <c r="HH105" s="222"/>
      <c r="HI105" s="222"/>
      <c r="HJ105" s="222"/>
      <c r="HK105" s="222"/>
      <c r="HL105" s="222"/>
      <c r="HM105" s="222"/>
      <c r="HN105" s="222"/>
      <c r="HO105" s="222"/>
      <c r="HP105" s="222"/>
      <c r="HQ105" s="222"/>
      <c r="HR105" s="222"/>
      <c r="HS105" s="222"/>
      <c r="HT105" s="222"/>
      <c r="HU105" s="222"/>
      <c r="HV105" s="222"/>
      <c r="HW105" s="222"/>
      <c r="HX105" s="222"/>
      <c r="HY105" s="222"/>
      <c r="HZ105" s="222"/>
      <c r="IA105" s="222"/>
      <c r="IB105" s="222"/>
      <c r="IC105" s="222"/>
      <c r="ID105" s="222"/>
      <c r="IE105" s="222"/>
      <c r="IF105" s="222"/>
      <c r="IG105" s="222"/>
      <c r="IH105" s="222"/>
      <c r="II105" s="222"/>
      <c r="IJ105" s="222"/>
      <c r="IK105" s="222"/>
      <c r="IL105" s="222"/>
      <c r="IM105" s="222"/>
      <c r="IN105" s="222"/>
      <c r="IO105" s="222"/>
      <c r="IP105" s="222"/>
      <c r="IQ105" s="222"/>
      <c r="IR105" s="222"/>
      <c r="IS105" s="222"/>
      <c r="IT105" s="222"/>
    </row>
    <row r="106" spans="1:254" s="1" customFormat="1" x14ac:dyDescent="0.2">
      <c r="A106" s="222"/>
      <c r="B106" s="250"/>
      <c r="C106" s="250"/>
      <c r="D106" s="250"/>
      <c r="E106" s="250"/>
      <c r="F106" s="250"/>
      <c r="G106" s="250"/>
      <c r="H106" s="250"/>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2"/>
      <c r="BX106" s="222"/>
      <c r="BY106" s="222"/>
      <c r="BZ106" s="222"/>
      <c r="CA106" s="222"/>
      <c r="CB106" s="222"/>
      <c r="CC106" s="222"/>
      <c r="CD106" s="222"/>
      <c r="CE106" s="222"/>
      <c r="CF106" s="222"/>
      <c r="CG106" s="222"/>
      <c r="CH106" s="222"/>
      <c r="CI106" s="222"/>
      <c r="CJ106" s="222"/>
      <c r="CK106" s="222"/>
      <c r="CL106" s="222"/>
      <c r="CM106" s="222"/>
      <c r="CN106" s="222"/>
      <c r="CO106" s="222"/>
      <c r="CP106" s="222"/>
      <c r="CQ106" s="222"/>
      <c r="CR106" s="222"/>
      <c r="CS106" s="222"/>
      <c r="CT106" s="222"/>
      <c r="CU106" s="222"/>
      <c r="CV106" s="222"/>
      <c r="CW106" s="222"/>
      <c r="CX106" s="222"/>
      <c r="CY106" s="222"/>
      <c r="CZ106" s="222"/>
      <c r="DA106" s="222"/>
      <c r="DB106" s="222"/>
      <c r="DC106" s="222"/>
      <c r="DD106" s="222"/>
      <c r="DE106" s="222"/>
      <c r="DF106" s="222"/>
      <c r="DG106" s="222"/>
      <c r="DH106" s="222"/>
      <c r="DI106" s="222"/>
      <c r="DJ106" s="222"/>
      <c r="DK106" s="222"/>
      <c r="DL106" s="222"/>
      <c r="DM106" s="222"/>
      <c r="DN106" s="222"/>
      <c r="DO106" s="222"/>
      <c r="DP106" s="222"/>
      <c r="DQ106" s="222"/>
      <c r="DR106" s="222"/>
      <c r="DS106" s="222"/>
      <c r="DT106" s="222"/>
      <c r="DU106" s="222"/>
      <c r="DV106" s="222"/>
      <c r="DW106" s="222"/>
      <c r="DX106" s="222"/>
      <c r="DY106" s="222"/>
      <c r="DZ106" s="222"/>
      <c r="EA106" s="222"/>
      <c r="EB106" s="222"/>
      <c r="EC106" s="222"/>
      <c r="ED106" s="222"/>
      <c r="EE106" s="222"/>
      <c r="EF106" s="222"/>
      <c r="EG106" s="222"/>
      <c r="EH106" s="222"/>
      <c r="EI106" s="222"/>
      <c r="EJ106" s="222"/>
      <c r="EK106" s="222"/>
      <c r="EL106" s="222"/>
      <c r="EM106" s="222"/>
      <c r="EN106" s="222"/>
      <c r="EO106" s="222"/>
      <c r="EP106" s="222"/>
      <c r="EQ106" s="222"/>
      <c r="ER106" s="222"/>
      <c r="ES106" s="222"/>
      <c r="ET106" s="222"/>
      <c r="EU106" s="222"/>
      <c r="EV106" s="222"/>
      <c r="EW106" s="222"/>
      <c r="EX106" s="222"/>
      <c r="EY106" s="222"/>
      <c r="EZ106" s="222"/>
      <c r="FA106" s="222"/>
      <c r="FB106" s="222"/>
      <c r="FC106" s="222"/>
      <c r="FD106" s="222"/>
      <c r="FE106" s="222"/>
      <c r="FF106" s="222"/>
      <c r="FG106" s="222"/>
      <c r="FH106" s="222"/>
      <c r="FI106" s="222"/>
      <c r="FJ106" s="222"/>
      <c r="FK106" s="222"/>
      <c r="FL106" s="222"/>
      <c r="FM106" s="222"/>
      <c r="FN106" s="222"/>
      <c r="FO106" s="222"/>
      <c r="FP106" s="222"/>
      <c r="FQ106" s="222"/>
      <c r="FR106" s="222"/>
      <c r="FS106" s="222"/>
      <c r="FT106" s="222"/>
      <c r="FU106" s="222"/>
      <c r="FV106" s="222"/>
      <c r="FW106" s="222"/>
      <c r="FX106" s="222"/>
      <c r="FY106" s="222"/>
      <c r="FZ106" s="222"/>
      <c r="GA106" s="222"/>
      <c r="GB106" s="222"/>
      <c r="GC106" s="222"/>
      <c r="GD106" s="222"/>
      <c r="GE106" s="222"/>
      <c r="GF106" s="222"/>
      <c r="GG106" s="222"/>
      <c r="GH106" s="222"/>
      <c r="GI106" s="222"/>
      <c r="GJ106" s="222"/>
      <c r="GK106" s="222"/>
      <c r="GL106" s="222"/>
      <c r="GM106" s="222"/>
      <c r="GN106" s="222"/>
      <c r="GO106" s="222"/>
      <c r="GP106" s="222"/>
      <c r="GQ106" s="222"/>
      <c r="GR106" s="222"/>
      <c r="GS106" s="222"/>
      <c r="GT106" s="222"/>
      <c r="GU106" s="222"/>
      <c r="GV106" s="222"/>
      <c r="GW106" s="222"/>
      <c r="GX106" s="222"/>
      <c r="GY106" s="222"/>
      <c r="GZ106" s="222"/>
      <c r="HA106" s="222"/>
      <c r="HB106" s="222"/>
      <c r="HC106" s="222"/>
      <c r="HD106" s="222"/>
      <c r="HE106" s="222"/>
      <c r="HF106" s="222"/>
      <c r="HG106" s="222"/>
      <c r="HH106" s="222"/>
      <c r="HI106" s="222"/>
      <c r="HJ106" s="222"/>
      <c r="HK106" s="222"/>
      <c r="HL106" s="222"/>
      <c r="HM106" s="222"/>
      <c r="HN106" s="222"/>
      <c r="HO106" s="222"/>
      <c r="HP106" s="222"/>
      <c r="HQ106" s="222"/>
      <c r="HR106" s="222"/>
      <c r="HS106" s="222"/>
      <c r="HT106" s="222"/>
      <c r="HU106" s="222"/>
      <c r="HV106" s="222"/>
      <c r="HW106" s="222"/>
      <c r="HX106" s="222"/>
      <c r="HY106" s="222"/>
      <c r="HZ106" s="222"/>
      <c r="IA106" s="222"/>
      <c r="IB106" s="222"/>
      <c r="IC106" s="222"/>
      <c r="ID106" s="222"/>
      <c r="IE106" s="222"/>
      <c r="IF106" s="222"/>
      <c r="IG106" s="222"/>
      <c r="IH106" s="222"/>
      <c r="II106" s="222"/>
      <c r="IJ106" s="222"/>
      <c r="IK106" s="222"/>
      <c r="IL106" s="222"/>
      <c r="IM106" s="222"/>
      <c r="IN106" s="222"/>
      <c r="IO106" s="222"/>
      <c r="IP106" s="222"/>
      <c r="IQ106" s="222"/>
      <c r="IR106" s="222"/>
      <c r="IS106" s="222"/>
      <c r="IT106" s="222"/>
    </row>
    <row r="107" spans="1:254" s="1" customFormat="1" x14ac:dyDescent="0.2">
      <c r="A107" s="222"/>
      <c r="B107" s="250"/>
      <c r="C107" s="250"/>
      <c r="D107" s="250"/>
      <c r="E107" s="250"/>
      <c r="F107" s="250"/>
      <c r="G107" s="250"/>
      <c r="H107" s="250"/>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222"/>
      <c r="BV107" s="222"/>
      <c r="BW107" s="222"/>
      <c r="BX107" s="222"/>
      <c r="BY107" s="222"/>
      <c r="BZ107" s="222"/>
      <c r="CA107" s="222"/>
      <c r="CB107" s="222"/>
      <c r="CC107" s="222"/>
      <c r="CD107" s="222"/>
      <c r="CE107" s="222"/>
      <c r="CF107" s="222"/>
      <c r="CG107" s="222"/>
      <c r="CH107" s="222"/>
      <c r="CI107" s="222"/>
      <c r="CJ107" s="222"/>
      <c r="CK107" s="222"/>
      <c r="CL107" s="222"/>
      <c r="CM107" s="222"/>
      <c r="CN107" s="222"/>
      <c r="CO107" s="222"/>
      <c r="CP107" s="222"/>
      <c r="CQ107" s="222"/>
      <c r="CR107" s="222"/>
      <c r="CS107" s="222"/>
      <c r="CT107" s="222"/>
      <c r="CU107" s="222"/>
      <c r="CV107" s="222"/>
      <c r="CW107" s="222"/>
      <c r="CX107" s="222"/>
      <c r="CY107" s="222"/>
      <c r="CZ107" s="222"/>
      <c r="DA107" s="222"/>
      <c r="DB107" s="222"/>
      <c r="DC107" s="222"/>
      <c r="DD107" s="222"/>
      <c r="DE107" s="222"/>
      <c r="DF107" s="222"/>
      <c r="DG107" s="222"/>
      <c r="DH107" s="222"/>
      <c r="DI107" s="222"/>
      <c r="DJ107" s="222"/>
      <c r="DK107" s="222"/>
      <c r="DL107" s="222"/>
      <c r="DM107" s="222"/>
      <c r="DN107" s="222"/>
      <c r="DO107" s="222"/>
      <c r="DP107" s="222"/>
      <c r="DQ107" s="222"/>
      <c r="DR107" s="222"/>
      <c r="DS107" s="222"/>
      <c r="DT107" s="222"/>
      <c r="DU107" s="222"/>
      <c r="DV107" s="222"/>
      <c r="DW107" s="222"/>
      <c r="DX107" s="222"/>
      <c r="DY107" s="222"/>
      <c r="DZ107" s="222"/>
      <c r="EA107" s="222"/>
      <c r="EB107" s="222"/>
      <c r="EC107" s="222"/>
      <c r="ED107" s="222"/>
      <c r="EE107" s="222"/>
      <c r="EF107" s="222"/>
      <c r="EG107" s="222"/>
      <c r="EH107" s="222"/>
      <c r="EI107" s="222"/>
      <c r="EJ107" s="222"/>
      <c r="EK107" s="222"/>
      <c r="EL107" s="222"/>
      <c r="EM107" s="222"/>
      <c r="EN107" s="222"/>
      <c r="EO107" s="222"/>
      <c r="EP107" s="222"/>
      <c r="EQ107" s="222"/>
      <c r="ER107" s="222"/>
      <c r="ES107" s="222"/>
      <c r="ET107" s="222"/>
      <c r="EU107" s="222"/>
      <c r="EV107" s="222"/>
      <c r="EW107" s="222"/>
      <c r="EX107" s="222"/>
      <c r="EY107" s="222"/>
      <c r="EZ107" s="222"/>
      <c r="FA107" s="222"/>
      <c r="FB107" s="222"/>
      <c r="FC107" s="222"/>
      <c r="FD107" s="222"/>
      <c r="FE107" s="222"/>
      <c r="FF107" s="222"/>
      <c r="FG107" s="222"/>
      <c r="FH107" s="222"/>
      <c r="FI107" s="222"/>
      <c r="FJ107" s="222"/>
      <c r="FK107" s="222"/>
      <c r="FL107" s="222"/>
      <c r="FM107" s="222"/>
      <c r="FN107" s="222"/>
      <c r="FO107" s="222"/>
      <c r="FP107" s="222"/>
      <c r="FQ107" s="222"/>
      <c r="FR107" s="222"/>
      <c r="FS107" s="222"/>
      <c r="FT107" s="222"/>
      <c r="FU107" s="222"/>
      <c r="FV107" s="222"/>
      <c r="FW107" s="222"/>
      <c r="FX107" s="222"/>
      <c r="FY107" s="222"/>
      <c r="FZ107" s="222"/>
      <c r="GA107" s="222"/>
      <c r="GB107" s="222"/>
      <c r="GC107" s="222"/>
      <c r="GD107" s="222"/>
      <c r="GE107" s="222"/>
      <c r="GF107" s="222"/>
      <c r="GG107" s="222"/>
      <c r="GH107" s="222"/>
      <c r="GI107" s="222"/>
      <c r="GJ107" s="222"/>
      <c r="GK107" s="222"/>
      <c r="GL107" s="222"/>
      <c r="GM107" s="222"/>
      <c r="GN107" s="222"/>
      <c r="GO107" s="222"/>
      <c r="GP107" s="222"/>
      <c r="GQ107" s="222"/>
      <c r="GR107" s="222"/>
      <c r="GS107" s="222"/>
      <c r="GT107" s="222"/>
      <c r="GU107" s="222"/>
      <c r="GV107" s="222"/>
      <c r="GW107" s="222"/>
      <c r="GX107" s="222"/>
      <c r="GY107" s="222"/>
      <c r="GZ107" s="222"/>
      <c r="HA107" s="222"/>
      <c r="HB107" s="222"/>
      <c r="HC107" s="222"/>
      <c r="HD107" s="222"/>
      <c r="HE107" s="222"/>
      <c r="HF107" s="222"/>
      <c r="HG107" s="222"/>
      <c r="HH107" s="222"/>
      <c r="HI107" s="222"/>
      <c r="HJ107" s="222"/>
      <c r="HK107" s="222"/>
      <c r="HL107" s="222"/>
      <c r="HM107" s="222"/>
      <c r="HN107" s="222"/>
      <c r="HO107" s="222"/>
      <c r="HP107" s="222"/>
      <c r="HQ107" s="222"/>
      <c r="HR107" s="222"/>
      <c r="HS107" s="222"/>
      <c r="HT107" s="222"/>
      <c r="HU107" s="222"/>
      <c r="HV107" s="222"/>
      <c r="HW107" s="222"/>
      <c r="HX107" s="222"/>
      <c r="HY107" s="222"/>
      <c r="HZ107" s="222"/>
      <c r="IA107" s="222"/>
      <c r="IB107" s="222"/>
      <c r="IC107" s="222"/>
      <c r="ID107" s="222"/>
      <c r="IE107" s="222"/>
      <c r="IF107" s="222"/>
      <c r="IG107" s="222"/>
      <c r="IH107" s="222"/>
      <c r="II107" s="222"/>
      <c r="IJ107" s="222"/>
      <c r="IK107" s="222"/>
      <c r="IL107" s="222"/>
      <c r="IM107" s="222"/>
      <c r="IN107" s="222"/>
      <c r="IO107" s="222"/>
      <c r="IP107" s="222"/>
      <c r="IQ107" s="222"/>
      <c r="IR107" s="222"/>
      <c r="IS107" s="222"/>
      <c r="IT107" s="222"/>
    </row>
    <row r="108" spans="1:254" s="1" customFormat="1" x14ac:dyDescent="0.2">
      <c r="A108" s="222"/>
      <c r="B108" s="250"/>
      <c r="C108" s="250"/>
      <c r="D108" s="250"/>
      <c r="E108" s="250"/>
      <c r="F108" s="250"/>
      <c r="G108" s="250"/>
      <c r="H108" s="250"/>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222"/>
      <c r="BG108" s="222"/>
      <c r="BH108" s="222"/>
      <c r="BI108" s="222"/>
      <c r="BJ108" s="222"/>
      <c r="BK108" s="222"/>
      <c r="BL108" s="222"/>
      <c r="BM108" s="222"/>
      <c r="BN108" s="222"/>
      <c r="BO108" s="222"/>
      <c r="BP108" s="222"/>
      <c r="BQ108" s="222"/>
      <c r="BR108" s="222"/>
      <c r="BS108" s="222"/>
      <c r="BT108" s="222"/>
      <c r="BU108" s="222"/>
      <c r="BV108" s="222"/>
      <c r="BW108" s="222"/>
      <c r="BX108" s="222"/>
      <c r="BY108" s="222"/>
      <c r="BZ108" s="222"/>
      <c r="CA108" s="222"/>
      <c r="CB108" s="222"/>
      <c r="CC108" s="222"/>
      <c r="CD108" s="222"/>
      <c r="CE108" s="222"/>
      <c r="CF108" s="222"/>
      <c r="CG108" s="222"/>
      <c r="CH108" s="222"/>
      <c r="CI108" s="222"/>
      <c r="CJ108" s="222"/>
      <c r="CK108" s="222"/>
      <c r="CL108" s="222"/>
      <c r="CM108" s="222"/>
      <c r="CN108" s="222"/>
      <c r="CO108" s="222"/>
      <c r="CP108" s="222"/>
      <c r="CQ108" s="222"/>
      <c r="CR108" s="222"/>
      <c r="CS108" s="222"/>
      <c r="CT108" s="222"/>
      <c r="CU108" s="222"/>
      <c r="CV108" s="222"/>
      <c r="CW108" s="222"/>
      <c r="CX108" s="222"/>
      <c r="CY108" s="222"/>
      <c r="CZ108" s="222"/>
      <c r="DA108" s="222"/>
      <c r="DB108" s="222"/>
      <c r="DC108" s="222"/>
      <c r="DD108" s="222"/>
      <c r="DE108" s="222"/>
      <c r="DF108" s="222"/>
      <c r="DG108" s="222"/>
      <c r="DH108" s="222"/>
      <c r="DI108" s="222"/>
      <c r="DJ108" s="222"/>
      <c r="DK108" s="222"/>
      <c r="DL108" s="222"/>
      <c r="DM108" s="222"/>
      <c r="DN108" s="222"/>
      <c r="DO108" s="222"/>
      <c r="DP108" s="222"/>
      <c r="DQ108" s="222"/>
      <c r="DR108" s="222"/>
      <c r="DS108" s="222"/>
      <c r="DT108" s="222"/>
      <c r="DU108" s="222"/>
      <c r="DV108" s="222"/>
      <c r="DW108" s="222"/>
      <c r="DX108" s="222"/>
      <c r="DY108" s="222"/>
      <c r="DZ108" s="222"/>
      <c r="EA108" s="222"/>
      <c r="EB108" s="222"/>
      <c r="EC108" s="222"/>
      <c r="ED108" s="222"/>
      <c r="EE108" s="222"/>
      <c r="EF108" s="222"/>
      <c r="EG108" s="222"/>
      <c r="EH108" s="222"/>
      <c r="EI108" s="222"/>
      <c r="EJ108" s="222"/>
      <c r="EK108" s="222"/>
      <c r="EL108" s="222"/>
      <c r="EM108" s="222"/>
      <c r="EN108" s="222"/>
      <c r="EO108" s="222"/>
      <c r="EP108" s="222"/>
      <c r="EQ108" s="222"/>
      <c r="ER108" s="222"/>
      <c r="ES108" s="222"/>
      <c r="ET108" s="222"/>
      <c r="EU108" s="222"/>
      <c r="EV108" s="222"/>
      <c r="EW108" s="222"/>
      <c r="EX108" s="222"/>
      <c r="EY108" s="222"/>
      <c r="EZ108" s="222"/>
      <c r="FA108" s="222"/>
      <c r="FB108" s="222"/>
      <c r="FC108" s="222"/>
      <c r="FD108" s="222"/>
      <c r="FE108" s="222"/>
      <c r="FF108" s="222"/>
      <c r="FG108" s="222"/>
      <c r="FH108" s="222"/>
      <c r="FI108" s="222"/>
      <c r="FJ108" s="222"/>
      <c r="FK108" s="222"/>
      <c r="FL108" s="222"/>
      <c r="FM108" s="222"/>
      <c r="FN108" s="222"/>
      <c r="FO108" s="222"/>
      <c r="FP108" s="222"/>
      <c r="FQ108" s="222"/>
      <c r="FR108" s="222"/>
      <c r="FS108" s="222"/>
      <c r="FT108" s="222"/>
      <c r="FU108" s="222"/>
      <c r="FV108" s="222"/>
      <c r="FW108" s="222"/>
      <c r="FX108" s="222"/>
      <c r="FY108" s="222"/>
      <c r="FZ108" s="222"/>
      <c r="GA108" s="222"/>
      <c r="GB108" s="222"/>
      <c r="GC108" s="222"/>
      <c r="GD108" s="222"/>
      <c r="GE108" s="222"/>
      <c r="GF108" s="222"/>
      <c r="GG108" s="222"/>
      <c r="GH108" s="222"/>
      <c r="GI108" s="222"/>
      <c r="GJ108" s="222"/>
      <c r="GK108" s="222"/>
      <c r="GL108" s="222"/>
      <c r="GM108" s="222"/>
      <c r="GN108" s="222"/>
      <c r="GO108" s="222"/>
      <c r="GP108" s="222"/>
      <c r="GQ108" s="222"/>
      <c r="GR108" s="222"/>
      <c r="GS108" s="222"/>
      <c r="GT108" s="222"/>
      <c r="GU108" s="222"/>
      <c r="GV108" s="222"/>
      <c r="GW108" s="222"/>
      <c r="GX108" s="222"/>
      <c r="GY108" s="222"/>
      <c r="GZ108" s="222"/>
      <c r="HA108" s="222"/>
      <c r="HB108" s="222"/>
      <c r="HC108" s="222"/>
      <c r="HD108" s="222"/>
      <c r="HE108" s="222"/>
      <c r="HF108" s="222"/>
      <c r="HG108" s="222"/>
      <c r="HH108" s="222"/>
      <c r="HI108" s="222"/>
      <c r="HJ108" s="222"/>
      <c r="HK108" s="222"/>
      <c r="HL108" s="222"/>
      <c r="HM108" s="222"/>
      <c r="HN108" s="222"/>
      <c r="HO108" s="222"/>
      <c r="HP108" s="222"/>
      <c r="HQ108" s="222"/>
      <c r="HR108" s="222"/>
      <c r="HS108" s="222"/>
      <c r="HT108" s="222"/>
      <c r="HU108" s="222"/>
      <c r="HV108" s="222"/>
      <c r="HW108" s="222"/>
      <c r="HX108" s="222"/>
      <c r="HY108" s="222"/>
      <c r="HZ108" s="222"/>
      <c r="IA108" s="222"/>
      <c r="IB108" s="222"/>
      <c r="IC108" s="222"/>
      <c r="ID108" s="222"/>
      <c r="IE108" s="222"/>
      <c r="IF108" s="222"/>
      <c r="IG108" s="222"/>
      <c r="IH108" s="222"/>
      <c r="II108" s="222"/>
      <c r="IJ108" s="222"/>
      <c r="IK108" s="222"/>
      <c r="IL108" s="222"/>
      <c r="IM108" s="222"/>
      <c r="IN108" s="222"/>
      <c r="IO108" s="222"/>
      <c r="IP108" s="222"/>
      <c r="IQ108" s="222"/>
      <c r="IR108" s="222"/>
      <c r="IS108" s="222"/>
      <c r="IT108" s="222"/>
    </row>
    <row r="109" spans="1:254" s="1" customFormat="1" x14ac:dyDescent="0.2">
      <c r="A109" s="222"/>
      <c r="B109" s="250"/>
      <c r="C109" s="250"/>
      <c r="D109" s="250"/>
      <c r="E109" s="250"/>
      <c r="F109" s="250"/>
      <c r="G109" s="250"/>
      <c r="H109" s="250"/>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222"/>
      <c r="BG109" s="222"/>
      <c r="BH109" s="222"/>
      <c r="BI109" s="222"/>
      <c r="BJ109" s="222"/>
      <c r="BK109" s="222"/>
      <c r="BL109" s="222"/>
      <c r="BM109" s="222"/>
      <c r="BN109" s="222"/>
      <c r="BO109" s="222"/>
      <c r="BP109" s="222"/>
      <c r="BQ109" s="222"/>
      <c r="BR109" s="222"/>
      <c r="BS109" s="222"/>
      <c r="BT109" s="222"/>
      <c r="BU109" s="222"/>
      <c r="BV109" s="222"/>
      <c r="BW109" s="222"/>
      <c r="BX109" s="222"/>
      <c r="BY109" s="222"/>
      <c r="BZ109" s="222"/>
      <c r="CA109" s="222"/>
      <c r="CB109" s="222"/>
      <c r="CC109" s="222"/>
      <c r="CD109" s="222"/>
      <c r="CE109" s="222"/>
      <c r="CF109" s="222"/>
      <c r="CG109" s="222"/>
      <c r="CH109" s="222"/>
      <c r="CI109" s="222"/>
      <c r="CJ109" s="222"/>
      <c r="CK109" s="222"/>
      <c r="CL109" s="222"/>
      <c r="CM109" s="222"/>
      <c r="CN109" s="222"/>
      <c r="CO109" s="222"/>
      <c r="CP109" s="222"/>
      <c r="CQ109" s="222"/>
      <c r="CR109" s="222"/>
      <c r="CS109" s="222"/>
      <c r="CT109" s="222"/>
      <c r="CU109" s="222"/>
      <c r="CV109" s="222"/>
      <c r="CW109" s="222"/>
      <c r="CX109" s="222"/>
      <c r="CY109" s="222"/>
      <c r="CZ109" s="222"/>
      <c r="DA109" s="222"/>
      <c r="DB109" s="222"/>
      <c r="DC109" s="222"/>
      <c r="DD109" s="222"/>
      <c r="DE109" s="222"/>
      <c r="DF109" s="222"/>
      <c r="DG109" s="222"/>
      <c r="DH109" s="222"/>
      <c r="DI109" s="222"/>
      <c r="DJ109" s="222"/>
      <c r="DK109" s="222"/>
      <c r="DL109" s="222"/>
      <c r="DM109" s="222"/>
      <c r="DN109" s="222"/>
      <c r="DO109" s="222"/>
      <c r="DP109" s="222"/>
      <c r="DQ109" s="222"/>
      <c r="DR109" s="222"/>
      <c r="DS109" s="222"/>
      <c r="DT109" s="222"/>
      <c r="DU109" s="222"/>
      <c r="DV109" s="222"/>
      <c r="DW109" s="222"/>
      <c r="DX109" s="222"/>
      <c r="DY109" s="222"/>
      <c r="DZ109" s="222"/>
      <c r="EA109" s="222"/>
      <c r="EB109" s="222"/>
      <c r="EC109" s="222"/>
      <c r="ED109" s="222"/>
      <c r="EE109" s="222"/>
      <c r="EF109" s="222"/>
      <c r="EG109" s="222"/>
      <c r="EH109" s="222"/>
      <c r="EI109" s="222"/>
      <c r="EJ109" s="222"/>
      <c r="EK109" s="222"/>
      <c r="EL109" s="222"/>
      <c r="EM109" s="222"/>
      <c r="EN109" s="222"/>
      <c r="EO109" s="222"/>
      <c r="EP109" s="222"/>
      <c r="EQ109" s="222"/>
      <c r="ER109" s="222"/>
      <c r="ES109" s="222"/>
      <c r="ET109" s="222"/>
      <c r="EU109" s="222"/>
      <c r="EV109" s="222"/>
      <c r="EW109" s="222"/>
      <c r="EX109" s="222"/>
      <c r="EY109" s="222"/>
      <c r="EZ109" s="222"/>
      <c r="FA109" s="222"/>
      <c r="FB109" s="222"/>
      <c r="FC109" s="222"/>
      <c r="FD109" s="222"/>
      <c r="FE109" s="222"/>
      <c r="FF109" s="222"/>
      <c r="FG109" s="222"/>
      <c r="FH109" s="222"/>
      <c r="FI109" s="222"/>
      <c r="FJ109" s="222"/>
      <c r="FK109" s="222"/>
      <c r="FL109" s="222"/>
      <c r="FM109" s="222"/>
      <c r="FN109" s="222"/>
      <c r="FO109" s="222"/>
      <c r="FP109" s="222"/>
      <c r="FQ109" s="222"/>
      <c r="FR109" s="222"/>
      <c r="FS109" s="222"/>
      <c r="FT109" s="222"/>
      <c r="FU109" s="222"/>
      <c r="FV109" s="222"/>
      <c r="FW109" s="222"/>
      <c r="FX109" s="222"/>
      <c r="FY109" s="222"/>
      <c r="FZ109" s="222"/>
      <c r="GA109" s="222"/>
      <c r="GB109" s="222"/>
      <c r="GC109" s="222"/>
      <c r="GD109" s="222"/>
      <c r="GE109" s="222"/>
      <c r="GF109" s="222"/>
      <c r="GG109" s="222"/>
      <c r="GH109" s="222"/>
      <c r="GI109" s="222"/>
      <c r="GJ109" s="222"/>
      <c r="GK109" s="222"/>
      <c r="GL109" s="222"/>
      <c r="GM109" s="222"/>
      <c r="GN109" s="222"/>
      <c r="GO109" s="222"/>
      <c r="GP109" s="222"/>
      <c r="GQ109" s="222"/>
      <c r="GR109" s="222"/>
      <c r="GS109" s="222"/>
      <c r="GT109" s="222"/>
      <c r="GU109" s="222"/>
      <c r="GV109" s="222"/>
      <c r="GW109" s="222"/>
      <c r="GX109" s="222"/>
      <c r="GY109" s="222"/>
      <c r="GZ109" s="222"/>
      <c r="HA109" s="222"/>
      <c r="HB109" s="222"/>
      <c r="HC109" s="222"/>
      <c r="HD109" s="222"/>
      <c r="HE109" s="222"/>
      <c r="HF109" s="222"/>
      <c r="HG109" s="222"/>
      <c r="HH109" s="222"/>
      <c r="HI109" s="222"/>
      <c r="HJ109" s="222"/>
      <c r="HK109" s="222"/>
      <c r="HL109" s="222"/>
      <c r="HM109" s="222"/>
      <c r="HN109" s="222"/>
      <c r="HO109" s="222"/>
      <c r="HP109" s="222"/>
      <c r="HQ109" s="222"/>
      <c r="HR109" s="222"/>
      <c r="HS109" s="222"/>
      <c r="HT109" s="222"/>
      <c r="HU109" s="222"/>
      <c r="HV109" s="222"/>
      <c r="HW109" s="222"/>
      <c r="HX109" s="222"/>
      <c r="HY109" s="222"/>
      <c r="HZ109" s="222"/>
      <c r="IA109" s="222"/>
      <c r="IB109" s="222"/>
      <c r="IC109" s="222"/>
      <c r="ID109" s="222"/>
      <c r="IE109" s="222"/>
      <c r="IF109" s="222"/>
      <c r="IG109" s="222"/>
      <c r="IH109" s="222"/>
      <c r="II109" s="222"/>
      <c r="IJ109" s="222"/>
      <c r="IK109" s="222"/>
      <c r="IL109" s="222"/>
      <c r="IM109" s="222"/>
      <c r="IN109" s="222"/>
      <c r="IO109" s="222"/>
      <c r="IP109" s="222"/>
      <c r="IQ109" s="222"/>
      <c r="IR109" s="222"/>
      <c r="IS109" s="222"/>
      <c r="IT109" s="222"/>
    </row>
    <row r="110" spans="1:254" s="1" customFormat="1" x14ac:dyDescent="0.2">
      <c r="A110" s="222"/>
      <c r="B110" s="250"/>
      <c r="C110" s="250"/>
      <c r="D110" s="250"/>
      <c r="E110" s="250"/>
      <c r="F110" s="250"/>
      <c r="G110" s="250"/>
      <c r="H110" s="250"/>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c r="BC110" s="222"/>
      <c r="BD110" s="222"/>
      <c r="BE110" s="222"/>
      <c r="BF110" s="222"/>
      <c r="BG110" s="222"/>
      <c r="BH110" s="222"/>
      <c r="BI110" s="222"/>
      <c r="BJ110" s="222"/>
      <c r="BK110" s="222"/>
      <c r="BL110" s="222"/>
      <c r="BM110" s="222"/>
      <c r="BN110" s="222"/>
      <c r="BO110" s="222"/>
      <c r="BP110" s="222"/>
      <c r="BQ110" s="222"/>
      <c r="BR110" s="222"/>
      <c r="BS110" s="222"/>
      <c r="BT110" s="222"/>
      <c r="BU110" s="222"/>
      <c r="BV110" s="222"/>
      <c r="BW110" s="222"/>
      <c r="BX110" s="222"/>
      <c r="BY110" s="222"/>
      <c r="BZ110" s="222"/>
      <c r="CA110" s="222"/>
      <c r="CB110" s="222"/>
      <c r="CC110" s="222"/>
      <c r="CD110" s="222"/>
      <c r="CE110" s="222"/>
      <c r="CF110" s="222"/>
      <c r="CG110" s="222"/>
      <c r="CH110" s="222"/>
      <c r="CI110" s="222"/>
      <c r="CJ110" s="222"/>
      <c r="CK110" s="222"/>
      <c r="CL110" s="222"/>
      <c r="CM110" s="222"/>
      <c r="CN110" s="222"/>
      <c r="CO110" s="222"/>
      <c r="CP110" s="222"/>
      <c r="CQ110" s="222"/>
      <c r="CR110" s="222"/>
      <c r="CS110" s="222"/>
      <c r="CT110" s="222"/>
      <c r="CU110" s="222"/>
      <c r="CV110" s="222"/>
      <c r="CW110" s="222"/>
      <c r="CX110" s="222"/>
      <c r="CY110" s="222"/>
      <c r="CZ110" s="222"/>
      <c r="DA110" s="222"/>
      <c r="DB110" s="222"/>
      <c r="DC110" s="222"/>
      <c r="DD110" s="222"/>
      <c r="DE110" s="222"/>
      <c r="DF110" s="222"/>
      <c r="DG110" s="222"/>
      <c r="DH110" s="222"/>
      <c r="DI110" s="222"/>
      <c r="DJ110" s="222"/>
      <c r="DK110" s="222"/>
      <c r="DL110" s="222"/>
      <c r="DM110" s="222"/>
      <c r="DN110" s="222"/>
      <c r="DO110" s="222"/>
      <c r="DP110" s="222"/>
      <c r="DQ110" s="222"/>
      <c r="DR110" s="222"/>
      <c r="DS110" s="222"/>
      <c r="DT110" s="222"/>
      <c r="DU110" s="222"/>
      <c r="DV110" s="222"/>
      <c r="DW110" s="222"/>
      <c r="DX110" s="222"/>
      <c r="DY110" s="222"/>
      <c r="DZ110" s="222"/>
      <c r="EA110" s="222"/>
      <c r="EB110" s="222"/>
      <c r="EC110" s="222"/>
      <c r="ED110" s="222"/>
      <c r="EE110" s="222"/>
      <c r="EF110" s="222"/>
      <c r="EG110" s="222"/>
      <c r="EH110" s="222"/>
      <c r="EI110" s="222"/>
      <c r="EJ110" s="222"/>
      <c r="EK110" s="222"/>
      <c r="EL110" s="222"/>
      <c r="EM110" s="222"/>
      <c r="EN110" s="222"/>
      <c r="EO110" s="222"/>
      <c r="EP110" s="222"/>
      <c r="EQ110" s="222"/>
      <c r="ER110" s="222"/>
      <c r="ES110" s="222"/>
      <c r="ET110" s="222"/>
      <c r="EU110" s="222"/>
      <c r="EV110" s="222"/>
      <c r="EW110" s="222"/>
      <c r="EX110" s="222"/>
      <c r="EY110" s="222"/>
      <c r="EZ110" s="222"/>
      <c r="FA110" s="222"/>
      <c r="FB110" s="222"/>
      <c r="FC110" s="222"/>
      <c r="FD110" s="222"/>
      <c r="FE110" s="222"/>
      <c r="FF110" s="222"/>
      <c r="FG110" s="222"/>
      <c r="FH110" s="222"/>
      <c r="FI110" s="222"/>
      <c r="FJ110" s="222"/>
      <c r="FK110" s="222"/>
      <c r="FL110" s="222"/>
      <c r="FM110" s="222"/>
      <c r="FN110" s="222"/>
      <c r="FO110" s="222"/>
      <c r="FP110" s="222"/>
      <c r="FQ110" s="222"/>
      <c r="FR110" s="222"/>
      <c r="FS110" s="222"/>
      <c r="FT110" s="222"/>
      <c r="FU110" s="222"/>
      <c r="FV110" s="222"/>
      <c r="FW110" s="222"/>
      <c r="FX110" s="222"/>
      <c r="FY110" s="222"/>
      <c r="FZ110" s="222"/>
      <c r="GA110" s="222"/>
      <c r="GB110" s="222"/>
      <c r="GC110" s="222"/>
      <c r="GD110" s="222"/>
      <c r="GE110" s="222"/>
      <c r="GF110" s="222"/>
      <c r="GG110" s="222"/>
      <c r="GH110" s="222"/>
      <c r="GI110" s="222"/>
      <c r="GJ110" s="222"/>
      <c r="GK110" s="222"/>
      <c r="GL110" s="222"/>
      <c r="GM110" s="222"/>
      <c r="GN110" s="222"/>
      <c r="GO110" s="222"/>
      <c r="GP110" s="222"/>
      <c r="GQ110" s="222"/>
      <c r="GR110" s="222"/>
      <c r="GS110" s="222"/>
      <c r="GT110" s="222"/>
      <c r="GU110" s="222"/>
      <c r="GV110" s="222"/>
      <c r="GW110" s="222"/>
      <c r="GX110" s="222"/>
      <c r="GY110" s="222"/>
      <c r="GZ110" s="222"/>
      <c r="HA110" s="222"/>
      <c r="HB110" s="222"/>
      <c r="HC110" s="222"/>
      <c r="HD110" s="222"/>
      <c r="HE110" s="222"/>
      <c r="HF110" s="222"/>
      <c r="HG110" s="222"/>
      <c r="HH110" s="222"/>
      <c r="HI110" s="222"/>
      <c r="HJ110" s="222"/>
      <c r="HK110" s="222"/>
      <c r="HL110" s="222"/>
      <c r="HM110" s="222"/>
      <c r="HN110" s="222"/>
      <c r="HO110" s="222"/>
      <c r="HP110" s="222"/>
      <c r="HQ110" s="222"/>
      <c r="HR110" s="222"/>
      <c r="HS110" s="222"/>
      <c r="HT110" s="222"/>
      <c r="HU110" s="222"/>
      <c r="HV110" s="222"/>
      <c r="HW110" s="222"/>
      <c r="HX110" s="222"/>
      <c r="HY110" s="222"/>
      <c r="HZ110" s="222"/>
      <c r="IA110" s="222"/>
      <c r="IB110" s="222"/>
      <c r="IC110" s="222"/>
      <c r="ID110" s="222"/>
      <c r="IE110" s="222"/>
      <c r="IF110" s="222"/>
      <c r="IG110" s="222"/>
      <c r="IH110" s="222"/>
      <c r="II110" s="222"/>
      <c r="IJ110" s="222"/>
      <c r="IK110" s="222"/>
      <c r="IL110" s="222"/>
      <c r="IM110" s="222"/>
      <c r="IN110" s="222"/>
      <c r="IO110" s="222"/>
      <c r="IP110" s="222"/>
      <c r="IQ110" s="222"/>
      <c r="IR110" s="222"/>
      <c r="IS110" s="222"/>
      <c r="IT110" s="222"/>
    </row>
    <row r="111" spans="1:254" s="1" customFormat="1" x14ac:dyDescent="0.2">
      <c r="A111" s="222"/>
      <c r="B111" s="250"/>
      <c r="C111" s="250"/>
      <c r="D111" s="250"/>
      <c r="E111" s="250"/>
      <c r="F111" s="250"/>
      <c r="G111" s="250"/>
      <c r="H111" s="250"/>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2"/>
      <c r="BM111" s="222"/>
      <c r="BN111" s="222"/>
      <c r="BO111" s="222"/>
      <c r="BP111" s="222"/>
      <c r="BQ111" s="222"/>
      <c r="BR111" s="222"/>
      <c r="BS111" s="222"/>
      <c r="BT111" s="222"/>
      <c r="BU111" s="222"/>
      <c r="BV111" s="222"/>
      <c r="BW111" s="222"/>
      <c r="BX111" s="222"/>
      <c r="BY111" s="222"/>
      <c r="BZ111" s="222"/>
      <c r="CA111" s="222"/>
      <c r="CB111" s="222"/>
      <c r="CC111" s="222"/>
      <c r="CD111" s="222"/>
      <c r="CE111" s="222"/>
      <c r="CF111" s="222"/>
      <c r="CG111" s="222"/>
      <c r="CH111" s="222"/>
      <c r="CI111" s="222"/>
      <c r="CJ111" s="222"/>
      <c r="CK111" s="222"/>
      <c r="CL111" s="222"/>
      <c r="CM111" s="222"/>
      <c r="CN111" s="222"/>
      <c r="CO111" s="222"/>
      <c r="CP111" s="222"/>
      <c r="CQ111" s="222"/>
      <c r="CR111" s="222"/>
      <c r="CS111" s="222"/>
      <c r="CT111" s="222"/>
      <c r="CU111" s="222"/>
      <c r="CV111" s="222"/>
      <c r="CW111" s="222"/>
      <c r="CX111" s="222"/>
      <c r="CY111" s="222"/>
      <c r="CZ111" s="222"/>
      <c r="DA111" s="222"/>
      <c r="DB111" s="222"/>
      <c r="DC111" s="222"/>
      <c r="DD111" s="222"/>
      <c r="DE111" s="222"/>
      <c r="DF111" s="222"/>
      <c r="DG111" s="222"/>
      <c r="DH111" s="222"/>
      <c r="DI111" s="222"/>
      <c r="DJ111" s="222"/>
      <c r="DK111" s="222"/>
      <c r="DL111" s="222"/>
      <c r="DM111" s="222"/>
      <c r="DN111" s="222"/>
      <c r="DO111" s="222"/>
      <c r="DP111" s="222"/>
      <c r="DQ111" s="222"/>
      <c r="DR111" s="222"/>
      <c r="DS111" s="222"/>
      <c r="DT111" s="222"/>
      <c r="DU111" s="222"/>
      <c r="DV111" s="222"/>
      <c r="DW111" s="222"/>
      <c r="DX111" s="222"/>
      <c r="DY111" s="222"/>
      <c r="DZ111" s="222"/>
      <c r="EA111" s="222"/>
      <c r="EB111" s="222"/>
      <c r="EC111" s="222"/>
      <c r="ED111" s="222"/>
      <c r="EE111" s="222"/>
      <c r="EF111" s="222"/>
      <c r="EG111" s="222"/>
      <c r="EH111" s="222"/>
      <c r="EI111" s="222"/>
      <c r="EJ111" s="222"/>
      <c r="EK111" s="222"/>
      <c r="EL111" s="222"/>
      <c r="EM111" s="222"/>
      <c r="EN111" s="222"/>
      <c r="EO111" s="222"/>
      <c r="EP111" s="222"/>
      <c r="EQ111" s="222"/>
      <c r="ER111" s="222"/>
      <c r="ES111" s="222"/>
      <c r="ET111" s="222"/>
      <c r="EU111" s="222"/>
      <c r="EV111" s="222"/>
      <c r="EW111" s="222"/>
      <c r="EX111" s="222"/>
      <c r="EY111" s="222"/>
      <c r="EZ111" s="222"/>
      <c r="FA111" s="222"/>
      <c r="FB111" s="222"/>
      <c r="FC111" s="222"/>
      <c r="FD111" s="222"/>
      <c r="FE111" s="222"/>
      <c r="FF111" s="222"/>
      <c r="FG111" s="222"/>
      <c r="FH111" s="222"/>
      <c r="FI111" s="222"/>
      <c r="FJ111" s="222"/>
      <c r="FK111" s="222"/>
      <c r="FL111" s="222"/>
      <c r="FM111" s="222"/>
      <c r="FN111" s="222"/>
      <c r="FO111" s="222"/>
      <c r="FP111" s="222"/>
      <c r="FQ111" s="222"/>
      <c r="FR111" s="222"/>
      <c r="FS111" s="222"/>
      <c r="FT111" s="222"/>
      <c r="FU111" s="222"/>
      <c r="FV111" s="222"/>
      <c r="FW111" s="222"/>
      <c r="FX111" s="222"/>
      <c r="FY111" s="222"/>
      <c r="FZ111" s="222"/>
      <c r="GA111" s="222"/>
      <c r="GB111" s="222"/>
      <c r="GC111" s="222"/>
      <c r="GD111" s="222"/>
      <c r="GE111" s="222"/>
      <c r="GF111" s="222"/>
      <c r="GG111" s="222"/>
      <c r="GH111" s="222"/>
      <c r="GI111" s="222"/>
      <c r="GJ111" s="222"/>
      <c r="GK111" s="222"/>
      <c r="GL111" s="222"/>
      <c r="GM111" s="222"/>
      <c r="GN111" s="222"/>
      <c r="GO111" s="222"/>
      <c r="GP111" s="222"/>
      <c r="GQ111" s="222"/>
      <c r="GR111" s="222"/>
      <c r="GS111" s="222"/>
      <c r="GT111" s="222"/>
      <c r="GU111" s="222"/>
      <c r="GV111" s="222"/>
      <c r="GW111" s="222"/>
      <c r="GX111" s="222"/>
      <c r="GY111" s="222"/>
      <c r="GZ111" s="222"/>
      <c r="HA111" s="222"/>
      <c r="HB111" s="222"/>
      <c r="HC111" s="222"/>
      <c r="HD111" s="222"/>
      <c r="HE111" s="222"/>
      <c r="HF111" s="222"/>
      <c r="HG111" s="222"/>
      <c r="HH111" s="222"/>
      <c r="HI111" s="222"/>
      <c r="HJ111" s="222"/>
      <c r="HK111" s="222"/>
      <c r="HL111" s="222"/>
      <c r="HM111" s="222"/>
      <c r="HN111" s="222"/>
      <c r="HO111" s="222"/>
      <c r="HP111" s="222"/>
      <c r="HQ111" s="222"/>
      <c r="HR111" s="222"/>
      <c r="HS111" s="222"/>
      <c r="HT111" s="222"/>
      <c r="HU111" s="222"/>
      <c r="HV111" s="222"/>
      <c r="HW111" s="222"/>
      <c r="HX111" s="222"/>
      <c r="HY111" s="222"/>
      <c r="HZ111" s="222"/>
      <c r="IA111" s="222"/>
      <c r="IB111" s="222"/>
      <c r="IC111" s="222"/>
      <c r="ID111" s="222"/>
      <c r="IE111" s="222"/>
      <c r="IF111" s="222"/>
      <c r="IG111" s="222"/>
      <c r="IH111" s="222"/>
      <c r="II111" s="222"/>
      <c r="IJ111" s="222"/>
      <c r="IK111" s="222"/>
      <c r="IL111" s="222"/>
      <c r="IM111" s="222"/>
      <c r="IN111" s="222"/>
      <c r="IO111" s="222"/>
      <c r="IP111" s="222"/>
      <c r="IQ111" s="222"/>
      <c r="IR111" s="222"/>
      <c r="IS111" s="222"/>
      <c r="IT111" s="222"/>
    </row>
    <row r="112" spans="1:254" s="1" customFormat="1" x14ac:dyDescent="0.2">
      <c r="A112" s="222"/>
      <c r="B112" s="250"/>
      <c r="C112" s="250"/>
      <c r="D112" s="250"/>
      <c r="E112" s="250"/>
      <c r="F112" s="250"/>
      <c r="G112" s="250"/>
      <c r="H112" s="250"/>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2"/>
      <c r="BM112" s="222"/>
      <c r="BN112" s="222"/>
      <c r="BO112" s="222"/>
      <c r="BP112" s="222"/>
      <c r="BQ112" s="222"/>
      <c r="BR112" s="222"/>
      <c r="BS112" s="222"/>
      <c r="BT112" s="222"/>
      <c r="BU112" s="222"/>
      <c r="BV112" s="222"/>
      <c r="BW112" s="222"/>
      <c r="BX112" s="222"/>
      <c r="BY112" s="222"/>
      <c r="BZ112" s="222"/>
      <c r="CA112" s="222"/>
      <c r="CB112" s="222"/>
      <c r="CC112" s="222"/>
      <c r="CD112" s="222"/>
      <c r="CE112" s="222"/>
      <c r="CF112" s="222"/>
      <c r="CG112" s="222"/>
      <c r="CH112" s="222"/>
      <c r="CI112" s="222"/>
      <c r="CJ112" s="222"/>
      <c r="CK112" s="222"/>
      <c r="CL112" s="222"/>
      <c r="CM112" s="222"/>
      <c r="CN112" s="222"/>
      <c r="CO112" s="222"/>
      <c r="CP112" s="222"/>
      <c r="CQ112" s="222"/>
      <c r="CR112" s="222"/>
      <c r="CS112" s="222"/>
      <c r="CT112" s="222"/>
      <c r="CU112" s="222"/>
      <c r="CV112" s="222"/>
      <c r="CW112" s="222"/>
      <c r="CX112" s="222"/>
      <c r="CY112" s="222"/>
      <c r="CZ112" s="222"/>
      <c r="DA112" s="222"/>
      <c r="DB112" s="222"/>
      <c r="DC112" s="222"/>
      <c r="DD112" s="222"/>
      <c r="DE112" s="222"/>
      <c r="DF112" s="222"/>
      <c r="DG112" s="222"/>
      <c r="DH112" s="222"/>
      <c r="DI112" s="222"/>
      <c r="DJ112" s="222"/>
      <c r="DK112" s="222"/>
      <c r="DL112" s="222"/>
      <c r="DM112" s="222"/>
      <c r="DN112" s="222"/>
      <c r="DO112" s="222"/>
      <c r="DP112" s="222"/>
      <c r="DQ112" s="222"/>
      <c r="DR112" s="222"/>
      <c r="DS112" s="222"/>
      <c r="DT112" s="222"/>
      <c r="DU112" s="222"/>
      <c r="DV112" s="222"/>
      <c r="DW112" s="222"/>
      <c r="DX112" s="222"/>
      <c r="DY112" s="222"/>
      <c r="DZ112" s="222"/>
      <c r="EA112" s="222"/>
      <c r="EB112" s="222"/>
      <c r="EC112" s="222"/>
      <c r="ED112" s="222"/>
      <c r="EE112" s="222"/>
      <c r="EF112" s="222"/>
      <c r="EG112" s="222"/>
      <c r="EH112" s="222"/>
      <c r="EI112" s="222"/>
      <c r="EJ112" s="222"/>
      <c r="EK112" s="222"/>
      <c r="EL112" s="222"/>
      <c r="EM112" s="222"/>
      <c r="EN112" s="222"/>
      <c r="EO112" s="222"/>
      <c r="EP112" s="222"/>
      <c r="EQ112" s="222"/>
      <c r="ER112" s="222"/>
      <c r="ES112" s="222"/>
      <c r="ET112" s="222"/>
      <c r="EU112" s="222"/>
      <c r="EV112" s="222"/>
      <c r="EW112" s="222"/>
      <c r="EX112" s="222"/>
      <c r="EY112" s="222"/>
      <c r="EZ112" s="222"/>
      <c r="FA112" s="222"/>
      <c r="FB112" s="222"/>
      <c r="FC112" s="222"/>
      <c r="FD112" s="222"/>
      <c r="FE112" s="222"/>
      <c r="FF112" s="222"/>
      <c r="FG112" s="222"/>
      <c r="FH112" s="222"/>
      <c r="FI112" s="222"/>
      <c r="FJ112" s="222"/>
      <c r="FK112" s="222"/>
      <c r="FL112" s="222"/>
      <c r="FM112" s="222"/>
      <c r="FN112" s="222"/>
      <c r="FO112" s="222"/>
      <c r="FP112" s="222"/>
      <c r="FQ112" s="222"/>
      <c r="FR112" s="222"/>
      <c r="FS112" s="222"/>
      <c r="FT112" s="222"/>
      <c r="FU112" s="222"/>
      <c r="FV112" s="222"/>
      <c r="FW112" s="222"/>
      <c r="FX112" s="222"/>
      <c r="FY112" s="222"/>
      <c r="FZ112" s="222"/>
      <c r="GA112" s="222"/>
      <c r="GB112" s="222"/>
      <c r="GC112" s="222"/>
      <c r="GD112" s="222"/>
      <c r="GE112" s="222"/>
      <c r="GF112" s="222"/>
      <c r="GG112" s="222"/>
      <c r="GH112" s="222"/>
      <c r="GI112" s="222"/>
      <c r="GJ112" s="222"/>
      <c r="GK112" s="222"/>
      <c r="GL112" s="222"/>
      <c r="GM112" s="222"/>
      <c r="GN112" s="222"/>
      <c r="GO112" s="222"/>
      <c r="GP112" s="222"/>
      <c r="GQ112" s="222"/>
      <c r="GR112" s="222"/>
      <c r="GS112" s="222"/>
      <c r="GT112" s="222"/>
      <c r="GU112" s="222"/>
      <c r="GV112" s="222"/>
      <c r="GW112" s="222"/>
      <c r="GX112" s="222"/>
      <c r="GY112" s="222"/>
      <c r="GZ112" s="222"/>
      <c r="HA112" s="222"/>
      <c r="HB112" s="222"/>
      <c r="HC112" s="222"/>
      <c r="HD112" s="222"/>
      <c r="HE112" s="222"/>
      <c r="HF112" s="222"/>
      <c r="HG112" s="222"/>
      <c r="HH112" s="222"/>
      <c r="HI112" s="222"/>
      <c r="HJ112" s="222"/>
      <c r="HK112" s="222"/>
      <c r="HL112" s="222"/>
      <c r="HM112" s="222"/>
      <c r="HN112" s="222"/>
      <c r="HO112" s="222"/>
      <c r="HP112" s="222"/>
      <c r="HQ112" s="222"/>
      <c r="HR112" s="222"/>
      <c r="HS112" s="222"/>
      <c r="HT112" s="222"/>
      <c r="HU112" s="222"/>
      <c r="HV112" s="222"/>
      <c r="HW112" s="222"/>
      <c r="HX112" s="222"/>
      <c r="HY112" s="222"/>
      <c r="HZ112" s="222"/>
      <c r="IA112" s="222"/>
      <c r="IB112" s="222"/>
      <c r="IC112" s="222"/>
      <c r="ID112" s="222"/>
      <c r="IE112" s="222"/>
      <c r="IF112" s="222"/>
      <c r="IG112" s="222"/>
      <c r="IH112" s="222"/>
      <c r="II112" s="222"/>
      <c r="IJ112" s="222"/>
      <c r="IK112" s="222"/>
      <c r="IL112" s="222"/>
      <c r="IM112" s="222"/>
      <c r="IN112" s="222"/>
      <c r="IO112" s="222"/>
      <c r="IP112" s="222"/>
      <c r="IQ112" s="222"/>
      <c r="IR112" s="222"/>
      <c r="IS112" s="222"/>
      <c r="IT112" s="222"/>
    </row>
    <row r="113" spans="1:254" s="1" customFormat="1" x14ac:dyDescent="0.2">
      <c r="A113" s="222"/>
      <c r="B113" s="250"/>
      <c r="C113" s="250"/>
      <c r="D113" s="250"/>
      <c r="E113" s="250"/>
      <c r="F113" s="250"/>
      <c r="G113" s="250"/>
      <c r="H113" s="250"/>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c r="BC113" s="222"/>
      <c r="BD113" s="222"/>
      <c r="BE113" s="222"/>
      <c r="BF113" s="222"/>
      <c r="BG113" s="222"/>
      <c r="BH113" s="222"/>
      <c r="BI113" s="222"/>
      <c r="BJ113" s="222"/>
      <c r="BK113" s="222"/>
      <c r="BL113" s="222"/>
      <c r="BM113" s="222"/>
      <c r="BN113" s="222"/>
      <c r="BO113" s="222"/>
      <c r="BP113" s="222"/>
      <c r="BQ113" s="222"/>
      <c r="BR113" s="222"/>
      <c r="BS113" s="222"/>
      <c r="BT113" s="222"/>
      <c r="BU113" s="222"/>
      <c r="BV113" s="222"/>
      <c r="BW113" s="222"/>
      <c r="BX113" s="222"/>
      <c r="BY113" s="222"/>
      <c r="BZ113" s="222"/>
      <c r="CA113" s="222"/>
      <c r="CB113" s="222"/>
      <c r="CC113" s="222"/>
      <c r="CD113" s="222"/>
      <c r="CE113" s="222"/>
      <c r="CF113" s="222"/>
      <c r="CG113" s="222"/>
      <c r="CH113" s="222"/>
      <c r="CI113" s="222"/>
      <c r="CJ113" s="222"/>
      <c r="CK113" s="222"/>
      <c r="CL113" s="222"/>
      <c r="CM113" s="222"/>
      <c r="CN113" s="222"/>
      <c r="CO113" s="222"/>
      <c r="CP113" s="222"/>
      <c r="CQ113" s="222"/>
      <c r="CR113" s="222"/>
      <c r="CS113" s="222"/>
      <c r="CT113" s="222"/>
      <c r="CU113" s="222"/>
      <c r="CV113" s="222"/>
      <c r="CW113" s="222"/>
      <c r="CX113" s="222"/>
      <c r="CY113" s="222"/>
      <c r="CZ113" s="222"/>
      <c r="DA113" s="222"/>
      <c r="DB113" s="222"/>
      <c r="DC113" s="222"/>
      <c r="DD113" s="222"/>
      <c r="DE113" s="222"/>
      <c r="DF113" s="222"/>
      <c r="DG113" s="222"/>
      <c r="DH113" s="222"/>
      <c r="DI113" s="222"/>
      <c r="DJ113" s="222"/>
      <c r="DK113" s="222"/>
      <c r="DL113" s="222"/>
      <c r="DM113" s="222"/>
      <c r="DN113" s="222"/>
      <c r="DO113" s="222"/>
      <c r="DP113" s="222"/>
      <c r="DQ113" s="222"/>
      <c r="DR113" s="222"/>
      <c r="DS113" s="222"/>
      <c r="DT113" s="222"/>
      <c r="DU113" s="222"/>
      <c r="DV113" s="222"/>
      <c r="DW113" s="222"/>
      <c r="DX113" s="222"/>
      <c r="DY113" s="222"/>
      <c r="DZ113" s="222"/>
      <c r="EA113" s="222"/>
      <c r="EB113" s="222"/>
      <c r="EC113" s="222"/>
      <c r="ED113" s="222"/>
      <c r="EE113" s="222"/>
      <c r="EF113" s="222"/>
      <c r="EG113" s="222"/>
      <c r="EH113" s="222"/>
      <c r="EI113" s="222"/>
      <c r="EJ113" s="222"/>
      <c r="EK113" s="222"/>
      <c r="EL113" s="222"/>
      <c r="EM113" s="222"/>
      <c r="EN113" s="222"/>
      <c r="EO113" s="222"/>
      <c r="EP113" s="222"/>
      <c r="EQ113" s="222"/>
      <c r="ER113" s="222"/>
      <c r="ES113" s="222"/>
      <c r="ET113" s="222"/>
      <c r="EU113" s="222"/>
      <c r="EV113" s="222"/>
      <c r="EW113" s="222"/>
      <c r="EX113" s="222"/>
      <c r="EY113" s="222"/>
      <c r="EZ113" s="222"/>
      <c r="FA113" s="222"/>
      <c r="FB113" s="222"/>
      <c r="FC113" s="222"/>
      <c r="FD113" s="222"/>
      <c r="FE113" s="222"/>
      <c r="FF113" s="222"/>
      <c r="FG113" s="222"/>
      <c r="FH113" s="222"/>
      <c r="FI113" s="222"/>
      <c r="FJ113" s="222"/>
      <c r="FK113" s="222"/>
      <c r="FL113" s="222"/>
      <c r="FM113" s="222"/>
      <c r="FN113" s="222"/>
      <c r="FO113" s="222"/>
      <c r="FP113" s="222"/>
      <c r="FQ113" s="222"/>
      <c r="FR113" s="222"/>
      <c r="FS113" s="222"/>
      <c r="FT113" s="222"/>
      <c r="FU113" s="222"/>
      <c r="FV113" s="222"/>
      <c r="FW113" s="222"/>
      <c r="FX113" s="222"/>
      <c r="FY113" s="222"/>
      <c r="FZ113" s="222"/>
      <c r="GA113" s="222"/>
      <c r="GB113" s="222"/>
      <c r="GC113" s="222"/>
      <c r="GD113" s="222"/>
      <c r="GE113" s="222"/>
      <c r="GF113" s="222"/>
      <c r="GG113" s="222"/>
      <c r="GH113" s="222"/>
      <c r="GI113" s="222"/>
      <c r="GJ113" s="222"/>
      <c r="GK113" s="222"/>
      <c r="GL113" s="222"/>
      <c r="GM113" s="222"/>
      <c r="GN113" s="222"/>
      <c r="GO113" s="222"/>
      <c r="GP113" s="222"/>
      <c r="GQ113" s="222"/>
      <c r="GR113" s="222"/>
      <c r="GS113" s="222"/>
      <c r="GT113" s="222"/>
      <c r="GU113" s="222"/>
      <c r="GV113" s="222"/>
      <c r="GW113" s="222"/>
      <c r="GX113" s="222"/>
      <c r="GY113" s="222"/>
      <c r="GZ113" s="222"/>
      <c r="HA113" s="222"/>
      <c r="HB113" s="222"/>
      <c r="HC113" s="222"/>
      <c r="HD113" s="222"/>
      <c r="HE113" s="222"/>
      <c r="HF113" s="222"/>
      <c r="HG113" s="222"/>
      <c r="HH113" s="222"/>
      <c r="HI113" s="222"/>
      <c r="HJ113" s="222"/>
      <c r="HK113" s="222"/>
      <c r="HL113" s="222"/>
      <c r="HM113" s="222"/>
      <c r="HN113" s="222"/>
      <c r="HO113" s="222"/>
      <c r="HP113" s="222"/>
      <c r="HQ113" s="222"/>
      <c r="HR113" s="222"/>
      <c r="HS113" s="222"/>
      <c r="HT113" s="222"/>
      <c r="HU113" s="222"/>
      <c r="HV113" s="222"/>
      <c r="HW113" s="222"/>
      <c r="HX113" s="222"/>
      <c r="HY113" s="222"/>
      <c r="HZ113" s="222"/>
      <c r="IA113" s="222"/>
      <c r="IB113" s="222"/>
      <c r="IC113" s="222"/>
      <c r="ID113" s="222"/>
      <c r="IE113" s="222"/>
      <c r="IF113" s="222"/>
      <c r="IG113" s="222"/>
      <c r="IH113" s="222"/>
      <c r="II113" s="222"/>
      <c r="IJ113" s="222"/>
      <c r="IK113" s="222"/>
      <c r="IL113" s="222"/>
      <c r="IM113" s="222"/>
      <c r="IN113" s="222"/>
      <c r="IO113" s="222"/>
      <c r="IP113" s="222"/>
      <c r="IQ113" s="222"/>
      <c r="IR113" s="222"/>
      <c r="IS113" s="222"/>
      <c r="IT113" s="222"/>
    </row>
    <row r="114" spans="1:254" s="1" customFormat="1" x14ac:dyDescent="0.2">
      <c r="A114" s="222"/>
      <c r="B114" s="250"/>
      <c r="C114" s="250"/>
      <c r="D114" s="250"/>
      <c r="E114" s="250"/>
      <c r="F114" s="250"/>
      <c r="G114" s="250"/>
      <c r="H114" s="250"/>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c r="BC114" s="222"/>
      <c r="BD114" s="222"/>
      <c r="BE114" s="222"/>
      <c r="BF114" s="222"/>
      <c r="BG114" s="222"/>
      <c r="BH114" s="222"/>
      <c r="BI114" s="222"/>
      <c r="BJ114" s="222"/>
      <c r="BK114" s="222"/>
      <c r="BL114" s="222"/>
      <c r="BM114" s="222"/>
      <c r="BN114" s="222"/>
      <c r="BO114" s="222"/>
      <c r="BP114" s="222"/>
      <c r="BQ114" s="222"/>
      <c r="BR114" s="222"/>
      <c r="BS114" s="222"/>
      <c r="BT114" s="222"/>
      <c r="BU114" s="222"/>
      <c r="BV114" s="222"/>
      <c r="BW114" s="222"/>
      <c r="BX114" s="222"/>
      <c r="BY114" s="222"/>
      <c r="BZ114" s="222"/>
      <c r="CA114" s="222"/>
      <c r="CB114" s="222"/>
      <c r="CC114" s="222"/>
      <c r="CD114" s="222"/>
      <c r="CE114" s="222"/>
      <c r="CF114" s="222"/>
      <c r="CG114" s="222"/>
      <c r="CH114" s="222"/>
      <c r="CI114" s="222"/>
      <c r="CJ114" s="222"/>
      <c r="CK114" s="222"/>
      <c r="CL114" s="222"/>
      <c r="CM114" s="222"/>
      <c r="CN114" s="222"/>
      <c r="CO114" s="222"/>
      <c r="CP114" s="222"/>
      <c r="CQ114" s="222"/>
      <c r="CR114" s="222"/>
      <c r="CS114" s="222"/>
      <c r="CT114" s="222"/>
      <c r="CU114" s="222"/>
      <c r="CV114" s="222"/>
      <c r="CW114" s="222"/>
      <c r="CX114" s="222"/>
      <c r="CY114" s="222"/>
      <c r="CZ114" s="222"/>
      <c r="DA114" s="222"/>
      <c r="DB114" s="222"/>
      <c r="DC114" s="222"/>
      <c r="DD114" s="222"/>
      <c r="DE114" s="222"/>
      <c r="DF114" s="222"/>
      <c r="DG114" s="222"/>
      <c r="DH114" s="222"/>
      <c r="DI114" s="222"/>
      <c r="DJ114" s="222"/>
      <c r="DK114" s="222"/>
      <c r="DL114" s="222"/>
      <c r="DM114" s="222"/>
      <c r="DN114" s="222"/>
      <c r="DO114" s="222"/>
      <c r="DP114" s="222"/>
      <c r="DQ114" s="222"/>
      <c r="DR114" s="222"/>
      <c r="DS114" s="222"/>
      <c r="DT114" s="222"/>
      <c r="DU114" s="222"/>
      <c r="DV114" s="222"/>
      <c r="DW114" s="222"/>
      <c r="DX114" s="222"/>
      <c r="DY114" s="222"/>
      <c r="DZ114" s="222"/>
      <c r="EA114" s="222"/>
      <c r="EB114" s="222"/>
      <c r="EC114" s="222"/>
      <c r="ED114" s="222"/>
      <c r="EE114" s="222"/>
      <c r="EF114" s="222"/>
      <c r="EG114" s="222"/>
      <c r="EH114" s="222"/>
      <c r="EI114" s="222"/>
      <c r="EJ114" s="222"/>
      <c r="EK114" s="222"/>
      <c r="EL114" s="222"/>
      <c r="EM114" s="222"/>
      <c r="EN114" s="222"/>
      <c r="EO114" s="222"/>
      <c r="EP114" s="222"/>
      <c r="EQ114" s="222"/>
      <c r="ER114" s="222"/>
      <c r="ES114" s="222"/>
      <c r="ET114" s="222"/>
      <c r="EU114" s="222"/>
      <c r="EV114" s="222"/>
      <c r="EW114" s="222"/>
      <c r="EX114" s="222"/>
      <c r="EY114" s="222"/>
      <c r="EZ114" s="222"/>
      <c r="FA114" s="222"/>
      <c r="FB114" s="222"/>
      <c r="FC114" s="222"/>
      <c r="FD114" s="222"/>
      <c r="FE114" s="222"/>
      <c r="FF114" s="222"/>
      <c r="FG114" s="222"/>
      <c r="FH114" s="222"/>
      <c r="FI114" s="222"/>
      <c r="FJ114" s="222"/>
      <c r="FK114" s="222"/>
      <c r="FL114" s="222"/>
      <c r="FM114" s="222"/>
      <c r="FN114" s="222"/>
      <c r="FO114" s="222"/>
      <c r="FP114" s="222"/>
      <c r="FQ114" s="222"/>
      <c r="FR114" s="222"/>
      <c r="FS114" s="222"/>
      <c r="FT114" s="222"/>
      <c r="FU114" s="222"/>
      <c r="FV114" s="222"/>
      <c r="FW114" s="222"/>
      <c r="FX114" s="222"/>
      <c r="FY114" s="222"/>
      <c r="FZ114" s="222"/>
      <c r="GA114" s="222"/>
      <c r="GB114" s="222"/>
      <c r="GC114" s="222"/>
      <c r="GD114" s="222"/>
      <c r="GE114" s="222"/>
      <c r="GF114" s="222"/>
      <c r="GG114" s="222"/>
      <c r="GH114" s="222"/>
      <c r="GI114" s="222"/>
      <c r="GJ114" s="222"/>
      <c r="GK114" s="222"/>
      <c r="GL114" s="222"/>
      <c r="GM114" s="222"/>
      <c r="GN114" s="222"/>
      <c r="GO114" s="222"/>
      <c r="GP114" s="222"/>
      <c r="GQ114" s="222"/>
      <c r="GR114" s="222"/>
      <c r="GS114" s="222"/>
      <c r="GT114" s="222"/>
      <c r="GU114" s="222"/>
      <c r="GV114" s="222"/>
      <c r="GW114" s="222"/>
      <c r="GX114" s="222"/>
      <c r="GY114" s="222"/>
      <c r="GZ114" s="222"/>
      <c r="HA114" s="222"/>
      <c r="HB114" s="222"/>
      <c r="HC114" s="222"/>
      <c r="HD114" s="222"/>
      <c r="HE114" s="222"/>
      <c r="HF114" s="222"/>
      <c r="HG114" s="222"/>
      <c r="HH114" s="222"/>
      <c r="HI114" s="222"/>
      <c r="HJ114" s="222"/>
      <c r="HK114" s="222"/>
      <c r="HL114" s="222"/>
      <c r="HM114" s="222"/>
      <c r="HN114" s="222"/>
      <c r="HO114" s="222"/>
      <c r="HP114" s="222"/>
      <c r="HQ114" s="222"/>
      <c r="HR114" s="222"/>
      <c r="HS114" s="222"/>
      <c r="HT114" s="222"/>
      <c r="HU114" s="222"/>
      <c r="HV114" s="222"/>
      <c r="HW114" s="222"/>
      <c r="HX114" s="222"/>
      <c r="HY114" s="222"/>
      <c r="HZ114" s="222"/>
      <c r="IA114" s="222"/>
      <c r="IB114" s="222"/>
      <c r="IC114" s="222"/>
      <c r="ID114" s="222"/>
      <c r="IE114" s="222"/>
      <c r="IF114" s="222"/>
      <c r="IG114" s="222"/>
      <c r="IH114" s="222"/>
      <c r="II114" s="222"/>
      <c r="IJ114" s="222"/>
      <c r="IK114" s="222"/>
      <c r="IL114" s="222"/>
      <c r="IM114" s="222"/>
      <c r="IN114" s="222"/>
      <c r="IO114" s="222"/>
      <c r="IP114" s="222"/>
      <c r="IQ114" s="222"/>
      <c r="IR114" s="222"/>
      <c r="IS114" s="222"/>
      <c r="IT114" s="222"/>
    </row>
    <row r="115" spans="1:254" s="1" customFormat="1" x14ac:dyDescent="0.2">
      <c r="A115" s="222"/>
      <c r="B115" s="243" t="s">
        <v>3</v>
      </c>
      <c r="C115" s="243"/>
      <c r="D115" s="243"/>
      <c r="E115" s="244" t="s">
        <v>4</v>
      </c>
      <c r="F115" s="243"/>
      <c r="G115" s="243"/>
      <c r="H115" s="243"/>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c r="BC115" s="222"/>
      <c r="BD115" s="222"/>
      <c r="BE115" s="222"/>
      <c r="BF115" s="222"/>
      <c r="BG115" s="222"/>
      <c r="BH115" s="222"/>
      <c r="BI115" s="222"/>
      <c r="BJ115" s="222"/>
      <c r="BK115" s="222"/>
      <c r="BL115" s="222"/>
      <c r="BM115" s="222"/>
      <c r="BN115" s="222"/>
      <c r="BO115" s="222"/>
      <c r="BP115" s="222"/>
      <c r="BQ115" s="222"/>
      <c r="BR115" s="222"/>
      <c r="BS115" s="222"/>
      <c r="BT115" s="222"/>
      <c r="BU115" s="222"/>
      <c r="BV115" s="222"/>
      <c r="BW115" s="222"/>
      <c r="BX115" s="222"/>
      <c r="BY115" s="222"/>
      <c r="BZ115" s="222"/>
      <c r="CA115" s="222"/>
      <c r="CB115" s="222"/>
      <c r="CC115" s="222"/>
      <c r="CD115" s="222"/>
      <c r="CE115" s="222"/>
      <c r="CF115" s="222"/>
      <c r="CG115" s="222"/>
      <c r="CH115" s="222"/>
      <c r="CI115" s="222"/>
      <c r="CJ115" s="222"/>
      <c r="CK115" s="222"/>
      <c r="CL115" s="222"/>
      <c r="CM115" s="222"/>
      <c r="CN115" s="222"/>
      <c r="CO115" s="222"/>
      <c r="CP115" s="222"/>
      <c r="CQ115" s="222"/>
      <c r="CR115" s="222"/>
      <c r="CS115" s="222"/>
      <c r="CT115" s="222"/>
      <c r="CU115" s="222"/>
      <c r="CV115" s="222"/>
      <c r="CW115" s="222"/>
      <c r="CX115" s="222"/>
      <c r="CY115" s="222"/>
      <c r="CZ115" s="222"/>
      <c r="DA115" s="222"/>
      <c r="DB115" s="222"/>
      <c r="DC115" s="222"/>
      <c r="DD115" s="222"/>
      <c r="DE115" s="222"/>
      <c r="DF115" s="222"/>
      <c r="DG115" s="222"/>
      <c r="DH115" s="222"/>
      <c r="DI115" s="222"/>
      <c r="DJ115" s="222"/>
      <c r="DK115" s="222"/>
      <c r="DL115" s="222"/>
      <c r="DM115" s="222"/>
      <c r="DN115" s="222"/>
      <c r="DO115" s="222"/>
      <c r="DP115" s="222"/>
      <c r="DQ115" s="222"/>
      <c r="DR115" s="222"/>
      <c r="DS115" s="222"/>
      <c r="DT115" s="222"/>
      <c r="DU115" s="222"/>
      <c r="DV115" s="222"/>
      <c r="DW115" s="222"/>
      <c r="DX115" s="222"/>
      <c r="DY115" s="222"/>
      <c r="DZ115" s="222"/>
      <c r="EA115" s="222"/>
      <c r="EB115" s="222"/>
      <c r="EC115" s="222"/>
      <c r="ED115" s="222"/>
      <c r="EE115" s="222"/>
      <c r="EF115" s="222"/>
      <c r="EG115" s="222"/>
      <c r="EH115" s="222"/>
      <c r="EI115" s="222"/>
      <c r="EJ115" s="222"/>
      <c r="EK115" s="222"/>
      <c r="EL115" s="222"/>
      <c r="EM115" s="222"/>
      <c r="EN115" s="222"/>
      <c r="EO115" s="222"/>
      <c r="EP115" s="222"/>
      <c r="EQ115" s="222"/>
      <c r="ER115" s="222"/>
      <c r="ES115" s="222"/>
      <c r="ET115" s="222"/>
      <c r="EU115" s="222"/>
      <c r="EV115" s="222"/>
      <c r="EW115" s="222"/>
      <c r="EX115" s="222"/>
      <c r="EY115" s="222"/>
      <c r="EZ115" s="222"/>
      <c r="FA115" s="222"/>
      <c r="FB115" s="222"/>
      <c r="FC115" s="222"/>
      <c r="FD115" s="222"/>
      <c r="FE115" s="222"/>
      <c r="FF115" s="222"/>
      <c r="FG115" s="222"/>
      <c r="FH115" s="222"/>
      <c r="FI115" s="222"/>
      <c r="FJ115" s="222"/>
      <c r="FK115" s="222"/>
      <c r="FL115" s="222"/>
      <c r="FM115" s="222"/>
      <c r="FN115" s="222"/>
      <c r="FO115" s="222"/>
      <c r="FP115" s="222"/>
      <c r="FQ115" s="222"/>
      <c r="FR115" s="222"/>
      <c r="FS115" s="222"/>
      <c r="FT115" s="222"/>
      <c r="FU115" s="222"/>
      <c r="FV115" s="222"/>
      <c r="FW115" s="222"/>
      <c r="FX115" s="222"/>
      <c r="FY115" s="222"/>
      <c r="FZ115" s="222"/>
      <c r="GA115" s="222"/>
      <c r="GB115" s="222"/>
      <c r="GC115" s="222"/>
      <c r="GD115" s="222"/>
      <c r="GE115" s="222"/>
      <c r="GF115" s="222"/>
      <c r="GG115" s="222"/>
      <c r="GH115" s="222"/>
      <c r="GI115" s="222"/>
      <c r="GJ115" s="222"/>
      <c r="GK115" s="222"/>
      <c r="GL115" s="222"/>
      <c r="GM115" s="222"/>
      <c r="GN115" s="222"/>
      <c r="GO115" s="222"/>
      <c r="GP115" s="222"/>
      <c r="GQ115" s="222"/>
      <c r="GR115" s="222"/>
      <c r="GS115" s="222"/>
      <c r="GT115" s="222"/>
      <c r="GU115" s="222"/>
      <c r="GV115" s="222"/>
      <c r="GW115" s="222"/>
      <c r="GX115" s="222"/>
      <c r="GY115" s="222"/>
      <c r="GZ115" s="222"/>
      <c r="HA115" s="222"/>
      <c r="HB115" s="222"/>
      <c r="HC115" s="222"/>
      <c r="HD115" s="222"/>
      <c r="HE115" s="222"/>
      <c r="HF115" s="222"/>
      <c r="HG115" s="222"/>
      <c r="HH115" s="222"/>
      <c r="HI115" s="222"/>
      <c r="HJ115" s="222"/>
      <c r="HK115" s="222"/>
      <c r="HL115" s="222"/>
      <c r="HM115" s="222"/>
      <c r="HN115" s="222"/>
      <c r="HO115" s="222"/>
      <c r="HP115" s="222"/>
      <c r="HQ115" s="222"/>
      <c r="HR115" s="222"/>
      <c r="HS115" s="222"/>
      <c r="HT115" s="222"/>
      <c r="HU115" s="222"/>
      <c r="HV115" s="222"/>
      <c r="HW115" s="222"/>
      <c r="HX115" s="222"/>
      <c r="HY115" s="222"/>
      <c r="HZ115" s="222"/>
      <c r="IA115" s="222"/>
      <c r="IB115" s="222"/>
      <c r="IC115" s="222"/>
      <c r="ID115" s="222"/>
      <c r="IE115" s="222"/>
      <c r="IF115" s="222"/>
      <c r="IG115" s="222"/>
      <c r="IH115" s="222"/>
      <c r="II115" s="222"/>
      <c r="IJ115" s="222"/>
      <c r="IK115" s="222"/>
      <c r="IL115" s="222"/>
      <c r="IM115" s="222"/>
      <c r="IN115" s="222"/>
      <c r="IO115" s="222"/>
      <c r="IP115" s="222"/>
      <c r="IQ115" s="222"/>
      <c r="IR115" s="222"/>
      <c r="IS115" s="222"/>
      <c r="IT115" s="222"/>
    </row>
    <row r="116" spans="1:254" s="1" customFormat="1" x14ac:dyDescent="0.2">
      <c r="A116" s="222"/>
      <c r="B116" s="245" t="s">
        <v>5</v>
      </c>
      <c r="C116" s="245"/>
      <c r="D116" s="245"/>
      <c r="E116" s="452" t="s">
        <v>205</v>
      </c>
      <c r="F116" s="245"/>
      <c r="G116" s="245"/>
      <c r="H116" s="245"/>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2"/>
      <c r="BA116" s="222"/>
      <c r="BB116" s="222"/>
      <c r="BC116" s="222"/>
      <c r="BD116" s="222"/>
      <c r="BE116" s="222"/>
      <c r="BF116" s="222"/>
      <c r="BG116" s="222"/>
      <c r="BH116" s="222"/>
      <c r="BI116" s="222"/>
      <c r="BJ116" s="222"/>
      <c r="BK116" s="222"/>
      <c r="BL116" s="222"/>
      <c r="BM116" s="222"/>
      <c r="BN116" s="222"/>
      <c r="BO116" s="222"/>
      <c r="BP116" s="222"/>
      <c r="BQ116" s="222"/>
      <c r="BR116" s="222"/>
      <c r="BS116" s="222"/>
      <c r="BT116" s="222"/>
      <c r="BU116" s="222"/>
      <c r="BV116" s="222"/>
      <c r="BW116" s="222"/>
      <c r="BX116" s="222"/>
      <c r="BY116" s="222"/>
      <c r="BZ116" s="222"/>
      <c r="CA116" s="222"/>
      <c r="CB116" s="222"/>
      <c r="CC116" s="222"/>
      <c r="CD116" s="222"/>
      <c r="CE116" s="222"/>
      <c r="CF116" s="222"/>
      <c r="CG116" s="222"/>
      <c r="CH116" s="222"/>
      <c r="CI116" s="222"/>
      <c r="CJ116" s="222"/>
      <c r="CK116" s="222"/>
      <c r="CL116" s="222"/>
      <c r="CM116" s="222"/>
      <c r="CN116" s="222"/>
      <c r="CO116" s="222"/>
      <c r="CP116" s="222"/>
      <c r="CQ116" s="222"/>
      <c r="CR116" s="222"/>
      <c r="CS116" s="222"/>
      <c r="CT116" s="222"/>
      <c r="CU116" s="222"/>
      <c r="CV116" s="222"/>
      <c r="CW116" s="222"/>
      <c r="CX116" s="222"/>
      <c r="CY116" s="222"/>
      <c r="CZ116" s="222"/>
      <c r="DA116" s="222"/>
      <c r="DB116" s="222"/>
      <c r="DC116" s="222"/>
      <c r="DD116" s="222"/>
      <c r="DE116" s="222"/>
      <c r="DF116" s="222"/>
      <c r="DG116" s="222"/>
      <c r="DH116" s="222"/>
      <c r="DI116" s="222"/>
      <c r="DJ116" s="222"/>
      <c r="DK116" s="222"/>
      <c r="DL116" s="222"/>
      <c r="DM116" s="222"/>
      <c r="DN116" s="222"/>
      <c r="DO116" s="222"/>
      <c r="DP116" s="222"/>
      <c r="DQ116" s="222"/>
      <c r="DR116" s="222"/>
      <c r="DS116" s="222"/>
      <c r="DT116" s="222"/>
      <c r="DU116" s="222"/>
      <c r="DV116" s="222"/>
      <c r="DW116" s="222"/>
      <c r="DX116" s="222"/>
      <c r="DY116" s="222"/>
      <c r="DZ116" s="222"/>
      <c r="EA116" s="222"/>
      <c r="EB116" s="222"/>
      <c r="EC116" s="222"/>
      <c r="ED116" s="222"/>
      <c r="EE116" s="222"/>
      <c r="EF116" s="222"/>
      <c r="EG116" s="222"/>
      <c r="EH116" s="222"/>
      <c r="EI116" s="222"/>
      <c r="EJ116" s="222"/>
      <c r="EK116" s="222"/>
      <c r="EL116" s="222"/>
      <c r="EM116" s="222"/>
      <c r="EN116" s="222"/>
      <c r="EO116" s="222"/>
      <c r="EP116" s="222"/>
      <c r="EQ116" s="222"/>
      <c r="ER116" s="222"/>
      <c r="ES116" s="222"/>
      <c r="ET116" s="222"/>
      <c r="EU116" s="222"/>
      <c r="EV116" s="222"/>
      <c r="EW116" s="222"/>
      <c r="EX116" s="222"/>
      <c r="EY116" s="222"/>
      <c r="EZ116" s="222"/>
      <c r="FA116" s="222"/>
      <c r="FB116" s="222"/>
      <c r="FC116" s="222"/>
      <c r="FD116" s="222"/>
      <c r="FE116" s="222"/>
      <c r="FF116" s="222"/>
      <c r="FG116" s="222"/>
      <c r="FH116" s="222"/>
      <c r="FI116" s="222"/>
      <c r="FJ116" s="222"/>
      <c r="FK116" s="222"/>
      <c r="FL116" s="222"/>
      <c r="FM116" s="222"/>
      <c r="FN116" s="222"/>
      <c r="FO116" s="222"/>
      <c r="FP116" s="222"/>
      <c r="FQ116" s="222"/>
      <c r="FR116" s="222"/>
      <c r="FS116" s="222"/>
      <c r="FT116" s="222"/>
      <c r="FU116" s="222"/>
      <c r="FV116" s="222"/>
      <c r="FW116" s="222"/>
      <c r="FX116" s="222"/>
      <c r="FY116" s="222"/>
      <c r="FZ116" s="222"/>
      <c r="GA116" s="222"/>
      <c r="GB116" s="222"/>
      <c r="GC116" s="222"/>
      <c r="GD116" s="222"/>
      <c r="GE116" s="222"/>
      <c r="GF116" s="222"/>
      <c r="GG116" s="222"/>
      <c r="GH116" s="222"/>
      <c r="GI116" s="222"/>
      <c r="GJ116" s="222"/>
      <c r="GK116" s="222"/>
      <c r="GL116" s="222"/>
      <c r="GM116" s="222"/>
      <c r="GN116" s="222"/>
      <c r="GO116" s="222"/>
      <c r="GP116" s="222"/>
      <c r="GQ116" s="222"/>
      <c r="GR116" s="222"/>
      <c r="GS116" s="222"/>
      <c r="GT116" s="222"/>
      <c r="GU116" s="222"/>
      <c r="GV116" s="222"/>
      <c r="GW116" s="222"/>
      <c r="GX116" s="222"/>
      <c r="GY116" s="222"/>
      <c r="GZ116" s="222"/>
      <c r="HA116" s="222"/>
      <c r="HB116" s="222"/>
      <c r="HC116" s="222"/>
      <c r="HD116" s="222"/>
      <c r="HE116" s="222"/>
      <c r="HF116" s="222"/>
      <c r="HG116" s="222"/>
      <c r="HH116" s="222"/>
      <c r="HI116" s="222"/>
      <c r="HJ116" s="222"/>
      <c r="HK116" s="222"/>
      <c r="HL116" s="222"/>
      <c r="HM116" s="222"/>
      <c r="HN116" s="222"/>
      <c r="HO116" s="222"/>
      <c r="HP116" s="222"/>
      <c r="HQ116" s="222"/>
      <c r="HR116" s="222"/>
      <c r="HS116" s="222"/>
      <c r="HT116" s="222"/>
      <c r="HU116" s="222"/>
      <c r="HV116" s="222"/>
      <c r="HW116" s="222"/>
      <c r="HX116" s="222"/>
      <c r="HY116" s="222"/>
      <c r="HZ116" s="222"/>
      <c r="IA116" s="222"/>
      <c r="IB116" s="222"/>
      <c r="IC116" s="222"/>
      <c r="ID116" s="222"/>
      <c r="IE116" s="222"/>
      <c r="IF116" s="222"/>
      <c r="IG116" s="222"/>
      <c r="IH116" s="222"/>
      <c r="II116" s="222"/>
      <c r="IJ116" s="222"/>
      <c r="IK116" s="222"/>
      <c r="IL116" s="222"/>
      <c r="IM116" s="222"/>
      <c r="IN116" s="222"/>
      <c r="IO116" s="222"/>
      <c r="IP116" s="222"/>
      <c r="IQ116" s="222"/>
      <c r="IR116" s="222"/>
      <c r="IS116" s="222"/>
      <c r="IT116" s="222"/>
    </row>
    <row r="117" spans="1:254" s="1" customFormat="1" x14ac:dyDescent="0.2">
      <c r="A117" s="222"/>
      <c r="B117" s="246" t="s">
        <v>7</v>
      </c>
      <c r="C117" s="246"/>
      <c r="D117" s="246"/>
      <c r="E117" s="453" t="s">
        <v>204</v>
      </c>
      <c r="F117" s="246"/>
      <c r="G117" s="246"/>
      <c r="H117" s="246"/>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2"/>
      <c r="BA117" s="222"/>
      <c r="BB117" s="222"/>
      <c r="BC117" s="222"/>
      <c r="BD117" s="222"/>
      <c r="BE117" s="222"/>
      <c r="BF117" s="222"/>
      <c r="BG117" s="222"/>
      <c r="BH117" s="222"/>
      <c r="BI117" s="222"/>
      <c r="BJ117" s="222"/>
      <c r="BK117" s="222"/>
      <c r="BL117" s="222"/>
      <c r="BM117" s="222"/>
      <c r="BN117" s="222"/>
      <c r="BO117" s="222"/>
      <c r="BP117" s="222"/>
      <c r="BQ117" s="222"/>
      <c r="BR117" s="222"/>
      <c r="BS117" s="222"/>
      <c r="BT117" s="222"/>
      <c r="BU117" s="222"/>
      <c r="BV117" s="222"/>
      <c r="BW117" s="222"/>
      <c r="BX117" s="222"/>
      <c r="BY117" s="222"/>
      <c r="BZ117" s="222"/>
      <c r="CA117" s="222"/>
      <c r="CB117" s="222"/>
      <c r="CC117" s="222"/>
      <c r="CD117" s="222"/>
      <c r="CE117" s="222"/>
      <c r="CF117" s="222"/>
      <c r="CG117" s="222"/>
      <c r="CH117" s="222"/>
      <c r="CI117" s="222"/>
      <c r="CJ117" s="222"/>
      <c r="CK117" s="222"/>
      <c r="CL117" s="222"/>
      <c r="CM117" s="222"/>
      <c r="CN117" s="222"/>
      <c r="CO117" s="222"/>
      <c r="CP117" s="222"/>
      <c r="CQ117" s="222"/>
      <c r="CR117" s="222"/>
      <c r="CS117" s="222"/>
      <c r="CT117" s="222"/>
      <c r="CU117" s="222"/>
      <c r="CV117" s="222"/>
      <c r="CW117" s="222"/>
      <c r="CX117" s="222"/>
      <c r="CY117" s="222"/>
      <c r="CZ117" s="222"/>
      <c r="DA117" s="222"/>
      <c r="DB117" s="222"/>
      <c r="DC117" s="222"/>
      <c r="DD117" s="222"/>
      <c r="DE117" s="222"/>
      <c r="DF117" s="222"/>
      <c r="DG117" s="222"/>
      <c r="DH117" s="222"/>
      <c r="DI117" s="222"/>
      <c r="DJ117" s="222"/>
      <c r="DK117" s="222"/>
      <c r="DL117" s="222"/>
      <c r="DM117" s="222"/>
      <c r="DN117" s="222"/>
      <c r="DO117" s="222"/>
      <c r="DP117" s="222"/>
      <c r="DQ117" s="222"/>
      <c r="DR117" s="222"/>
      <c r="DS117" s="222"/>
      <c r="DT117" s="222"/>
      <c r="DU117" s="222"/>
      <c r="DV117" s="222"/>
      <c r="DW117" s="222"/>
      <c r="DX117" s="222"/>
      <c r="DY117" s="222"/>
      <c r="DZ117" s="222"/>
      <c r="EA117" s="222"/>
      <c r="EB117" s="222"/>
      <c r="EC117" s="222"/>
      <c r="ED117" s="222"/>
      <c r="EE117" s="222"/>
      <c r="EF117" s="222"/>
      <c r="EG117" s="222"/>
      <c r="EH117" s="222"/>
      <c r="EI117" s="222"/>
      <c r="EJ117" s="222"/>
      <c r="EK117" s="222"/>
      <c r="EL117" s="222"/>
      <c r="EM117" s="222"/>
      <c r="EN117" s="222"/>
      <c r="EO117" s="222"/>
      <c r="EP117" s="222"/>
      <c r="EQ117" s="222"/>
      <c r="ER117" s="222"/>
      <c r="ES117" s="222"/>
      <c r="ET117" s="222"/>
      <c r="EU117" s="222"/>
      <c r="EV117" s="222"/>
      <c r="EW117" s="222"/>
      <c r="EX117" s="222"/>
      <c r="EY117" s="222"/>
      <c r="EZ117" s="222"/>
      <c r="FA117" s="222"/>
      <c r="FB117" s="222"/>
      <c r="FC117" s="222"/>
      <c r="FD117" s="222"/>
      <c r="FE117" s="222"/>
      <c r="FF117" s="222"/>
      <c r="FG117" s="222"/>
      <c r="FH117" s="222"/>
      <c r="FI117" s="222"/>
      <c r="FJ117" s="222"/>
      <c r="FK117" s="222"/>
      <c r="FL117" s="222"/>
      <c r="FM117" s="222"/>
      <c r="FN117" s="222"/>
      <c r="FO117" s="222"/>
      <c r="FP117" s="222"/>
      <c r="FQ117" s="222"/>
      <c r="FR117" s="222"/>
      <c r="FS117" s="222"/>
      <c r="FT117" s="222"/>
      <c r="FU117" s="222"/>
      <c r="FV117" s="222"/>
      <c r="FW117" s="222"/>
      <c r="FX117" s="222"/>
      <c r="FY117" s="222"/>
      <c r="FZ117" s="222"/>
      <c r="GA117" s="222"/>
      <c r="GB117" s="222"/>
      <c r="GC117" s="222"/>
      <c r="GD117" s="222"/>
      <c r="GE117" s="222"/>
      <c r="GF117" s="222"/>
      <c r="GG117" s="222"/>
      <c r="GH117" s="222"/>
      <c r="GI117" s="222"/>
      <c r="GJ117" s="222"/>
      <c r="GK117" s="222"/>
      <c r="GL117" s="222"/>
      <c r="GM117" s="222"/>
      <c r="GN117" s="222"/>
      <c r="GO117" s="222"/>
      <c r="GP117" s="222"/>
      <c r="GQ117" s="222"/>
      <c r="GR117" s="222"/>
      <c r="GS117" s="222"/>
      <c r="GT117" s="222"/>
      <c r="GU117" s="222"/>
      <c r="GV117" s="222"/>
      <c r="GW117" s="222"/>
      <c r="GX117" s="222"/>
      <c r="GY117" s="222"/>
      <c r="GZ117" s="222"/>
      <c r="HA117" s="222"/>
      <c r="HB117" s="222"/>
      <c r="HC117" s="222"/>
      <c r="HD117" s="222"/>
      <c r="HE117" s="222"/>
      <c r="HF117" s="222"/>
      <c r="HG117" s="222"/>
      <c r="HH117" s="222"/>
      <c r="HI117" s="222"/>
      <c r="HJ117" s="222"/>
      <c r="HK117" s="222"/>
      <c r="HL117" s="222"/>
      <c r="HM117" s="222"/>
      <c r="HN117" s="222"/>
      <c r="HO117" s="222"/>
      <c r="HP117" s="222"/>
      <c r="HQ117" s="222"/>
      <c r="HR117" s="222"/>
      <c r="HS117" s="222"/>
      <c r="HT117" s="222"/>
      <c r="HU117" s="222"/>
      <c r="HV117" s="222"/>
      <c r="HW117" s="222"/>
      <c r="HX117" s="222"/>
      <c r="HY117" s="222"/>
      <c r="HZ117" s="222"/>
      <c r="IA117" s="222"/>
      <c r="IB117" s="222"/>
      <c r="IC117" s="222"/>
      <c r="ID117" s="222"/>
      <c r="IE117" s="222"/>
      <c r="IF117" s="222"/>
      <c r="IG117" s="222"/>
      <c r="IH117" s="222"/>
      <c r="II117" s="222"/>
      <c r="IJ117" s="222"/>
      <c r="IK117" s="222"/>
      <c r="IL117" s="222"/>
      <c r="IM117" s="222"/>
      <c r="IN117" s="222"/>
      <c r="IO117" s="222"/>
      <c r="IP117" s="222"/>
      <c r="IQ117" s="222"/>
      <c r="IR117" s="222"/>
      <c r="IS117" s="222"/>
      <c r="IT117" s="222"/>
    </row>
    <row r="118" spans="1:254" s="1" customFormat="1" x14ac:dyDescent="0.2">
      <c r="A118" s="222"/>
      <c r="B118" s="450"/>
      <c r="C118" s="450"/>
      <c r="D118" s="450"/>
      <c r="E118" s="451"/>
      <c r="F118" s="450"/>
      <c r="G118" s="450"/>
      <c r="H118" s="450"/>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2"/>
      <c r="BA118" s="222"/>
      <c r="BB118" s="222"/>
      <c r="BC118" s="222"/>
      <c r="BD118" s="222"/>
      <c r="BE118" s="222"/>
      <c r="BF118" s="222"/>
      <c r="BG118" s="222"/>
      <c r="BH118" s="222"/>
      <c r="BI118" s="222"/>
      <c r="BJ118" s="222"/>
      <c r="BK118" s="222"/>
      <c r="BL118" s="222"/>
      <c r="BM118" s="222"/>
      <c r="BN118" s="222"/>
      <c r="BO118" s="222"/>
      <c r="BP118" s="222"/>
      <c r="BQ118" s="222"/>
      <c r="BR118" s="222"/>
      <c r="BS118" s="222"/>
      <c r="BT118" s="222"/>
      <c r="BU118" s="222"/>
      <c r="BV118" s="222"/>
      <c r="BW118" s="222"/>
      <c r="BX118" s="222"/>
      <c r="BY118" s="222"/>
      <c r="BZ118" s="222"/>
      <c r="CA118" s="222"/>
      <c r="CB118" s="222"/>
      <c r="CC118" s="222"/>
      <c r="CD118" s="222"/>
      <c r="CE118" s="222"/>
      <c r="CF118" s="222"/>
      <c r="CG118" s="222"/>
      <c r="CH118" s="222"/>
      <c r="CI118" s="222"/>
      <c r="CJ118" s="222"/>
      <c r="CK118" s="222"/>
      <c r="CL118" s="222"/>
      <c r="CM118" s="222"/>
      <c r="CN118" s="222"/>
      <c r="CO118" s="222"/>
      <c r="CP118" s="222"/>
      <c r="CQ118" s="222"/>
      <c r="CR118" s="222"/>
      <c r="CS118" s="222"/>
      <c r="CT118" s="222"/>
      <c r="CU118" s="222"/>
      <c r="CV118" s="222"/>
      <c r="CW118" s="222"/>
      <c r="CX118" s="222"/>
      <c r="CY118" s="222"/>
      <c r="CZ118" s="222"/>
      <c r="DA118" s="222"/>
      <c r="DB118" s="222"/>
      <c r="DC118" s="222"/>
      <c r="DD118" s="222"/>
      <c r="DE118" s="222"/>
      <c r="DF118" s="222"/>
      <c r="DG118" s="222"/>
      <c r="DH118" s="222"/>
      <c r="DI118" s="222"/>
      <c r="DJ118" s="222"/>
      <c r="DK118" s="222"/>
      <c r="DL118" s="222"/>
      <c r="DM118" s="222"/>
      <c r="DN118" s="222"/>
      <c r="DO118" s="222"/>
      <c r="DP118" s="222"/>
      <c r="DQ118" s="222"/>
      <c r="DR118" s="222"/>
      <c r="DS118" s="222"/>
      <c r="DT118" s="222"/>
      <c r="DU118" s="222"/>
      <c r="DV118" s="222"/>
      <c r="DW118" s="222"/>
      <c r="DX118" s="222"/>
      <c r="DY118" s="222"/>
      <c r="DZ118" s="222"/>
      <c r="EA118" s="222"/>
      <c r="EB118" s="222"/>
      <c r="EC118" s="222"/>
      <c r="ED118" s="222"/>
      <c r="EE118" s="222"/>
      <c r="EF118" s="222"/>
      <c r="EG118" s="222"/>
      <c r="EH118" s="222"/>
      <c r="EI118" s="222"/>
      <c r="EJ118" s="222"/>
      <c r="EK118" s="222"/>
      <c r="EL118" s="222"/>
      <c r="EM118" s="222"/>
      <c r="EN118" s="222"/>
      <c r="EO118" s="222"/>
      <c r="EP118" s="222"/>
      <c r="EQ118" s="222"/>
      <c r="ER118" s="222"/>
      <c r="ES118" s="222"/>
      <c r="ET118" s="222"/>
      <c r="EU118" s="222"/>
      <c r="EV118" s="222"/>
      <c r="EW118" s="222"/>
      <c r="EX118" s="222"/>
      <c r="EY118" s="222"/>
      <c r="EZ118" s="222"/>
      <c r="FA118" s="222"/>
      <c r="FB118" s="222"/>
      <c r="FC118" s="222"/>
      <c r="FD118" s="222"/>
      <c r="FE118" s="222"/>
      <c r="FF118" s="222"/>
      <c r="FG118" s="222"/>
      <c r="FH118" s="222"/>
      <c r="FI118" s="222"/>
      <c r="FJ118" s="222"/>
      <c r="FK118" s="222"/>
      <c r="FL118" s="222"/>
      <c r="FM118" s="222"/>
      <c r="FN118" s="222"/>
      <c r="FO118" s="222"/>
      <c r="FP118" s="222"/>
      <c r="FQ118" s="222"/>
      <c r="FR118" s="222"/>
      <c r="FS118" s="222"/>
      <c r="FT118" s="222"/>
      <c r="FU118" s="222"/>
      <c r="FV118" s="222"/>
      <c r="FW118" s="222"/>
      <c r="FX118" s="222"/>
      <c r="FY118" s="222"/>
      <c r="FZ118" s="222"/>
      <c r="GA118" s="222"/>
      <c r="GB118" s="222"/>
      <c r="GC118" s="222"/>
      <c r="GD118" s="222"/>
      <c r="GE118" s="222"/>
      <c r="GF118" s="222"/>
      <c r="GG118" s="222"/>
      <c r="GH118" s="222"/>
      <c r="GI118" s="222"/>
      <c r="GJ118" s="222"/>
      <c r="GK118" s="222"/>
      <c r="GL118" s="222"/>
      <c r="GM118" s="222"/>
      <c r="GN118" s="222"/>
      <c r="GO118" s="222"/>
      <c r="GP118" s="222"/>
      <c r="GQ118" s="222"/>
      <c r="GR118" s="222"/>
      <c r="GS118" s="222"/>
      <c r="GT118" s="222"/>
      <c r="GU118" s="222"/>
      <c r="GV118" s="222"/>
      <c r="GW118" s="222"/>
      <c r="GX118" s="222"/>
      <c r="GY118" s="222"/>
      <c r="GZ118" s="222"/>
      <c r="HA118" s="222"/>
      <c r="HB118" s="222"/>
      <c r="HC118" s="222"/>
      <c r="HD118" s="222"/>
      <c r="HE118" s="222"/>
      <c r="HF118" s="222"/>
      <c r="HG118" s="222"/>
      <c r="HH118" s="222"/>
      <c r="HI118" s="222"/>
      <c r="HJ118" s="222"/>
      <c r="HK118" s="222"/>
      <c r="HL118" s="222"/>
      <c r="HM118" s="222"/>
      <c r="HN118" s="222"/>
      <c r="HO118" s="222"/>
      <c r="HP118" s="222"/>
      <c r="HQ118" s="222"/>
      <c r="HR118" s="222"/>
      <c r="HS118" s="222"/>
      <c r="HT118" s="222"/>
      <c r="HU118" s="222"/>
      <c r="HV118" s="222"/>
      <c r="HW118" s="222"/>
      <c r="HX118" s="222"/>
      <c r="HY118" s="222"/>
      <c r="HZ118" s="222"/>
      <c r="IA118" s="222"/>
      <c r="IB118" s="222"/>
      <c r="IC118" s="222"/>
      <c r="ID118" s="222"/>
      <c r="IE118" s="222"/>
      <c r="IF118" s="222"/>
      <c r="IG118" s="222"/>
      <c r="IH118" s="222"/>
      <c r="II118" s="222"/>
      <c r="IJ118" s="222"/>
      <c r="IK118" s="222"/>
      <c r="IL118" s="222"/>
      <c r="IM118" s="222"/>
      <c r="IN118" s="222"/>
      <c r="IO118" s="222"/>
      <c r="IP118" s="222"/>
      <c r="IQ118" s="222"/>
      <c r="IR118" s="222"/>
      <c r="IS118" s="222"/>
      <c r="IT118" s="222"/>
    </row>
    <row r="119" spans="1:254" s="1" customFormat="1" x14ac:dyDescent="0.2">
      <c r="A119" s="222"/>
      <c r="B119" s="450"/>
      <c r="C119" s="450"/>
      <c r="D119" s="450"/>
      <c r="E119" s="451"/>
      <c r="F119" s="450"/>
      <c r="G119" s="450"/>
      <c r="H119" s="450"/>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2"/>
      <c r="BM119" s="222"/>
      <c r="BN119" s="222"/>
      <c r="BO119" s="222"/>
      <c r="BP119" s="222"/>
      <c r="BQ119" s="222"/>
      <c r="BR119" s="222"/>
      <c r="BS119" s="222"/>
      <c r="BT119" s="222"/>
      <c r="BU119" s="222"/>
      <c r="BV119" s="222"/>
      <c r="BW119" s="222"/>
      <c r="BX119" s="222"/>
      <c r="BY119" s="222"/>
      <c r="BZ119" s="222"/>
      <c r="CA119" s="222"/>
      <c r="CB119" s="222"/>
      <c r="CC119" s="222"/>
      <c r="CD119" s="222"/>
      <c r="CE119" s="222"/>
      <c r="CF119" s="222"/>
      <c r="CG119" s="222"/>
      <c r="CH119" s="222"/>
      <c r="CI119" s="222"/>
      <c r="CJ119" s="222"/>
      <c r="CK119" s="222"/>
      <c r="CL119" s="222"/>
      <c r="CM119" s="222"/>
      <c r="CN119" s="222"/>
      <c r="CO119" s="222"/>
      <c r="CP119" s="222"/>
      <c r="CQ119" s="222"/>
      <c r="CR119" s="222"/>
      <c r="CS119" s="222"/>
      <c r="CT119" s="222"/>
      <c r="CU119" s="222"/>
      <c r="CV119" s="222"/>
      <c r="CW119" s="222"/>
      <c r="CX119" s="222"/>
      <c r="CY119" s="222"/>
      <c r="CZ119" s="222"/>
      <c r="DA119" s="222"/>
      <c r="DB119" s="222"/>
      <c r="DC119" s="222"/>
      <c r="DD119" s="222"/>
      <c r="DE119" s="222"/>
      <c r="DF119" s="222"/>
      <c r="DG119" s="222"/>
      <c r="DH119" s="222"/>
      <c r="DI119" s="222"/>
      <c r="DJ119" s="222"/>
      <c r="DK119" s="222"/>
      <c r="DL119" s="222"/>
      <c r="DM119" s="222"/>
      <c r="DN119" s="222"/>
      <c r="DO119" s="222"/>
      <c r="DP119" s="222"/>
      <c r="DQ119" s="222"/>
      <c r="DR119" s="222"/>
      <c r="DS119" s="222"/>
      <c r="DT119" s="222"/>
      <c r="DU119" s="222"/>
      <c r="DV119" s="222"/>
      <c r="DW119" s="222"/>
      <c r="DX119" s="222"/>
      <c r="DY119" s="222"/>
      <c r="DZ119" s="222"/>
      <c r="EA119" s="222"/>
      <c r="EB119" s="222"/>
      <c r="EC119" s="222"/>
      <c r="ED119" s="222"/>
      <c r="EE119" s="222"/>
      <c r="EF119" s="222"/>
      <c r="EG119" s="222"/>
      <c r="EH119" s="222"/>
      <c r="EI119" s="222"/>
      <c r="EJ119" s="222"/>
      <c r="EK119" s="222"/>
      <c r="EL119" s="222"/>
      <c r="EM119" s="222"/>
      <c r="EN119" s="222"/>
      <c r="EO119" s="222"/>
      <c r="EP119" s="222"/>
      <c r="EQ119" s="222"/>
      <c r="ER119" s="222"/>
      <c r="ES119" s="222"/>
      <c r="ET119" s="222"/>
      <c r="EU119" s="222"/>
      <c r="EV119" s="222"/>
      <c r="EW119" s="222"/>
      <c r="EX119" s="222"/>
      <c r="EY119" s="222"/>
      <c r="EZ119" s="222"/>
      <c r="FA119" s="222"/>
      <c r="FB119" s="222"/>
      <c r="FC119" s="222"/>
      <c r="FD119" s="222"/>
      <c r="FE119" s="222"/>
      <c r="FF119" s="222"/>
      <c r="FG119" s="222"/>
      <c r="FH119" s="222"/>
      <c r="FI119" s="222"/>
      <c r="FJ119" s="222"/>
      <c r="FK119" s="222"/>
      <c r="FL119" s="222"/>
      <c r="FM119" s="222"/>
      <c r="FN119" s="222"/>
      <c r="FO119" s="222"/>
      <c r="FP119" s="222"/>
      <c r="FQ119" s="222"/>
      <c r="FR119" s="222"/>
      <c r="FS119" s="222"/>
      <c r="FT119" s="222"/>
      <c r="FU119" s="222"/>
      <c r="FV119" s="222"/>
      <c r="FW119" s="222"/>
      <c r="FX119" s="222"/>
      <c r="FY119" s="222"/>
      <c r="FZ119" s="222"/>
      <c r="GA119" s="222"/>
      <c r="GB119" s="222"/>
      <c r="GC119" s="222"/>
      <c r="GD119" s="222"/>
      <c r="GE119" s="222"/>
      <c r="GF119" s="222"/>
      <c r="GG119" s="222"/>
      <c r="GH119" s="222"/>
      <c r="GI119" s="222"/>
      <c r="GJ119" s="222"/>
      <c r="GK119" s="222"/>
      <c r="GL119" s="222"/>
      <c r="GM119" s="222"/>
      <c r="GN119" s="222"/>
      <c r="GO119" s="222"/>
      <c r="GP119" s="222"/>
      <c r="GQ119" s="222"/>
      <c r="GR119" s="222"/>
      <c r="GS119" s="222"/>
      <c r="GT119" s="222"/>
      <c r="GU119" s="222"/>
      <c r="GV119" s="222"/>
      <c r="GW119" s="222"/>
      <c r="GX119" s="222"/>
      <c r="GY119" s="222"/>
      <c r="GZ119" s="222"/>
      <c r="HA119" s="222"/>
      <c r="HB119" s="222"/>
      <c r="HC119" s="222"/>
      <c r="HD119" s="222"/>
      <c r="HE119" s="222"/>
      <c r="HF119" s="222"/>
      <c r="HG119" s="222"/>
      <c r="HH119" s="222"/>
      <c r="HI119" s="222"/>
      <c r="HJ119" s="222"/>
      <c r="HK119" s="222"/>
      <c r="HL119" s="222"/>
      <c r="HM119" s="222"/>
      <c r="HN119" s="222"/>
      <c r="HO119" s="222"/>
      <c r="HP119" s="222"/>
      <c r="HQ119" s="222"/>
      <c r="HR119" s="222"/>
      <c r="HS119" s="222"/>
      <c r="HT119" s="222"/>
      <c r="HU119" s="222"/>
      <c r="HV119" s="222"/>
      <c r="HW119" s="222"/>
      <c r="HX119" s="222"/>
      <c r="HY119" s="222"/>
      <c r="HZ119" s="222"/>
      <c r="IA119" s="222"/>
      <c r="IB119" s="222"/>
      <c r="IC119" s="222"/>
      <c r="ID119" s="222"/>
      <c r="IE119" s="222"/>
      <c r="IF119" s="222"/>
      <c r="IG119" s="222"/>
      <c r="IH119" s="222"/>
      <c r="II119" s="222"/>
      <c r="IJ119" s="222"/>
      <c r="IK119" s="222"/>
      <c r="IL119" s="222"/>
      <c r="IM119" s="222"/>
      <c r="IN119" s="222"/>
      <c r="IO119" s="222"/>
      <c r="IP119" s="222"/>
      <c r="IQ119" s="222"/>
      <c r="IR119" s="222"/>
      <c r="IS119" s="222"/>
      <c r="IT119" s="222"/>
    </row>
    <row r="120" spans="1:254" s="1" customFormat="1" ht="23.25" x14ac:dyDescent="0.35">
      <c r="A120" s="222"/>
      <c r="B120" s="239"/>
      <c r="C120" s="225"/>
      <c r="D120" s="225"/>
      <c r="E120" s="225"/>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222"/>
      <c r="BF120" s="222"/>
      <c r="BG120" s="222"/>
      <c r="BH120" s="222"/>
      <c r="BI120" s="222"/>
      <c r="BJ120" s="222"/>
      <c r="BK120" s="222"/>
      <c r="BL120" s="222"/>
      <c r="BM120" s="222"/>
      <c r="BN120" s="222"/>
      <c r="BO120" s="222"/>
      <c r="BP120" s="222"/>
      <c r="BQ120" s="222"/>
      <c r="BR120" s="222"/>
      <c r="BS120" s="222"/>
      <c r="BT120" s="222"/>
      <c r="BU120" s="222"/>
      <c r="BV120" s="222"/>
      <c r="BW120" s="222"/>
      <c r="BX120" s="222"/>
      <c r="BY120" s="222"/>
      <c r="BZ120" s="222"/>
      <c r="CA120" s="222"/>
      <c r="CB120" s="222"/>
      <c r="CC120" s="222"/>
      <c r="CD120" s="222"/>
      <c r="CE120" s="222"/>
      <c r="CF120" s="222"/>
      <c r="CG120" s="222"/>
      <c r="CH120" s="222"/>
      <c r="CI120" s="222"/>
      <c r="CJ120" s="222"/>
      <c r="CK120" s="222"/>
      <c r="CL120" s="222"/>
      <c r="CM120" s="222"/>
      <c r="CN120" s="222"/>
      <c r="CO120" s="222"/>
      <c r="CP120" s="222"/>
      <c r="CQ120" s="222"/>
      <c r="CR120" s="222"/>
      <c r="CS120" s="222"/>
      <c r="CT120" s="222"/>
      <c r="CU120" s="222"/>
      <c r="CV120" s="222"/>
      <c r="CW120" s="222"/>
      <c r="CX120" s="222"/>
      <c r="CY120" s="222"/>
      <c r="CZ120" s="222"/>
      <c r="DA120" s="222"/>
      <c r="DB120" s="222"/>
      <c r="DC120" s="222"/>
      <c r="DD120" s="222"/>
      <c r="DE120" s="222"/>
      <c r="DF120" s="222"/>
      <c r="DG120" s="222"/>
      <c r="DH120" s="222"/>
      <c r="DI120" s="222"/>
      <c r="DJ120" s="222"/>
      <c r="DK120" s="222"/>
      <c r="DL120" s="222"/>
      <c r="DM120" s="222"/>
      <c r="DN120" s="222"/>
      <c r="DO120" s="222"/>
      <c r="DP120" s="222"/>
      <c r="DQ120" s="222"/>
      <c r="DR120" s="222"/>
      <c r="DS120" s="222"/>
      <c r="DT120" s="222"/>
      <c r="DU120" s="222"/>
      <c r="DV120" s="222"/>
      <c r="DW120" s="222"/>
      <c r="DX120" s="222"/>
      <c r="DY120" s="222"/>
      <c r="DZ120" s="222"/>
      <c r="EA120" s="222"/>
      <c r="EB120" s="222"/>
      <c r="EC120" s="222"/>
      <c r="ED120" s="222"/>
      <c r="EE120" s="222"/>
      <c r="EF120" s="222"/>
      <c r="EG120" s="222"/>
      <c r="EH120" s="222"/>
      <c r="EI120" s="222"/>
      <c r="EJ120" s="222"/>
      <c r="EK120" s="222"/>
      <c r="EL120" s="222"/>
      <c r="EM120" s="222"/>
      <c r="EN120" s="222"/>
      <c r="EO120" s="222"/>
      <c r="EP120" s="222"/>
      <c r="EQ120" s="222"/>
      <c r="ER120" s="222"/>
      <c r="ES120" s="222"/>
      <c r="ET120" s="222"/>
      <c r="EU120" s="222"/>
      <c r="EV120" s="222"/>
      <c r="EW120" s="222"/>
      <c r="EX120" s="222"/>
      <c r="EY120" s="222"/>
      <c r="EZ120" s="222"/>
      <c r="FA120" s="222"/>
      <c r="FB120" s="222"/>
      <c r="FC120" s="222"/>
      <c r="FD120" s="222"/>
      <c r="FE120" s="222"/>
      <c r="FF120" s="222"/>
      <c r="FG120" s="222"/>
      <c r="FH120" s="222"/>
      <c r="FI120" s="222"/>
      <c r="FJ120" s="222"/>
      <c r="FK120" s="222"/>
      <c r="FL120" s="222"/>
      <c r="FM120" s="222"/>
      <c r="FN120" s="222"/>
      <c r="FO120" s="222"/>
      <c r="FP120" s="222"/>
      <c r="FQ120" s="222"/>
      <c r="FR120" s="222"/>
      <c r="FS120" s="222"/>
      <c r="FT120" s="222"/>
      <c r="FU120" s="222"/>
      <c r="FV120" s="222"/>
      <c r="FW120" s="222"/>
      <c r="FX120" s="222"/>
      <c r="FY120" s="222"/>
      <c r="FZ120" s="222"/>
      <c r="GA120" s="222"/>
      <c r="GB120" s="222"/>
      <c r="GC120" s="222"/>
      <c r="GD120" s="222"/>
      <c r="GE120" s="222"/>
      <c r="GF120" s="222"/>
      <c r="GG120" s="222"/>
      <c r="GH120" s="222"/>
      <c r="GI120" s="222"/>
      <c r="GJ120" s="222"/>
      <c r="GK120" s="222"/>
      <c r="GL120" s="222"/>
      <c r="GM120" s="222"/>
      <c r="GN120" s="222"/>
      <c r="GO120" s="222"/>
      <c r="GP120" s="222"/>
      <c r="GQ120" s="222"/>
      <c r="GR120" s="222"/>
      <c r="GS120" s="222"/>
      <c r="GT120" s="222"/>
      <c r="GU120" s="222"/>
      <c r="GV120" s="222"/>
      <c r="GW120" s="222"/>
      <c r="GX120" s="222"/>
      <c r="GY120" s="222"/>
      <c r="GZ120" s="222"/>
      <c r="HA120" s="222"/>
      <c r="HB120" s="222"/>
      <c r="HC120" s="222"/>
      <c r="HD120" s="222"/>
      <c r="HE120" s="222"/>
      <c r="HF120" s="222"/>
      <c r="HG120" s="222"/>
      <c r="HH120" s="222"/>
      <c r="HI120" s="222"/>
      <c r="HJ120" s="222"/>
      <c r="HK120" s="222"/>
      <c r="HL120" s="222"/>
      <c r="HM120" s="222"/>
      <c r="HN120" s="222"/>
      <c r="HO120" s="222"/>
      <c r="HP120" s="222"/>
      <c r="HQ120" s="222"/>
      <c r="HR120" s="222"/>
      <c r="HS120" s="222"/>
      <c r="HT120" s="222"/>
      <c r="HU120" s="222"/>
      <c r="HV120" s="222"/>
      <c r="HW120" s="222"/>
      <c r="HX120" s="222"/>
      <c r="HY120" s="222"/>
      <c r="HZ120" s="222"/>
      <c r="IA120" s="222"/>
      <c r="IB120" s="222"/>
      <c r="IC120" s="222"/>
      <c r="ID120" s="222"/>
      <c r="IE120" s="222"/>
      <c r="IF120" s="222"/>
      <c r="IG120" s="222"/>
      <c r="IH120" s="222"/>
      <c r="II120" s="222"/>
      <c r="IJ120" s="222"/>
      <c r="IK120" s="222"/>
      <c r="IL120" s="222"/>
      <c r="IM120" s="222"/>
      <c r="IN120" s="222"/>
      <c r="IO120" s="222"/>
      <c r="IP120" s="222"/>
      <c r="IQ120" s="222"/>
      <c r="IR120" s="222"/>
      <c r="IS120" s="222"/>
      <c r="IT120" s="222"/>
    </row>
    <row r="121" spans="1:254" s="1" customFormat="1" ht="23.25" x14ac:dyDescent="0.35">
      <c r="A121" s="222"/>
      <c r="B121" s="239"/>
      <c r="C121" s="225"/>
      <c r="D121" s="225"/>
      <c r="E121" s="225"/>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222"/>
      <c r="BG121" s="222"/>
      <c r="BH121" s="222"/>
      <c r="BI121" s="222"/>
      <c r="BJ121" s="222"/>
      <c r="BK121" s="222"/>
      <c r="BL121" s="222"/>
      <c r="BM121" s="222"/>
      <c r="BN121" s="222"/>
      <c r="BO121" s="222"/>
      <c r="BP121" s="222"/>
      <c r="BQ121" s="222"/>
      <c r="BR121" s="222"/>
      <c r="BS121" s="222"/>
      <c r="BT121" s="222"/>
      <c r="BU121" s="222"/>
      <c r="BV121" s="222"/>
      <c r="BW121" s="222"/>
      <c r="BX121" s="222"/>
      <c r="BY121" s="222"/>
      <c r="BZ121" s="222"/>
      <c r="CA121" s="222"/>
      <c r="CB121" s="222"/>
      <c r="CC121" s="222"/>
      <c r="CD121" s="222"/>
      <c r="CE121" s="222"/>
      <c r="CF121" s="222"/>
      <c r="CG121" s="222"/>
      <c r="CH121" s="222"/>
      <c r="CI121" s="222"/>
      <c r="CJ121" s="222"/>
      <c r="CK121" s="222"/>
      <c r="CL121" s="222"/>
      <c r="CM121" s="222"/>
      <c r="CN121" s="222"/>
      <c r="CO121" s="222"/>
      <c r="CP121" s="222"/>
      <c r="CQ121" s="222"/>
      <c r="CR121" s="222"/>
      <c r="CS121" s="222"/>
      <c r="CT121" s="222"/>
      <c r="CU121" s="222"/>
      <c r="CV121" s="222"/>
      <c r="CW121" s="222"/>
      <c r="CX121" s="222"/>
      <c r="CY121" s="222"/>
      <c r="CZ121" s="222"/>
      <c r="DA121" s="222"/>
      <c r="DB121" s="222"/>
      <c r="DC121" s="222"/>
      <c r="DD121" s="222"/>
      <c r="DE121" s="222"/>
      <c r="DF121" s="222"/>
      <c r="DG121" s="222"/>
      <c r="DH121" s="222"/>
      <c r="DI121" s="222"/>
      <c r="DJ121" s="222"/>
      <c r="DK121" s="222"/>
      <c r="DL121" s="222"/>
      <c r="DM121" s="222"/>
      <c r="DN121" s="222"/>
      <c r="DO121" s="222"/>
      <c r="DP121" s="222"/>
      <c r="DQ121" s="222"/>
      <c r="DR121" s="222"/>
      <c r="DS121" s="222"/>
      <c r="DT121" s="222"/>
      <c r="DU121" s="222"/>
      <c r="DV121" s="222"/>
      <c r="DW121" s="222"/>
      <c r="DX121" s="222"/>
      <c r="DY121" s="222"/>
      <c r="DZ121" s="222"/>
      <c r="EA121" s="222"/>
      <c r="EB121" s="222"/>
      <c r="EC121" s="222"/>
      <c r="ED121" s="222"/>
      <c r="EE121" s="222"/>
      <c r="EF121" s="222"/>
      <c r="EG121" s="222"/>
      <c r="EH121" s="222"/>
      <c r="EI121" s="222"/>
      <c r="EJ121" s="222"/>
      <c r="EK121" s="222"/>
      <c r="EL121" s="222"/>
      <c r="EM121" s="222"/>
      <c r="EN121" s="222"/>
      <c r="EO121" s="222"/>
      <c r="EP121" s="222"/>
      <c r="EQ121" s="222"/>
      <c r="ER121" s="222"/>
      <c r="ES121" s="222"/>
      <c r="ET121" s="222"/>
      <c r="EU121" s="222"/>
      <c r="EV121" s="222"/>
      <c r="EW121" s="222"/>
      <c r="EX121" s="222"/>
      <c r="EY121" s="222"/>
      <c r="EZ121" s="222"/>
      <c r="FA121" s="222"/>
      <c r="FB121" s="222"/>
      <c r="FC121" s="222"/>
      <c r="FD121" s="222"/>
      <c r="FE121" s="222"/>
      <c r="FF121" s="222"/>
      <c r="FG121" s="222"/>
      <c r="FH121" s="222"/>
      <c r="FI121" s="222"/>
      <c r="FJ121" s="222"/>
      <c r="FK121" s="222"/>
      <c r="FL121" s="222"/>
      <c r="FM121" s="222"/>
      <c r="FN121" s="222"/>
      <c r="FO121" s="222"/>
      <c r="FP121" s="222"/>
      <c r="FQ121" s="222"/>
      <c r="FR121" s="222"/>
      <c r="FS121" s="222"/>
      <c r="FT121" s="222"/>
      <c r="FU121" s="222"/>
      <c r="FV121" s="222"/>
      <c r="FW121" s="222"/>
      <c r="FX121" s="222"/>
      <c r="FY121" s="222"/>
      <c r="FZ121" s="222"/>
      <c r="GA121" s="222"/>
      <c r="GB121" s="222"/>
      <c r="GC121" s="222"/>
      <c r="GD121" s="222"/>
      <c r="GE121" s="222"/>
      <c r="GF121" s="222"/>
      <c r="GG121" s="222"/>
      <c r="GH121" s="222"/>
      <c r="GI121" s="222"/>
      <c r="GJ121" s="222"/>
      <c r="GK121" s="222"/>
      <c r="GL121" s="222"/>
      <c r="GM121" s="222"/>
      <c r="GN121" s="222"/>
      <c r="GO121" s="222"/>
      <c r="GP121" s="222"/>
      <c r="GQ121" s="222"/>
      <c r="GR121" s="222"/>
      <c r="GS121" s="222"/>
      <c r="GT121" s="222"/>
      <c r="GU121" s="222"/>
      <c r="GV121" s="222"/>
      <c r="GW121" s="222"/>
      <c r="GX121" s="222"/>
      <c r="GY121" s="222"/>
      <c r="GZ121" s="222"/>
      <c r="HA121" s="222"/>
      <c r="HB121" s="222"/>
      <c r="HC121" s="222"/>
      <c r="HD121" s="222"/>
      <c r="HE121" s="222"/>
      <c r="HF121" s="222"/>
      <c r="HG121" s="222"/>
      <c r="HH121" s="222"/>
      <c r="HI121" s="222"/>
      <c r="HJ121" s="222"/>
      <c r="HK121" s="222"/>
      <c r="HL121" s="222"/>
      <c r="HM121" s="222"/>
      <c r="HN121" s="222"/>
      <c r="HO121" s="222"/>
      <c r="HP121" s="222"/>
      <c r="HQ121" s="222"/>
      <c r="HR121" s="222"/>
      <c r="HS121" s="222"/>
      <c r="HT121" s="222"/>
      <c r="HU121" s="222"/>
      <c r="HV121" s="222"/>
      <c r="HW121" s="222"/>
      <c r="HX121" s="222"/>
      <c r="HY121" s="222"/>
      <c r="HZ121" s="222"/>
      <c r="IA121" s="222"/>
      <c r="IB121" s="222"/>
      <c r="IC121" s="222"/>
      <c r="ID121" s="222"/>
      <c r="IE121" s="222"/>
      <c r="IF121" s="222"/>
      <c r="IG121" s="222"/>
      <c r="IH121" s="222"/>
      <c r="II121" s="222"/>
      <c r="IJ121" s="222"/>
      <c r="IK121" s="222"/>
      <c r="IL121" s="222"/>
      <c r="IM121" s="222"/>
      <c r="IN121" s="222"/>
      <c r="IO121" s="222"/>
      <c r="IP121" s="222"/>
      <c r="IQ121" s="222"/>
      <c r="IR121" s="222"/>
      <c r="IS121" s="222"/>
      <c r="IT121" s="222"/>
    </row>
    <row r="122" spans="1:254" s="1" customFormat="1" ht="15" x14ac:dyDescent="0.2">
      <c r="A122" s="222"/>
      <c r="B122" s="240" t="s">
        <v>2</v>
      </c>
      <c r="C122" s="250"/>
      <c r="D122" s="250"/>
      <c r="E122" s="250"/>
      <c r="F122" s="250"/>
      <c r="G122" s="250"/>
      <c r="H122" s="250"/>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2"/>
      <c r="BA122" s="222"/>
      <c r="BB122" s="222"/>
      <c r="BC122" s="222"/>
      <c r="BD122" s="222"/>
      <c r="BE122" s="222"/>
      <c r="BF122" s="222"/>
      <c r="BG122" s="222"/>
      <c r="BH122" s="222"/>
      <c r="BI122" s="222"/>
      <c r="BJ122" s="222"/>
      <c r="BK122" s="222"/>
      <c r="BL122" s="222"/>
      <c r="BM122" s="222"/>
      <c r="BN122" s="222"/>
      <c r="BO122" s="222"/>
      <c r="BP122" s="222"/>
      <c r="BQ122" s="222"/>
      <c r="BR122" s="222"/>
      <c r="BS122" s="222"/>
      <c r="BT122" s="222"/>
      <c r="BU122" s="222"/>
      <c r="BV122" s="222"/>
      <c r="BW122" s="222"/>
      <c r="BX122" s="222"/>
      <c r="BY122" s="222"/>
      <c r="BZ122" s="222"/>
      <c r="CA122" s="222"/>
      <c r="CB122" s="222"/>
      <c r="CC122" s="222"/>
      <c r="CD122" s="222"/>
      <c r="CE122" s="222"/>
      <c r="CF122" s="222"/>
      <c r="CG122" s="222"/>
      <c r="CH122" s="222"/>
      <c r="CI122" s="222"/>
      <c r="CJ122" s="222"/>
      <c r="CK122" s="222"/>
      <c r="CL122" s="222"/>
      <c r="CM122" s="222"/>
      <c r="CN122" s="222"/>
      <c r="CO122" s="222"/>
      <c r="CP122" s="222"/>
      <c r="CQ122" s="222"/>
      <c r="CR122" s="222"/>
      <c r="CS122" s="222"/>
      <c r="CT122" s="222"/>
      <c r="CU122" s="222"/>
      <c r="CV122" s="222"/>
      <c r="CW122" s="222"/>
      <c r="CX122" s="222"/>
      <c r="CY122" s="222"/>
      <c r="CZ122" s="222"/>
      <c r="DA122" s="222"/>
      <c r="DB122" s="222"/>
      <c r="DC122" s="222"/>
      <c r="DD122" s="222"/>
      <c r="DE122" s="222"/>
      <c r="DF122" s="222"/>
      <c r="DG122" s="222"/>
      <c r="DH122" s="222"/>
      <c r="DI122" s="222"/>
      <c r="DJ122" s="222"/>
      <c r="DK122" s="222"/>
      <c r="DL122" s="222"/>
      <c r="DM122" s="222"/>
      <c r="DN122" s="222"/>
      <c r="DO122" s="222"/>
      <c r="DP122" s="222"/>
      <c r="DQ122" s="222"/>
      <c r="DR122" s="222"/>
      <c r="DS122" s="222"/>
      <c r="DT122" s="222"/>
      <c r="DU122" s="222"/>
      <c r="DV122" s="222"/>
      <c r="DW122" s="222"/>
      <c r="DX122" s="222"/>
      <c r="DY122" s="222"/>
      <c r="DZ122" s="222"/>
      <c r="EA122" s="222"/>
      <c r="EB122" s="222"/>
      <c r="EC122" s="222"/>
      <c r="ED122" s="222"/>
      <c r="EE122" s="222"/>
      <c r="EF122" s="222"/>
      <c r="EG122" s="222"/>
      <c r="EH122" s="222"/>
      <c r="EI122" s="222"/>
      <c r="EJ122" s="222"/>
      <c r="EK122" s="222"/>
      <c r="EL122" s="222"/>
      <c r="EM122" s="222"/>
      <c r="EN122" s="222"/>
      <c r="EO122" s="222"/>
      <c r="EP122" s="222"/>
      <c r="EQ122" s="222"/>
      <c r="ER122" s="222"/>
      <c r="ES122" s="222"/>
      <c r="ET122" s="222"/>
      <c r="EU122" s="222"/>
      <c r="EV122" s="222"/>
      <c r="EW122" s="222"/>
      <c r="EX122" s="222"/>
      <c r="EY122" s="222"/>
      <c r="EZ122" s="222"/>
      <c r="FA122" s="222"/>
      <c r="FB122" s="222"/>
      <c r="FC122" s="222"/>
      <c r="FD122" s="222"/>
      <c r="FE122" s="222"/>
      <c r="FF122" s="222"/>
      <c r="FG122" s="222"/>
      <c r="FH122" s="222"/>
      <c r="FI122" s="222"/>
      <c r="FJ122" s="222"/>
      <c r="FK122" s="222"/>
      <c r="FL122" s="222"/>
      <c r="FM122" s="222"/>
      <c r="FN122" s="222"/>
      <c r="FO122" s="222"/>
      <c r="FP122" s="222"/>
      <c r="FQ122" s="222"/>
      <c r="FR122" s="222"/>
      <c r="FS122" s="222"/>
      <c r="FT122" s="222"/>
      <c r="FU122" s="222"/>
      <c r="FV122" s="222"/>
      <c r="FW122" s="222"/>
      <c r="FX122" s="222"/>
      <c r="FY122" s="222"/>
      <c r="FZ122" s="222"/>
      <c r="GA122" s="222"/>
      <c r="GB122" s="222"/>
      <c r="GC122" s="222"/>
      <c r="GD122" s="222"/>
      <c r="GE122" s="222"/>
      <c r="GF122" s="222"/>
      <c r="GG122" s="222"/>
      <c r="GH122" s="222"/>
      <c r="GI122" s="222"/>
      <c r="GJ122" s="222"/>
      <c r="GK122" s="222"/>
      <c r="GL122" s="222"/>
      <c r="GM122" s="222"/>
      <c r="GN122" s="222"/>
      <c r="GO122" s="222"/>
      <c r="GP122" s="222"/>
      <c r="GQ122" s="222"/>
      <c r="GR122" s="222"/>
      <c r="GS122" s="222"/>
      <c r="GT122" s="222"/>
      <c r="GU122" s="222"/>
      <c r="GV122" s="222"/>
      <c r="GW122" s="222"/>
      <c r="GX122" s="222"/>
      <c r="GY122" s="222"/>
      <c r="GZ122" s="222"/>
      <c r="HA122" s="222"/>
      <c r="HB122" s="222"/>
      <c r="HC122" s="222"/>
      <c r="HD122" s="222"/>
      <c r="HE122" s="222"/>
      <c r="HF122" s="222"/>
      <c r="HG122" s="222"/>
      <c r="HH122" s="222"/>
      <c r="HI122" s="222"/>
      <c r="HJ122" s="222"/>
      <c r="HK122" s="222"/>
      <c r="HL122" s="222"/>
      <c r="HM122" s="222"/>
      <c r="HN122" s="222"/>
      <c r="HO122" s="222"/>
      <c r="HP122" s="222"/>
      <c r="HQ122" s="222"/>
      <c r="HR122" s="222"/>
      <c r="HS122" s="222"/>
      <c r="HT122" s="222"/>
      <c r="HU122" s="222"/>
      <c r="HV122" s="222"/>
      <c r="HW122" s="222"/>
      <c r="HX122" s="222"/>
      <c r="HY122" s="222"/>
      <c r="HZ122" s="222"/>
      <c r="IA122" s="222"/>
      <c r="IB122" s="222"/>
      <c r="IC122" s="222"/>
      <c r="ID122" s="222"/>
      <c r="IE122" s="222"/>
      <c r="IF122" s="222"/>
      <c r="IG122" s="222"/>
      <c r="IH122" s="222"/>
      <c r="II122" s="222"/>
      <c r="IJ122" s="222"/>
      <c r="IK122" s="222"/>
      <c r="IL122" s="222"/>
      <c r="IM122" s="222"/>
      <c r="IN122" s="222"/>
      <c r="IO122" s="222"/>
      <c r="IP122" s="222"/>
      <c r="IQ122" s="222"/>
      <c r="IR122" s="222"/>
      <c r="IS122" s="222"/>
      <c r="IT122" s="222"/>
    </row>
    <row r="123" spans="1:254" s="1" customFormat="1" ht="15" x14ac:dyDescent="0.2">
      <c r="A123" s="222"/>
      <c r="B123" s="242" t="str">
        <f>"oktober 2023"</f>
        <v>oktober 2023</v>
      </c>
      <c r="C123" s="251"/>
      <c r="D123" s="250"/>
      <c r="E123" s="250"/>
      <c r="F123" s="250"/>
      <c r="G123" s="250"/>
      <c r="H123" s="250"/>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222"/>
      <c r="BQ123" s="222"/>
      <c r="BR123" s="222"/>
      <c r="BS123" s="222"/>
      <c r="BT123" s="222"/>
      <c r="BU123" s="222"/>
      <c r="BV123" s="222"/>
      <c r="BW123" s="222"/>
      <c r="BX123" s="222"/>
      <c r="BY123" s="222"/>
      <c r="BZ123" s="222"/>
      <c r="CA123" s="222"/>
      <c r="CB123" s="222"/>
      <c r="CC123" s="222"/>
      <c r="CD123" s="222"/>
      <c r="CE123" s="222"/>
      <c r="CF123" s="222"/>
      <c r="CG123" s="222"/>
      <c r="CH123" s="222"/>
      <c r="CI123" s="222"/>
      <c r="CJ123" s="222"/>
      <c r="CK123" s="222"/>
      <c r="CL123" s="222"/>
      <c r="CM123" s="222"/>
      <c r="CN123" s="222"/>
      <c r="CO123" s="222"/>
      <c r="CP123" s="222"/>
      <c r="CQ123" s="222"/>
      <c r="CR123" s="222"/>
      <c r="CS123" s="222"/>
      <c r="CT123" s="222"/>
      <c r="CU123" s="222"/>
      <c r="CV123" s="222"/>
      <c r="CW123" s="222"/>
      <c r="CX123" s="222"/>
      <c r="CY123" s="222"/>
      <c r="CZ123" s="222"/>
      <c r="DA123" s="222"/>
      <c r="DB123" s="222"/>
      <c r="DC123" s="222"/>
      <c r="DD123" s="222"/>
      <c r="DE123" s="222"/>
      <c r="DF123" s="222"/>
      <c r="DG123" s="222"/>
      <c r="DH123" s="222"/>
      <c r="DI123" s="222"/>
      <c r="DJ123" s="222"/>
      <c r="DK123" s="222"/>
      <c r="DL123" s="222"/>
      <c r="DM123" s="222"/>
      <c r="DN123" s="222"/>
      <c r="DO123" s="222"/>
      <c r="DP123" s="222"/>
      <c r="DQ123" s="222"/>
      <c r="DR123" s="222"/>
      <c r="DS123" s="222"/>
      <c r="DT123" s="222"/>
      <c r="DU123" s="222"/>
      <c r="DV123" s="222"/>
      <c r="DW123" s="222"/>
      <c r="DX123" s="222"/>
      <c r="DY123" s="222"/>
      <c r="DZ123" s="222"/>
      <c r="EA123" s="222"/>
      <c r="EB123" s="222"/>
      <c r="EC123" s="222"/>
      <c r="ED123" s="222"/>
      <c r="EE123" s="222"/>
      <c r="EF123" s="222"/>
      <c r="EG123" s="222"/>
      <c r="EH123" s="222"/>
      <c r="EI123" s="222"/>
      <c r="EJ123" s="222"/>
      <c r="EK123" s="222"/>
      <c r="EL123" s="222"/>
      <c r="EM123" s="222"/>
      <c r="EN123" s="222"/>
      <c r="EO123" s="222"/>
      <c r="EP123" s="222"/>
      <c r="EQ123" s="222"/>
      <c r="ER123" s="222"/>
      <c r="ES123" s="222"/>
      <c r="ET123" s="222"/>
      <c r="EU123" s="222"/>
      <c r="EV123" s="222"/>
      <c r="EW123" s="222"/>
      <c r="EX123" s="222"/>
      <c r="EY123" s="222"/>
      <c r="EZ123" s="222"/>
      <c r="FA123" s="222"/>
      <c r="FB123" s="222"/>
      <c r="FC123" s="222"/>
      <c r="FD123" s="222"/>
      <c r="FE123" s="222"/>
      <c r="FF123" s="222"/>
      <c r="FG123" s="222"/>
      <c r="FH123" s="222"/>
      <c r="FI123" s="222"/>
      <c r="FJ123" s="222"/>
      <c r="FK123" s="222"/>
      <c r="FL123" s="222"/>
      <c r="FM123" s="222"/>
      <c r="FN123" s="222"/>
      <c r="FO123" s="222"/>
      <c r="FP123" s="222"/>
      <c r="FQ123" s="222"/>
      <c r="FR123" s="222"/>
      <c r="FS123" s="222"/>
      <c r="FT123" s="222"/>
      <c r="FU123" s="222"/>
      <c r="FV123" s="222"/>
      <c r="FW123" s="222"/>
      <c r="FX123" s="222"/>
      <c r="FY123" s="222"/>
      <c r="FZ123" s="222"/>
      <c r="GA123" s="222"/>
      <c r="GB123" s="222"/>
      <c r="GC123" s="222"/>
      <c r="GD123" s="222"/>
      <c r="GE123" s="222"/>
      <c r="GF123" s="222"/>
      <c r="GG123" s="222"/>
      <c r="GH123" s="222"/>
      <c r="GI123" s="222"/>
      <c r="GJ123" s="222"/>
      <c r="GK123" s="222"/>
      <c r="GL123" s="222"/>
      <c r="GM123" s="222"/>
      <c r="GN123" s="222"/>
      <c r="GO123" s="222"/>
      <c r="GP123" s="222"/>
      <c r="GQ123" s="222"/>
      <c r="GR123" s="222"/>
      <c r="GS123" s="222"/>
      <c r="GT123" s="222"/>
      <c r="GU123" s="222"/>
      <c r="GV123" s="222"/>
      <c r="GW123" s="222"/>
      <c r="GX123" s="222"/>
      <c r="GY123" s="222"/>
      <c r="GZ123" s="222"/>
      <c r="HA123" s="222"/>
      <c r="HB123" s="222"/>
      <c r="HC123" s="222"/>
      <c r="HD123" s="222"/>
      <c r="HE123" s="222"/>
      <c r="HF123" s="222"/>
      <c r="HG123" s="222"/>
      <c r="HH123" s="222"/>
      <c r="HI123" s="222"/>
      <c r="HJ123" s="222"/>
      <c r="HK123" s="222"/>
      <c r="HL123" s="222"/>
      <c r="HM123" s="222"/>
      <c r="HN123" s="222"/>
      <c r="HO123" s="222"/>
      <c r="HP123" s="222"/>
      <c r="HQ123" s="222"/>
      <c r="HR123" s="222"/>
      <c r="HS123" s="222"/>
      <c r="HT123" s="222"/>
      <c r="HU123" s="222"/>
      <c r="HV123" s="222"/>
      <c r="HW123" s="222"/>
      <c r="HX123" s="222"/>
      <c r="HY123" s="222"/>
      <c r="HZ123" s="222"/>
      <c r="IA123" s="222"/>
      <c r="IB123" s="222"/>
      <c r="IC123" s="222"/>
      <c r="ID123" s="222"/>
      <c r="IE123" s="222"/>
      <c r="IF123" s="222"/>
      <c r="IG123" s="222"/>
      <c r="IH123" s="222"/>
      <c r="II123" s="222"/>
      <c r="IJ123" s="222"/>
      <c r="IK123" s="222"/>
      <c r="IL123" s="222"/>
      <c r="IM123" s="222"/>
      <c r="IN123" s="222"/>
      <c r="IO123" s="222"/>
      <c r="IP123" s="222"/>
      <c r="IQ123" s="222"/>
      <c r="IR123" s="222"/>
      <c r="IS123" s="222"/>
      <c r="IT123" s="222"/>
    </row>
    <row r="124" spans="1:254" s="1" customFormat="1" x14ac:dyDescent="0.2">
      <c r="A124" s="222"/>
      <c r="B124" s="250"/>
      <c r="C124" s="250"/>
      <c r="D124" s="250"/>
      <c r="E124" s="250"/>
      <c r="F124" s="250"/>
      <c r="G124" s="250"/>
      <c r="H124" s="250"/>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2"/>
      <c r="BR124" s="222"/>
      <c r="BS124" s="222"/>
      <c r="BT124" s="222"/>
      <c r="BU124" s="222"/>
      <c r="BV124" s="222"/>
      <c r="BW124" s="222"/>
      <c r="BX124" s="222"/>
      <c r="BY124" s="222"/>
      <c r="BZ124" s="222"/>
      <c r="CA124" s="222"/>
      <c r="CB124" s="222"/>
      <c r="CC124" s="222"/>
      <c r="CD124" s="222"/>
      <c r="CE124" s="222"/>
      <c r="CF124" s="222"/>
      <c r="CG124" s="222"/>
      <c r="CH124" s="222"/>
      <c r="CI124" s="222"/>
      <c r="CJ124" s="222"/>
      <c r="CK124" s="222"/>
      <c r="CL124" s="222"/>
      <c r="CM124" s="222"/>
      <c r="CN124" s="222"/>
      <c r="CO124" s="222"/>
      <c r="CP124" s="222"/>
      <c r="CQ124" s="222"/>
      <c r="CR124" s="222"/>
      <c r="CS124" s="222"/>
      <c r="CT124" s="222"/>
      <c r="CU124" s="222"/>
      <c r="CV124" s="222"/>
      <c r="CW124" s="222"/>
      <c r="CX124" s="222"/>
      <c r="CY124" s="222"/>
      <c r="CZ124" s="222"/>
      <c r="DA124" s="222"/>
      <c r="DB124" s="222"/>
      <c r="DC124" s="222"/>
      <c r="DD124" s="222"/>
      <c r="DE124" s="222"/>
      <c r="DF124" s="222"/>
      <c r="DG124" s="222"/>
      <c r="DH124" s="222"/>
      <c r="DI124" s="222"/>
      <c r="DJ124" s="222"/>
      <c r="DK124" s="222"/>
      <c r="DL124" s="222"/>
      <c r="DM124" s="222"/>
      <c r="DN124" s="222"/>
      <c r="DO124" s="222"/>
      <c r="DP124" s="222"/>
      <c r="DQ124" s="222"/>
      <c r="DR124" s="222"/>
      <c r="DS124" s="222"/>
      <c r="DT124" s="222"/>
      <c r="DU124" s="222"/>
      <c r="DV124" s="222"/>
      <c r="DW124" s="222"/>
      <c r="DX124" s="222"/>
      <c r="DY124" s="222"/>
      <c r="DZ124" s="222"/>
      <c r="EA124" s="222"/>
      <c r="EB124" s="222"/>
      <c r="EC124" s="222"/>
      <c r="ED124" s="222"/>
      <c r="EE124" s="222"/>
      <c r="EF124" s="222"/>
      <c r="EG124" s="222"/>
      <c r="EH124" s="222"/>
      <c r="EI124" s="222"/>
      <c r="EJ124" s="222"/>
      <c r="EK124" s="222"/>
      <c r="EL124" s="222"/>
      <c r="EM124" s="222"/>
      <c r="EN124" s="222"/>
      <c r="EO124" s="222"/>
      <c r="EP124" s="222"/>
      <c r="EQ124" s="222"/>
      <c r="ER124" s="222"/>
      <c r="ES124" s="222"/>
      <c r="ET124" s="222"/>
      <c r="EU124" s="222"/>
      <c r="EV124" s="222"/>
      <c r="EW124" s="222"/>
      <c r="EX124" s="222"/>
      <c r="EY124" s="222"/>
      <c r="EZ124" s="222"/>
      <c r="FA124" s="222"/>
      <c r="FB124" s="222"/>
      <c r="FC124" s="222"/>
      <c r="FD124" s="222"/>
      <c r="FE124" s="222"/>
      <c r="FF124" s="222"/>
      <c r="FG124" s="222"/>
      <c r="FH124" s="222"/>
      <c r="FI124" s="222"/>
      <c r="FJ124" s="222"/>
      <c r="FK124" s="222"/>
      <c r="FL124" s="222"/>
      <c r="FM124" s="222"/>
      <c r="FN124" s="222"/>
      <c r="FO124" s="222"/>
      <c r="FP124" s="222"/>
      <c r="FQ124" s="222"/>
      <c r="FR124" s="222"/>
      <c r="FS124" s="222"/>
      <c r="FT124" s="222"/>
      <c r="FU124" s="222"/>
      <c r="FV124" s="222"/>
      <c r="FW124" s="222"/>
      <c r="FX124" s="222"/>
      <c r="FY124" s="222"/>
      <c r="FZ124" s="222"/>
      <c r="GA124" s="222"/>
      <c r="GB124" s="222"/>
      <c r="GC124" s="222"/>
      <c r="GD124" s="222"/>
      <c r="GE124" s="222"/>
      <c r="GF124" s="222"/>
      <c r="GG124" s="222"/>
      <c r="GH124" s="222"/>
      <c r="GI124" s="222"/>
      <c r="GJ124" s="222"/>
      <c r="GK124" s="222"/>
      <c r="GL124" s="222"/>
      <c r="GM124" s="222"/>
      <c r="GN124" s="222"/>
      <c r="GO124" s="222"/>
      <c r="GP124" s="222"/>
      <c r="GQ124" s="222"/>
      <c r="GR124" s="222"/>
      <c r="GS124" s="222"/>
      <c r="GT124" s="222"/>
      <c r="GU124" s="222"/>
      <c r="GV124" s="222"/>
      <c r="GW124" s="222"/>
      <c r="GX124" s="222"/>
      <c r="GY124" s="222"/>
      <c r="GZ124" s="222"/>
      <c r="HA124" s="222"/>
      <c r="HB124" s="222"/>
      <c r="HC124" s="222"/>
      <c r="HD124" s="222"/>
      <c r="HE124" s="222"/>
      <c r="HF124" s="222"/>
      <c r="HG124" s="222"/>
      <c r="HH124" s="222"/>
      <c r="HI124" s="222"/>
      <c r="HJ124" s="222"/>
      <c r="HK124" s="222"/>
      <c r="HL124" s="222"/>
      <c r="HM124" s="222"/>
      <c r="HN124" s="222"/>
      <c r="HO124" s="222"/>
      <c r="HP124" s="222"/>
      <c r="HQ124" s="222"/>
      <c r="HR124" s="222"/>
      <c r="HS124" s="222"/>
      <c r="HT124" s="222"/>
      <c r="HU124" s="222"/>
      <c r="HV124" s="222"/>
      <c r="HW124" s="222"/>
      <c r="HX124" s="222"/>
      <c r="HY124" s="222"/>
      <c r="HZ124" s="222"/>
      <c r="IA124" s="222"/>
      <c r="IB124" s="222"/>
      <c r="IC124" s="222"/>
      <c r="ID124" s="222"/>
      <c r="IE124" s="222"/>
      <c r="IF124" s="222"/>
      <c r="IG124" s="222"/>
      <c r="IH124" s="222"/>
      <c r="II124" s="222"/>
      <c r="IJ124" s="222"/>
      <c r="IK124" s="222"/>
      <c r="IL124" s="222"/>
      <c r="IM124" s="222"/>
      <c r="IN124" s="222"/>
      <c r="IO124" s="222"/>
      <c r="IP124" s="222"/>
      <c r="IQ124" s="222"/>
      <c r="IR124" s="222"/>
      <c r="IS124" s="222"/>
      <c r="IT124" s="222"/>
    </row>
    <row r="125" spans="1:254" s="1" customFormat="1" x14ac:dyDescent="0.2">
      <c r="A125" s="222"/>
      <c r="B125" s="250"/>
      <c r="C125" s="250"/>
      <c r="D125" s="250"/>
      <c r="E125" s="250"/>
      <c r="F125" s="250"/>
      <c r="G125" s="250"/>
      <c r="H125" s="250"/>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22"/>
      <c r="BZ125" s="222"/>
      <c r="CA125" s="222"/>
      <c r="CB125" s="222"/>
      <c r="CC125" s="222"/>
      <c r="CD125" s="222"/>
      <c r="CE125" s="222"/>
      <c r="CF125" s="222"/>
      <c r="CG125" s="222"/>
      <c r="CH125" s="222"/>
      <c r="CI125" s="222"/>
      <c r="CJ125" s="222"/>
      <c r="CK125" s="222"/>
      <c r="CL125" s="222"/>
      <c r="CM125" s="222"/>
      <c r="CN125" s="222"/>
      <c r="CO125" s="222"/>
      <c r="CP125" s="222"/>
      <c r="CQ125" s="222"/>
      <c r="CR125" s="222"/>
      <c r="CS125" s="222"/>
      <c r="CT125" s="222"/>
      <c r="CU125" s="222"/>
      <c r="CV125" s="222"/>
      <c r="CW125" s="222"/>
      <c r="CX125" s="222"/>
      <c r="CY125" s="222"/>
      <c r="CZ125" s="222"/>
      <c r="DA125" s="222"/>
      <c r="DB125" s="222"/>
      <c r="DC125" s="222"/>
      <c r="DD125" s="222"/>
      <c r="DE125" s="222"/>
      <c r="DF125" s="222"/>
      <c r="DG125" s="222"/>
      <c r="DH125" s="222"/>
      <c r="DI125" s="222"/>
      <c r="DJ125" s="222"/>
      <c r="DK125" s="222"/>
      <c r="DL125" s="222"/>
      <c r="DM125" s="222"/>
      <c r="DN125" s="222"/>
      <c r="DO125" s="222"/>
      <c r="DP125" s="222"/>
      <c r="DQ125" s="222"/>
      <c r="DR125" s="222"/>
      <c r="DS125" s="222"/>
      <c r="DT125" s="222"/>
      <c r="DU125" s="222"/>
      <c r="DV125" s="222"/>
      <c r="DW125" s="222"/>
      <c r="DX125" s="222"/>
      <c r="DY125" s="222"/>
      <c r="DZ125" s="222"/>
      <c r="EA125" s="222"/>
      <c r="EB125" s="222"/>
      <c r="EC125" s="222"/>
      <c r="ED125" s="222"/>
      <c r="EE125" s="222"/>
      <c r="EF125" s="222"/>
      <c r="EG125" s="222"/>
      <c r="EH125" s="222"/>
      <c r="EI125" s="222"/>
      <c r="EJ125" s="222"/>
      <c r="EK125" s="222"/>
      <c r="EL125" s="222"/>
      <c r="EM125" s="222"/>
      <c r="EN125" s="222"/>
      <c r="EO125" s="222"/>
      <c r="EP125" s="222"/>
      <c r="EQ125" s="222"/>
      <c r="ER125" s="222"/>
      <c r="ES125" s="222"/>
      <c r="ET125" s="222"/>
      <c r="EU125" s="222"/>
      <c r="EV125" s="222"/>
      <c r="EW125" s="222"/>
      <c r="EX125" s="222"/>
      <c r="EY125" s="222"/>
      <c r="EZ125" s="222"/>
      <c r="FA125" s="222"/>
      <c r="FB125" s="222"/>
      <c r="FC125" s="222"/>
      <c r="FD125" s="222"/>
      <c r="FE125" s="222"/>
      <c r="FF125" s="222"/>
      <c r="FG125" s="222"/>
      <c r="FH125" s="222"/>
      <c r="FI125" s="222"/>
      <c r="FJ125" s="222"/>
      <c r="FK125" s="222"/>
      <c r="FL125" s="222"/>
      <c r="FM125" s="222"/>
      <c r="FN125" s="222"/>
      <c r="FO125" s="222"/>
      <c r="FP125" s="222"/>
      <c r="FQ125" s="222"/>
      <c r="FR125" s="222"/>
      <c r="FS125" s="222"/>
      <c r="FT125" s="222"/>
      <c r="FU125" s="222"/>
      <c r="FV125" s="222"/>
      <c r="FW125" s="222"/>
      <c r="FX125" s="222"/>
      <c r="FY125" s="222"/>
      <c r="FZ125" s="222"/>
      <c r="GA125" s="222"/>
      <c r="GB125" s="222"/>
      <c r="GC125" s="222"/>
      <c r="GD125" s="222"/>
      <c r="GE125" s="222"/>
      <c r="GF125" s="222"/>
      <c r="GG125" s="222"/>
      <c r="GH125" s="222"/>
      <c r="GI125" s="222"/>
      <c r="GJ125" s="222"/>
      <c r="GK125" s="222"/>
      <c r="GL125" s="222"/>
      <c r="GM125" s="222"/>
      <c r="GN125" s="222"/>
      <c r="GO125" s="222"/>
      <c r="GP125" s="222"/>
      <c r="GQ125" s="222"/>
      <c r="GR125" s="222"/>
      <c r="GS125" s="222"/>
      <c r="GT125" s="222"/>
      <c r="GU125" s="222"/>
      <c r="GV125" s="222"/>
      <c r="GW125" s="222"/>
      <c r="GX125" s="222"/>
      <c r="GY125" s="222"/>
      <c r="GZ125" s="222"/>
      <c r="HA125" s="222"/>
      <c r="HB125" s="222"/>
      <c r="HC125" s="222"/>
      <c r="HD125" s="222"/>
      <c r="HE125" s="222"/>
      <c r="HF125" s="222"/>
      <c r="HG125" s="222"/>
      <c r="HH125" s="222"/>
      <c r="HI125" s="222"/>
      <c r="HJ125" s="222"/>
      <c r="HK125" s="222"/>
      <c r="HL125" s="222"/>
      <c r="HM125" s="222"/>
      <c r="HN125" s="222"/>
      <c r="HO125" s="222"/>
      <c r="HP125" s="222"/>
      <c r="HQ125" s="222"/>
      <c r="HR125" s="222"/>
      <c r="HS125" s="222"/>
      <c r="HT125" s="222"/>
      <c r="HU125" s="222"/>
      <c r="HV125" s="222"/>
      <c r="HW125" s="222"/>
      <c r="HX125" s="222"/>
      <c r="HY125" s="222"/>
      <c r="HZ125" s="222"/>
      <c r="IA125" s="222"/>
      <c r="IB125" s="222"/>
      <c r="IC125" s="222"/>
      <c r="ID125" s="222"/>
      <c r="IE125" s="222"/>
      <c r="IF125" s="222"/>
      <c r="IG125" s="222"/>
      <c r="IH125" s="222"/>
      <c r="II125" s="222"/>
      <c r="IJ125" s="222"/>
      <c r="IK125" s="222"/>
      <c r="IL125" s="222"/>
      <c r="IM125" s="222"/>
      <c r="IN125" s="222"/>
      <c r="IO125" s="222"/>
      <c r="IP125" s="222"/>
      <c r="IQ125" s="222"/>
      <c r="IR125" s="222"/>
      <c r="IS125" s="222"/>
      <c r="IT125" s="222"/>
    </row>
    <row r="126" spans="1:254" s="1" customFormat="1" x14ac:dyDescent="0.2">
      <c r="A126" s="222"/>
      <c r="B126" s="250"/>
      <c r="C126" s="250"/>
      <c r="D126" s="250"/>
      <c r="E126" s="250"/>
      <c r="F126" s="250"/>
      <c r="G126" s="250"/>
      <c r="H126" s="250"/>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22"/>
      <c r="CE126" s="222"/>
      <c r="CF126" s="222"/>
      <c r="CG126" s="222"/>
      <c r="CH126" s="222"/>
      <c r="CI126" s="222"/>
      <c r="CJ126" s="222"/>
      <c r="CK126" s="222"/>
      <c r="CL126" s="222"/>
      <c r="CM126" s="222"/>
      <c r="CN126" s="222"/>
      <c r="CO126" s="222"/>
      <c r="CP126" s="222"/>
      <c r="CQ126" s="222"/>
      <c r="CR126" s="222"/>
      <c r="CS126" s="222"/>
      <c r="CT126" s="222"/>
      <c r="CU126" s="222"/>
      <c r="CV126" s="222"/>
      <c r="CW126" s="222"/>
      <c r="CX126" s="222"/>
      <c r="CY126" s="222"/>
      <c r="CZ126" s="222"/>
      <c r="DA126" s="222"/>
      <c r="DB126" s="222"/>
      <c r="DC126" s="222"/>
      <c r="DD126" s="222"/>
      <c r="DE126" s="222"/>
      <c r="DF126" s="222"/>
      <c r="DG126" s="222"/>
      <c r="DH126" s="222"/>
      <c r="DI126" s="222"/>
      <c r="DJ126" s="222"/>
      <c r="DK126" s="222"/>
      <c r="DL126" s="222"/>
      <c r="DM126" s="222"/>
      <c r="DN126" s="222"/>
      <c r="DO126" s="222"/>
      <c r="DP126" s="222"/>
      <c r="DQ126" s="222"/>
      <c r="DR126" s="222"/>
      <c r="DS126" s="222"/>
      <c r="DT126" s="222"/>
      <c r="DU126" s="222"/>
      <c r="DV126" s="222"/>
      <c r="DW126" s="222"/>
      <c r="DX126" s="222"/>
      <c r="DY126" s="222"/>
      <c r="DZ126" s="222"/>
      <c r="EA126" s="222"/>
      <c r="EB126" s="222"/>
      <c r="EC126" s="222"/>
      <c r="ED126" s="222"/>
      <c r="EE126" s="222"/>
      <c r="EF126" s="222"/>
      <c r="EG126" s="222"/>
      <c r="EH126" s="222"/>
      <c r="EI126" s="222"/>
      <c r="EJ126" s="222"/>
      <c r="EK126" s="222"/>
      <c r="EL126" s="222"/>
      <c r="EM126" s="222"/>
      <c r="EN126" s="222"/>
      <c r="EO126" s="222"/>
      <c r="EP126" s="222"/>
      <c r="EQ126" s="222"/>
      <c r="ER126" s="222"/>
      <c r="ES126" s="222"/>
      <c r="ET126" s="222"/>
      <c r="EU126" s="222"/>
      <c r="EV126" s="222"/>
      <c r="EW126" s="222"/>
      <c r="EX126" s="222"/>
      <c r="EY126" s="222"/>
      <c r="EZ126" s="222"/>
      <c r="FA126" s="222"/>
      <c r="FB126" s="222"/>
      <c r="FC126" s="222"/>
      <c r="FD126" s="222"/>
      <c r="FE126" s="222"/>
      <c r="FF126" s="222"/>
      <c r="FG126" s="222"/>
      <c r="FH126" s="222"/>
      <c r="FI126" s="222"/>
      <c r="FJ126" s="222"/>
      <c r="FK126" s="222"/>
      <c r="FL126" s="222"/>
      <c r="FM126" s="222"/>
      <c r="FN126" s="222"/>
      <c r="FO126" s="222"/>
      <c r="FP126" s="222"/>
      <c r="FQ126" s="222"/>
      <c r="FR126" s="222"/>
      <c r="FS126" s="222"/>
      <c r="FT126" s="222"/>
      <c r="FU126" s="222"/>
      <c r="FV126" s="222"/>
      <c r="FW126" s="222"/>
      <c r="FX126" s="222"/>
      <c r="FY126" s="222"/>
      <c r="FZ126" s="222"/>
      <c r="GA126" s="222"/>
      <c r="GB126" s="222"/>
      <c r="GC126" s="222"/>
      <c r="GD126" s="222"/>
      <c r="GE126" s="222"/>
      <c r="GF126" s="222"/>
      <c r="GG126" s="222"/>
      <c r="GH126" s="222"/>
      <c r="GI126" s="222"/>
      <c r="GJ126" s="222"/>
      <c r="GK126" s="222"/>
      <c r="GL126" s="222"/>
      <c r="GM126" s="222"/>
      <c r="GN126" s="222"/>
      <c r="GO126" s="222"/>
      <c r="GP126" s="222"/>
      <c r="GQ126" s="222"/>
      <c r="GR126" s="222"/>
      <c r="GS126" s="222"/>
      <c r="GT126" s="222"/>
      <c r="GU126" s="222"/>
      <c r="GV126" s="222"/>
      <c r="GW126" s="222"/>
      <c r="GX126" s="222"/>
      <c r="GY126" s="222"/>
      <c r="GZ126" s="222"/>
      <c r="HA126" s="222"/>
      <c r="HB126" s="222"/>
      <c r="HC126" s="222"/>
      <c r="HD126" s="222"/>
      <c r="HE126" s="222"/>
      <c r="HF126" s="222"/>
      <c r="HG126" s="222"/>
      <c r="HH126" s="222"/>
      <c r="HI126" s="222"/>
      <c r="HJ126" s="222"/>
      <c r="HK126" s="222"/>
      <c r="HL126" s="222"/>
      <c r="HM126" s="222"/>
      <c r="HN126" s="222"/>
      <c r="HO126" s="222"/>
      <c r="HP126" s="222"/>
      <c r="HQ126" s="222"/>
      <c r="HR126" s="222"/>
      <c r="HS126" s="222"/>
      <c r="HT126" s="222"/>
      <c r="HU126" s="222"/>
      <c r="HV126" s="222"/>
      <c r="HW126" s="222"/>
      <c r="HX126" s="222"/>
      <c r="HY126" s="222"/>
      <c r="HZ126" s="222"/>
      <c r="IA126" s="222"/>
      <c r="IB126" s="222"/>
      <c r="IC126" s="222"/>
      <c r="ID126" s="222"/>
      <c r="IE126" s="222"/>
      <c r="IF126" s="222"/>
      <c r="IG126" s="222"/>
      <c r="IH126" s="222"/>
      <c r="II126" s="222"/>
      <c r="IJ126" s="222"/>
      <c r="IK126" s="222"/>
      <c r="IL126" s="222"/>
      <c r="IM126" s="222"/>
      <c r="IN126" s="222"/>
      <c r="IO126" s="222"/>
      <c r="IP126" s="222"/>
      <c r="IQ126" s="222"/>
      <c r="IR126" s="222"/>
      <c r="IS126" s="222"/>
      <c r="IT126" s="222"/>
    </row>
    <row r="127" spans="1:254" s="1" customFormat="1" x14ac:dyDescent="0.2">
      <c r="A127" s="222"/>
      <c r="B127" s="250"/>
      <c r="C127" s="250"/>
      <c r="D127" s="250"/>
      <c r="E127" s="250"/>
      <c r="F127" s="250"/>
      <c r="G127" s="250"/>
      <c r="H127" s="250"/>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2"/>
      <c r="AZ127" s="222"/>
      <c r="BA127" s="222"/>
      <c r="BB127" s="222"/>
      <c r="BC127" s="222"/>
      <c r="BD127" s="222"/>
      <c r="BE127" s="222"/>
      <c r="BF127" s="222"/>
      <c r="BG127" s="222"/>
      <c r="BH127" s="222"/>
      <c r="BI127" s="222"/>
      <c r="BJ127" s="222"/>
      <c r="BK127" s="222"/>
      <c r="BL127" s="222"/>
      <c r="BM127" s="222"/>
      <c r="BN127" s="222"/>
      <c r="BO127" s="222"/>
      <c r="BP127" s="222"/>
      <c r="BQ127" s="222"/>
      <c r="BR127" s="222"/>
      <c r="BS127" s="222"/>
      <c r="BT127" s="222"/>
      <c r="BU127" s="222"/>
      <c r="BV127" s="222"/>
      <c r="BW127" s="222"/>
      <c r="BX127" s="222"/>
      <c r="BY127" s="222"/>
      <c r="BZ127" s="222"/>
      <c r="CA127" s="222"/>
      <c r="CB127" s="222"/>
      <c r="CC127" s="222"/>
      <c r="CD127" s="222"/>
      <c r="CE127" s="222"/>
      <c r="CF127" s="222"/>
      <c r="CG127" s="222"/>
      <c r="CH127" s="222"/>
      <c r="CI127" s="222"/>
      <c r="CJ127" s="222"/>
      <c r="CK127" s="222"/>
      <c r="CL127" s="222"/>
      <c r="CM127" s="222"/>
      <c r="CN127" s="222"/>
      <c r="CO127" s="222"/>
      <c r="CP127" s="222"/>
      <c r="CQ127" s="222"/>
      <c r="CR127" s="222"/>
      <c r="CS127" s="222"/>
      <c r="CT127" s="222"/>
      <c r="CU127" s="222"/>
      <c r="CV127" s="222"/>
      <c r="CW127" s="222"/>
      <c r="CX127" s="222"/>
      <c r="CY127" s="222"/>
      <c r="CZ127" s="222"/>
      <c r="DA127" s="222"/>
      <c r="DB127" s="222"/>
      <c r="DC127" s="222"/>
      <c r="DD127" s="222"/>
      <c r="DE127" s="222"/>
      <c r="DF127" s="222"/>
      <c r="DG127" s="222"/>
      <c r="DH127" s="222"/>
      <c r="DI127" s="222"/>
      <c r="DJ127" s="222"/>
      <c r="DK127" s="222"/>
      <c r="DL127" s="222"/>
      <c r="DM127" s="222"/>
      <c r="DN127" s="222"/>
      <c r="DO127" s="222"/>
      <c r="DP127" s="222"/>
      <c r="DQ127" s="222"/>
      <c r="DR127" s="222"/>
      <c r="DS127" s="222"/>
      <c r="DT127" s="222"/>
      <c r="DU127" s="222"/>
      <c r="DV127" s="222"/>
      <c r="DW127" s="222"/>
      <c r="DX127" s="222"/>
      <c r="DY127" s="222"/>
      <c r="DZ127" s="222"/>
      <c r="EA127" s="222"/>
      <c r="EB127" s="222"/>
      <c r="EC127" s="222"/>
      <c r="ED127" s="222"/>
      <c r="EE127" s="222"/>
      <c r="EF127" s="222"/>
      <c r="EG127" s="222"/>
      <c r="EH127" s="222"/>
      <c r="EI127" s="222"/>
      <c r="EJ127" s="222"/>
      <c r="EK127" s="222"/>
      <c r="EL127" s="222"/>
      <c r="EM127" s="222"/>
      <c r="EN127" s="222"/>
      <c r="EO127" s="222"/>
      <c r="EP127" s="222"/>
      <c r="EQ127" s="222"/>
      <c r="ER127" s="222"/>
      <c r="ES127" s="222"/>
      <c r="ET127" s="222"/>
      <c r="EU127" s="222"/>
      <c r="EV127" s="222"/>
      <c r="EW127" s="222"/>
      <c r="EX127" s="222"/>
      <c r="EY127" s="222"/>
      <c r="EZ127" s="222"/>
      <c r="FA127" s="222"/>
      <c r="FB127" s="222"/>
      <c r="FC127" s="222"/>
      <c r="FD127" s="222"/>
      <c r="FE127" s="222"/>
      <c r="FF127" s="222"/>
      <c r="FG127" s="222"/>
      <c r="FH127" s="222"/>
      <c r="FI127" s="222"/>
      <c r="FJ127" s="222"/>
      <c r="FK127" s="222"/>
      <c r="FL127" s="222"/>
      <c r="FM127" s="222"/>
      <c r="FN127" s="222"/>
      <c r="FO127" s="222"/>
      <c r="FP127" s="222"/>
      <c r="FQ127" s="222"/>
      <c r="FR127" s="222"/>
      <c r="FS127" s="222"/>
      <c r="FT127" s="222"/>
      <c r="FU127" s="222"/>
      <c r="FV127" s="222"/>
      <c r="FW127" s="222"/>
      <c r="FX127" s="222"/>
      <c r="FY127" s="222"/>
      <c r="FZ127" s="222"/>
      <c r="GA127" s="222"/>
      <c r="GB127" s="222"/>
      <c r="GC127" s="222"/>
      <c r="GD127" s="222"/>
      <c r="GE127" s="222"/>
      <c r="GF127" s="222"/>
      <c r="GG127" s="222"/>
      <c r="GH127" s="222"/>
      <c r="GI127" s="222"/>
      <c r="GJ127" s="222"/>
      <c r="GK127" s="222"/>
      <c r="GL127" s="222"/>
      <c r="GM127" s="222"/>
      <c r="GN127" s="222"/>
      <c r="GO127" s="222"/>
      <c r="GP127" s="222"/>
      <c r="GQ127" s="222"/>
      <c r="GR127" s="222"/>
      <c r="GS127" s="222"/>
      <c r="GT127" s="222"/>
      <c r="GU127" s="222"/>
      <c r="GV127" s="222"/>
      <c r="GW127" s="222"/>
      <c r="GX127" s="222"/>
      <c r="GY127" s="222"/>
      <c r="GZ127" s="222"/>
      <c r="HA127" s="222"/>
      <c r="HB127" s="222"/>
      <c r="HC127" s="222"/>
      <c r="HD127" s="222"/>
      <c r="HE127" s="222"/>
      <c r="HF127" s="222"/>
      <c r="HG127" s="222"/>
      <c r="HH127" s="222"/>
      <c r="HI127" s="222"/>
      <c r="HJ127" s="222"/>
      <c r="HK127" s="222"/>
      <c r="HL127" s="222"/>
      <c r="HM127" s="222"/>
      <c r="HN127" s="222"/>
      <c r="HO127" s="222"/>
      <c r="HP127" s="222"/>
      <c r="HQ127" s="222"/>
      <c r="HR127" s="222"/>
      <c r="HS127" s="222"/>
      <c r="HT127" s="222"/>
      <c r="HU127" s="222"/>
      <c r="HV127" s="222"/>
      <c r="HW127" s="222"/>
      <c r="HX127" s="222"/>
      <c r="HY127" s="222"/>
      <c r="HZ127" s="222"/>
      <c r="IA127" s="222"/>
      <c r="IB127" s="222"/>
      <c r="IC127" s="222"/>
      <c r="ID127" s="222"/>
      <c r="IE127" s="222"/>
      <c r="IF127" s="222"/>
      <c r="IG127" s="222"/>
      <c r="IH127" s="222"/>
      <c r="II127" s="222"/>
      <c r="IJ127" s="222"/>
      <c r="IK127" s="222"/>
      <c r="IL127" s="222"/>
      <c r="IM127" s="222"/>
      <c r="IN127" s="222"/>
      <c r="IO127" s="222"/>
      <c r="IP127" s="222"/>
      <c r="IQ127" s="222"/>
      <c r="IR127" s="222"/>
      <c r="IS127" s="222"/>
      <c r="IT127" s="222"/>
    </row>
    <row r="128" spans="1:254" s="1" customFormat="1" x14ac:dyDescent="0.2">
      <c r="A128" s="222"/>
      <c r="B128" s="250"/>
      <c r="C128" s="250"/>
      <c r="D128" s="250"/>
      <c r="E128" s="250"/>
      <c r="F128" s="250"/>
      <c r="G128" s="250"/>
      <c r="H128" s="250"/>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2"/>
      <c r="BA128" s="222"/>
      <c r="BB128" s="222"/>
      <c r="BC128" s="222"/>
      <c r="BD128" s="222"/>
      <c r="BE128" s="222"/>
      <c r="BF128" s="222"/>
      <c r="BG128" s="222"/>
      <c r="BH128" s="222"/>
      <c r="BI128" s="222"/>
      <c r="BJ128" s="222"/>
      <c r="BK128" s="222"/>
      <c r="BL128" s="222"/>
      <c r="BM128" s="222"/>
      <c r="BN128" s="222"/>
      <c r="BO128" s="222"/>
      <c r="BP128" s="222"/>
      <c r="BQ128" s="222"/>
      <c r="BR128" s="222"/>
      <c r="BS128" s="222"/>
      <c r="BT128" s="222"/>
      <c r="BU128" s="222"/>
      <c r="BV128" s="222"/>
      <c r="BW128" s="222"/>
      <c r="BX128" s="222"/>
      <c r="BY128" s="222"/>
      <c r="BZ128" s="222"/>
      <c r="CA128" s="222"/>
      <c r="CB128" s="222"/>
      <c r="CC128" s="222"/>
      <c r="CD128" s="222"/>
      <c r="CE128" s="222"/>
      <c r="CF128" s="222"/>
      <c r="CG128" s="222"/>
      <c r="CH128" s="222"/>
      <c r="CI128" s="222"/>
      <c r="CJ128" s="222"/>
      <c r="CK128" s="222"/>
      <c r="CL128" s="222"/>
      <c r="CM128" s="222"/>
      <c r="CN128" s="222"/>
      <c r="CO128" s="222"/>
      <c r="CP128" s="222"/>
      <c r="CQ128" s="222"/>
      <c r="CR128" s="222"/>
      <c r="CS128" s="222"/>
      <c r="CT128" s="222"/>
      <c r="CU128" s="222"/>
      <c r="CV128" s="222"/>
      <c r="CW128" s="222"/>
      <c r="CX128" s="222"/>
      <c r="CY128" s="222"/>
      <c r="CZ128" s="222"/>
      <c r="DA128" s="222"/>
      <c r="DB128" s="222"/>
      <c r="DC128" s="222"/>
      <c r="DD128" s="222"/>
      <c r="DE128" s="222"/>
      <c r="DF128" s="222"/>
      <c r="DG128" s="222"/>
      <c r="DH128" s="222"/>
      <c r="DI128" s="222"/>
      <c r="DJ128" s="222"/>
      <c r="DK128" s="222"/>
      <c r="DL128" s="222"/>
      <c r="DM128" s="222"/>
      <c r="DN128" s="222"/>
      <c r="DO128" s="222"/>
      <c r="DP128" s="222"/>
      <c r="DQ128" s="222"/>
      <c r="DR128" s="222"/>
      <c r="DS128" s="222"/>
      <c r="DT128" s="222"/>
      <c r="DU128" s="222"/>
      <c r="DV128" s="222"/>
      <c r="DW128" s="222"/>
      <c r="DX128" s="222"/>
      <c r="DY128" s="222"/>
      <c r="DZ128" s="222"/>
      <c r="EA128" s="222"/>
      <c r="EB128" s="222"/>
      <c r="EC128" s="222"/>
      <c r="ED128" s="222"/>
      <c r="EE128" s="222"/>
      <c r="EF128" s="222"/>
      <c r="EG128" s="222"/>
      <c r="EH128" s="222"/>
      <c r="EI128" s="222"/>
      <c r="EJ128" s="222"/>
      <c r="EK128" s="222"/>
      <c r="EL128" s="222"/>
      <c r="EM128" s="222"/>
      <c r="EN128" s="222"/>
      <c r="EO128" s="222"/>
      <c r="EP128" s="222"/>
      <c r="EQ128" s="222"/>
      <c r="ER128" s="222"/>
      <c r="ES128" s="222"/>
      <c r="ET128" s="222"/>
      <c r="EU128" s="222"/>
      <c r="EV128" s="222"/>
      <c r="EW128" s="222"/>
      <c r="EX128" s="222"/>
      <c r="EY128" s="222"/>
      <c r="EZ128" s="222"/>
      <c r="FA128" s="222"/>
      <c r="FB128" s="222"/>
      <c r="FC128" s="222"/>
      <c r="FD128" s="222"/>
      <c r="FE128" s="222"/>
      <c r="FF128" s="222"/>
      <c r="FG128" s="222"/>
      <c r="FH128" s="222"/>
      <c r="FI128" s="222"/>
      <c r="FJ128" s="222"/>
      <c r="FK128" s="222"/>
      <c r="FL128" s="222"/>
      <c r="FM128" s="222"/>
      <c r="FN128" s="222"/>
      <c r="FO128" s="222"/>
      <c r="FP128" s="222"/>
      <c r="FQ128" s="222"/>
      <c r="FR128" s="222"/>
      <c r="FS128" s="222"/>
      <c r="FT128" s="222"/>
      <c r="FU128" s="222"/>
      <c r="FV128" s="222"/>
      <c r="FW128" s="222"/>
      <c r="FX128" s="222"/>
      <c r="FY128" s="222"/>
      <c r="FZ128" s="222"/>
      <c r="GA128" s="222"/>
      <c r="GB128" s="222"/>
      <c r="GC128" s="222"/>
      <c r="GD128" s="222"/>
      <c r="GE128" s="222"/>
      <c r="GF128" s="222"/>
      <c r="GG128" s="222"/>
      <c r="GH128" s="222"/>
      <c r="GI128" s="222"/>
      <c r="GJ128" s="222"/>
      <c r="GK128" s="222"/>
      <c r="GL128" s="222"/>
      <c r="GM128" s="222"/>
      <c r="GN128" s="222"/>
      <c r="GO128" s="222"/>
      <c r="GP128" s="222"/>
      <c r="GQ128" s="222"/>
      <c r="GR128" s="222"/>
      <c r="GS128" s="222"/>
      <c r="GT128" s="222"/>
      <c r="GU128" s="222"/>
      <c r="GV128" s="222"/>
      <c r="GW128" s="222"/>
      <c r="GX128" s="222"/>
      <c r="GY128" s="222"/>
      <c r="GZ128" s="222"/>
      <c r="HA128" s="222"/>
      <c r="HB128" s="222"/>
      <c r="HC128" s="222"/>
      <c r="HD128" s="222"/>
      <c r="HE128" s="222"/>
      <c r="HF128" s="222"/>
      <c r="HG128" s="222"/>
      <c r="HH128" s="222"/>
      <c r="HI128" s="222"/>
      <c r="HJ128" s="222"/>
      <c r="HK128" s="222"/>
      <c r="HL128" s="222"/>
      <c r="HM128" s="222"/>
      <c r="HN128" s="222"/>
      <c r="HO128" s="222"/>
      <c r="HP128" s="222"/>
      <c r="HQ128" s="222"/>
      <c r="HR128" s="222"/>
      <c r="HS128" s="222"/>
      <c r="HT128" s="222"/>
      <c r="HU128" s="222"/>
      <c r="HV128" s="222"/>
      <c r="HW128" s="222"/>
      <c r="HX128" s="222"/>
      <c r="HY128" s="222"/>
      <c r="HZ128" s="222"/>
      <c r="IA128" s="222"/>
      <c r="IB128" s="222"/>
      <c r="IC128" s="222"/>
      <c r="ID128" s="222"/>
      <c r="IE128" s="222"/>
      <c r="IF128" s="222"/>
      <c r="IG128" s="222"/>
      <c r="IH128" s="222"/>
      <c r="II128" s="222"/>
      <c r="IJ128" s="222"/>
      <c r="IK128" s="222"/>
      <c r="IL128" s="222"/>
      <c r="IM128" s="222"/>
      <c r="IN128" s="222"/>
      <c r="IO128" s="222"/>
      <c r="IP128" s="222"/>
      <c r="IQ128" s="222"/>
      <c r="IR128" s="222"/>
      <c r="IS128" s="222"/>
      <c r="IT128" s="222"/>
    </row>
    <row r="129" spans="1:254" s="1" customFormat="1" x14ac:dyDescent="0.2">
      <c r="A129" s="222"/>
      <c r="B129" s="250"/>
      <c r="C129" s="250"/>
      <c r="D129" s="250"/>
      <c r="E129" s="250"/>
      <c r="F129" s="250"/>
      <c r="G129" s="250"/>
      <c r="H129" s="250"/>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c r="BC129" s="222"/>
      <c r="BD129" s="222"/>
      <c r="BE129" s="222"/>
      <c r="BF129" s="222"/>
      <c r="BG129" s="222"/>
      <c r="BH129" s="222"/>
      <c r="BI129" s="222"/>
      <c r="BJ129" s="222"/>
      <c r="BK129" s="222"/>
      <c r="BL129" s="222"/>
      <c r="BM129" s="222"/>
      <c r="BN129" s="222"/>
      <c r="BO129" s="222"/>
      <c r="BP129" s="222"/>
      <c r="BQ129" s="222"/>
      <c r="BR129" s="222"/>
      <c r="BS129" s="222"/>
      <c r="BT129" s="222"/>
      <c r="BU129" s="222"/>
      <c r="BV129" s="222"/>
      <c r="BW129" s="222"/>
      <c r="BX129" s="222"/>
      <c r="BY129" s="222"/>
      <c r="BZ129" s="222"/>
      <c r="CA129" s="222"/>
      <c r="CB129" s="222"/>
      <c r="CC129" s="222"/>
      <c r="CD129" s="222"/>
      <c r="CE129" s="222"/>
      <c r="CF129" s="222"/>
      <c r="CG129" s="222"/>
      <c r="CH129" s="222"/>
      <c r="CI129" s="222"/>
      <c r="CJ129" s="222"/>
      <c r="CK129" s="222"/>
      <c r="CL129" s="222"/>
      <c r="CM129" s="222"/>
      <c r="CN129" s="222"/>
      <c r="CO129" s="222"/>
      <c r="CP129" s="222"/>
      <c r="CQ129" s="222"/>
      <c r="CR129" s="222"/>
      <c r="CS129" s="222"/>
      <c r="CT129" s="222"/>
      <c r="CU129" s="222"/>
      <c r="CV129" s="222"/>
      <c r="CW129" s="222"/>
      <c r="CX129" s="222"/>
      <c r="CY129" s="222"/>
      <c r="CZ129" s="222"/>
      <c r="DA129" s="222"/>
      <c r="DB129" s="222"/>
      <c r="DC129" s="222"/>
      <c r="DD129" s="222"/>
      <c r="DE129" s="222"/>
      <c r="DF129" s="222"/>
      <c r="DG129" s="222"/>
      <c r="DH129" s="222"/>
      <c r="DI129" s="222"/>
      <c r="DJ129" s="222"/>
      <c r="DK129" s="222"/>
      <c r="DL129" s="222"/>
      <c r="DM129" s="222"/>
      <c r="DN129" s="222"/>
      <c r="DO129" s="222"/>
      <c r="DP129" s="222"/>
      <c r="DQ129" s="222"/>
      <c r="DR129" s="222"/>
      <c r="DS129" s="222"/>
      <c r="DT129" s="222"/>
      <c r="DU129" s="222"/>
      <c r="DV129" s="222"/>
      <c r="DW129" s="222"/>
      <c r="DX129" s="222"/>
      <c r="DY129" s="222"/>
      <c r="DZ129" s="222"/>
      <c r="EA129" s="222"/>
      <c r="EB129" s="222"/>
      <c r="EC129" s="222"/>
      <c r="ED129" s="222"/>
      <c r="EE129" s="222"/>
      <c r="EF129" s="222"/>
      <c r="EG129" s="222"/>
      <c r="EH129" s="222"/>
      <c r="EI129" s="222"/>
      <c r="EJ129" s="222"/>
      <c r="EK129" s="222"/>
      <c r="EL129" s="222"/>
      <c r="EM129" s="222"/>
      <c r="EN129" s="222"/>
      <c r="EO129" s="222"/>
      <c r="EP129" s="222"/>
      <c r="EQ129" s="222"/>
      <c r="ER129" s="222"/>
      <c r="ES129" s="222"/>
      <c r="ET129" s="222"/>
      <c r="EU129" s="222"/>
      <c r="EV129" s="222"/>
      <c r="EW129" s="222"/>
      <c r="EX129" s="222"/>
      <c r="EY129" s="222"/>
      <c r="EZ129" s="222"/>
      <c r="FA129" s="222"/>
      <c r="FB129" s="222"/>
      <c r="FC129" s="222"/>
      <c r="FD129" s="222"/>
      <c r="FE129" s="222"/>
      <c r="FF129" s="222"/>
      <c r="FG129" s="222"/>
      <c r="FH129" s="222"/>
      <c r="FI129" s="222"/>
      <c r="FJ129" s="222"/>
      <c r="FK129" s="222"/>
      <c r="FL129" s="222"/>
      <c r="FM129" s="222"/>
      <c r="FN129" s="222"/>
      <c r="FO129" s="222"/>
      <c r="FP129" s="222"/>
      <c r="FQ129" s="222"/>
      <c r="FR129" s="222"/>
      <c r="FS129" s="222"/>
      <c r="FT129" s="222"/>
      <c r="FU129" s="222"/>
      <c r="FV129" s="222"/>
      <c r="FW129" s="222"/>
      <c r="FX129" s="222"/>
      <c r="FY129" s="222"/>
      <c r="FZ129" s="222"/>
      <c r="GA129" s="222"/>
      <c r="GB129" s="222"/>
      <c r="GC129" s="222"/>
      <c r="GD129" s="222"/>
      <c r="GE129" s="222"/>
      <c r="GF129" s="222"/>
      <c r="GG129" s="222"/>
      <c r="GH129" s="222"/>
      <c r="GI129" s="222"/>
      <c r="GJ129" s="222"/>
      <c r="GK129" s="222"/>
      <c r="GL129" s="222"/>
      <c r="GM129" s="222"/>
      <c r="GN129" s="222"/>
      <c r="GO129" s="222"/>
      <c r="GP129" s="222"/>
      <c r="GQ129" s="222"/>
      <c r="GR129" s="222"/>
      <c r="GS129" s="222"/>
      <c r="GT129" s="222"/>
      <c r="GU129" s="222"/>
      <c r="GV129" s="222"/>
      <c r="GW129" s="222"/>
      <c r="GX129" s="222"/>
      <c r="GY129" s="222"/>
      <c r="GZ129" s="222"/>
      <c r="HA129" s="222"/>
      <c r="HB129" s="222"/>
      <c r="HC129" s="222"/>
      <c r="HD129" s="222"/>
      <c r="HE129" s="222"/>
      <c r="HF129" s="222"/>
      <c r="HG129" s="222"/>
      <c r="HH129" s="222"/>
      <c r="HI129" s="222"/>
      <c r="HJ129" s="222"/>
      <c r="HK129" s="222"/>
      <c r="HL129" s="222"/>
      <c r="HM129" s="222"/>
      <c r="HN129" s="222"/>
      <c r="HO129" s="222"/>
      <c r="HP129" s="222"/>
      <c r="HQ129" s="222"/>
      <c r="HR129" s="222"/>
      <c r="HS129" s="222"/>
      <c r="HT129" s="222"/>
      <c r="HU129" s="222"/>
      <c r="HV129" s="222"/>
      <c r="HW129" s="222"/>
      <c r="HX129" s="222"/>
      <c r="HY129" s="222"/>
      <c r="HZ129" s="222"/>
      <c r="IA129" s="222"/>
      <c r="IB129" s="222"/>
      <c r="IC129" s="222"/>
      <c r="ID129" s="222"/>
      <c r="IE129" s="222"/>
      <c r="IF129" s="222"/>
      <c r="IG129" s="222"/>
      <c r="IH129" s="222"/>
      <c r="II129" s="222"/>
      <c r="IJ129" s="222"/>
      <c r="IK129" s="222"/>
      <c r="IL129" s="222"/>
      <c r="IM129" s="222"/>
      <c r="IN129" s="222"/>
      <c r="IO129" s="222"/>
      <c r="IP129" s="222"/>
      <c r="IQ129" s="222"/>
      <c r="IR129" s="222"/>
      <c r="IS129" s="222"/>
      <c r="IT129" s="222"/>
    </row>
    <row r="130" spans="1:254" s="1" customFormat="1" x14ac:dyDescent="0.2">
      <c r="A130" s="222"/>
      <c r="B130" s="250"/>
      <c r="C130" s="250"/>
      <c r="D130" s="250"/>
      <c r="E130" s="250"/>
      <c r="F130" s="250"/>
      <c r="G130" s="250"/>
      <c r="H130" s="250"/>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c r="BF130" s="222"/>
      <c r="BG130" s="222"/>
      <c r="BH130" s="222"/>
      <c r="BI130" s="222"/>
      <c r="BJ130" s="222"/>
      <c r="BK130" s="222"/>
      <c r="BL130" s="222"/>
      <c r="BM130" s="222"/>
      <c r="BN130" s="222"/>
      <c r="BO130" s="222"/>
      <c r="BP130" s="222"/>
      <c r="BQ130" s="222"/>
      <c r="BR130" s="222"/>
      <c r="BS130" s="222"/>
      <c r="BT130" s="222"/>
      <c r="BU130" s="222"/>
      <c r="BV130" s="222"/>
      <c r="BW130" s="222"/>
      <c r="BX130" s="222"/>
      <c r="BY130" s="222"/>
      <c r="BZ130" s="222"/>
      <c r="CA130" s="222"/>
      <c r="CB130" s="222"/>
      <c r="CC130" s="222"/>
      <c r="CD130" s="222"/>
      <c r="CE130" s="222"/>
      <c r="CF130" s="222"/>
      <c r="CG130" s="222"/>
      <c r="CH130" s="222"/>
      <c r="CI130" s="222"/>
      <c r="CJ130" s="222"/>
      <c r="CK130" s="222"/>
      <c r="CL130" s="222"/>
      <c r="CM130" s="222"/>
      <c r="CN130" s="222"/>
      <c r="CO130" s="222"/>
      <c r="CP130" s="222"/>
      <c r="CQ130" s="222"/>
      <c r="CR130" s="222"/>
      <c r="CS130" s="222"/>
      <c r="CT130" s="222"/>
      <c r="CU130" s="222"/>
      <c r="CV130" s="222"/>
      <c r="CW130" s="222"/>
      <c r="CX130" s="222"/>
      <c r="CY130" s="222"/>
      <c r="CZ130" s="222"/>
      <c r="DA130" s="222"/>
      <c r="DB130" s="222"/>
      <c r="DC130" s="222"/>
      <c r="DD130" s="222"/>
      <c r="DE130" s="222"/>
      <c r="DF130" s="222"/>
      <c r="DG130" s="222"/>
      <c r="DH130" s="222"/>
      <c r="DI130" s="222"/>
      <c r="DJ130" s="222"/>
      <c r="DK130" s="222"/>
      <c r="DL130" s="222"/>
      <c r="DM130" s="222"/>
      <c r="DN130" s="222"/>
      <c r="DO130" s="222"/>
      <c r="DP130" s="222"/>
      <c r="DQ130" s="222"/>
      <c r="DR130" s="222"/>
      <c r="DS130" s="222"/>
      <c r="DT130" s="222"/>
      <c r="DU130" s="222"/>
      <c r="DV130" s="222"/>
      <c r="DW130" s="222"/>
      <c r="DX130" s="222"/>
      <c r="DY130" s="222"/>
      <c r="DZ130" s="222"/>
      <c r="EA130" s="222"/>
      <c r="EB130" s="222"/>
      <c r="EC130" s="222"/>
      <c r="ED130" s="222"/>
      <c r="EE130" s="222"/>
      <c r="EF130" s="222"/>
      <c r="EG130" s="222"/>
      <c r="EH130" s="222"/>
      <c r="EI130" s="222"/>
      <c r="EJ130" s="222"/>
      <c r="EK130" s="222"/>
      <c r="EL130" s="222"/>
      <c r="EM130" s="222"/>
      <c r="EN130" s="222"/>
      <c r="EO130" s="222"/>
      <c r="EP130" s="222"/>
      <c r="EQ130" s="222"/>
      <c r="ER130" s="222"/>
      <c r="ES130" s="222"/>
      <c r="ET130" s="222"/>
      <c r="EU130" s="222"/>
      <c r="EV130" s="222"/>
      <c r="EW130" s="222"/>
      <c r="EX130" s="222"/>
      <c r="EY130" s="222"/>
      <c r="EZ130" s="222"/>
      <c r="FA130" s="222"/>
      <c r="FB130" s="222"/>
      <c r="FC130" s="222"/>
      <c r="FD130" s="222"/>
      <c r="FE130" s="222"/>
      <c r="FF130" s="222"/>
      <c r="FG130" s="222"/>
      <c r="FH130" s="222"/>
      <c r="FI130" s="222"/>
      <c r="FJ130" s="222"/>
      <c r="FK130" s="222"/>
      <c r="FL130" s="222"/>
      <c r="FM130" s="222"/>
      <c r="FN130" s="222"/>
      <c r="FO130" s="222"/>
      <c r="FP130" s="222"/>
      <c r="FQ130" s="222"/>
      <c r="FR130" s="222"/>
      <c r="FS130" s="222"/>
      <c r="FT130" s="222"/>
      <c r="FU130" s="222"/>
      <c r="FV130" s="222"/>
      <c r="FW130" s="222"/>
      <c r="FX130" s="222"/>
      <c r="FY130" s="222"/>
      <c r="FZ130" s="222"/>
      <c r="GA130" s="222"/>
      <c r="GB130" s="222"/>
      <c r="GC130" s="222"/>
      <c r="GD130" s="222"/>
      <c r="GE130" s="222"/>
      <c r="GF130" s="222"/>
      <c r="GG130" s="222"/>
      <c r="GH130" s="222"/>
      <c r="GI130" s="222"/>
      <c r="GJ130" s="222"/>
      <c r="GK130" s="222"/>
      <c r="GL130" s="222"/>
      <c r="GM130" s="222"/>
      <c r="GN130" s="222"/>
      <c r="GO130" s="222"/>
      <c r="GP130" s="222"/>
      <c r="GQ130" s="222"/>
      <c r="GR130" s="222"/>
      <c r="GS130" s="222"/>
      <c r="GT130" s="222"/>
      <c r="GU130" s="222"/>
      <c r="GV130" s="222"/>
      <c r="GW130" s="222"/>
      <c r="GX130" s="222"/>
      <c r="GY130" s="222"/>
      <c r="GZ130" s="222"/>
      <c r="HA130" s="222"/>
      <c r="HB130" s="222"/>
      <c r="HC130" s="222"/>
      <c r="HD130" s="222"/>
      <c r="HE130" s="222"/>
      <c r="HF130" s="222"/>
      <c r="HG130" s="222"/>
      <c r="HH130" s="222"/>
      <c r="HI130" s="222"/>
      <c r="HJ130" s="222"/>
      <c r="HK130" s="222"/>
      <c r="HL130" s="222"/>
      <c r="HM130" s="222"/>
      <c r="HN130" s="222"/>
      <c r="HO130" s="222"/>
      <c r="HP130" s="222"/>
      <c r="HQ130" s="222"/>
      <c r="HR130" s="222"/>
      <c r="HS130" s="222"/>
      <c r="HT130" s="222"/>
      <c r="HU130" s="222"/>
      <c r="HV130" s="222"/>
      <c r="HW130" s="222"/>
      <c r="HX130" s="222"/>
      <c r="HY130" s="222"/>
      <c r="HZ130" s="222"/>
      <c r="IA130" s="222"/>
      <c r="IB130" s="222"/>
      <c r="IC130" s="222"/>
      <c r="ID130" s="222"/>
      <c r="IE130" s="222"/>
      <c r="IF130" s="222"/>
      <c r="IG130" s="222"/>
      <c r="IH130" s="222"/>
      <c r="II130" s="222"/>
      <c r="IJ130" s="222"/>
      <c r="IK130" s="222"/>
      <c r="IL130" s="222"/>
      <c r="IM130" s="222"/>
      <c r="IN130" s="222"/>
      <c r="IO130" s="222"/>
      <c r="IP130" s="222"/>
      <c r="IQ130" s="222"/>
      <c r="IR130" s="222"/>
      <c r="IS130" s="222"/>
      <c r="IT130" s="222"/>
    </row>
    <row r="131" spans="1:254" s="1" customFormat="1" x14ac:dyDescent="0.2">
      <c r="A131" s="222"/>
      <c r="B131" s="250"/>
      <c r="C131" s="250"/>
      <c r="D131" s="250"/>
      <c r="E131" s="250"/>
      <c r="F131" s="250"/>
      <c r="G131" s="250"/>
      <c r="H131" s="250"/>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2"/>
      <c r="BA131" s="222"/>
      <c r="BB131" s="222"/>
      <c r="BC131" s="222"/>
      <c r="BD131" s="222"/>
      <c r="BE131" s="222"/>
      <c r="BF131" s="222"/>
      <c r="BG131" s="222"/>
      <c r="BH131" s="222"/>
      <c r="BI131" s="222"/>
      <c r="BJ131" s="222"/>
      <c r="BK131" s="222"/>
      <c r="BL131" s="222"/>
      <c r="BM131" s="222"/>
      <c r="BN131" s="222"/>
      <c r="BO131" s="222"/>
      <c r="BP131" s="222"/>
      <c r="BQ131" s="222"/>
      <c r="BR131" s="222"/>
      <c r="BS131" s="222"/>
      <c r="BT131" s="222"/>
      <c r="BU131" s="222"/>
      <c r="BV131" s="222"/>
      <c r="BW131" s="222"/>
      <c r="BX131" s="222"/>
      <c r="BY131" s="222"/>
      <c r="BZ131" s="222"/>
      <c r="CA131" s="222"/>
      <c r="CB131" s="222"/>
      <c r="CC131" s="222"/>
      <c r="CD131" s="222"/>
      <c r="CE131" s="222"/>
      <c r="CF131" s="222"/>
      <c r="CG131" s="222"/>
      <c r="CH131" s="222"/>
      <c r="CI131" s="222"/>
      <c r="CJ131" s="222"/>
      <c r="CK131" s="222"/>
      <c r="CL131" s="222"/>
      <c r="CM131" s="222"/>
      <c r="CN131" s="222"/>
      <c r="CO131" s="222"/>
      <c r="CP131" s="222"/>
      <c r="CQ131" s="222"/>
      <c r="CR131" s="222"/>
      <c r="CS131" s="222"/>
      <c r="CT131" s="222"/>
      <c r="CU131" s="222"/>
      <c r="CV131" s="222"/>
      <c r="CW131" s="222"/>
      <c r="CX131" s="222"/>
      <c r="CY131" s="222"/>
      <c r="CZ131" s="222"/>
      <c r="DA131" s="222"/>
      <c r="DB131" s="222"/>
      <c r="DC131" s="222"/>
      <c r="DD131" s="222"/>
      <c r="DE131" s="222"/>
      <c r="DF131" s="222"/>
      <c r="DG131" s="222"/>
      <c r="DH131" s="222"/>
      <c r="DI131" s="222"/>
      <c r="DJ131" s="222"/>
      <c r="DK131" s="222"/>
      <c r="DL131" s="222"/>
      <c r="DM131" s="222"/>
      <c r="DN131" s="222"/>
      <c r="DO131" s="222"/>
      <c r="DP131" s="222"/>
      <c r="DQ131" s="222"/>
      <c r="DR131" s="222"/>
      <c r="DS131" s="222"/>
      <c r="DT131" s="222"/>
      <c r="DU131" s="222"/>
      <c r="DV131" s="222"/>
      <c r="DW131" s="222"/>
      <c r="DX131" s="222"/>
      <c r="DY131" s="222"/>
      <c r="DZ131" s="222"/>
      <c r="EA131" s="222"/>
      <c r="EB131" s="222"/>
      <c r="EC131" s="222"/>
      <c r="ED131" s="222"/>
      <c r="EE131" s="222"/>
      <c r="EF131" s="222"/>
      <c r="EG131" s="222"/>
      <c r="EH131" s="222"/>
      <c r="EI131" s="222"/>
      <c r="EJ131" s="222"/>
      <c r="EK131" s="222"/>
      <c r="EL131" s="222"/>
      <c r="EM131" s="222"/>
      <c r="EN131" s="222"/>
      <c r="EO131" s="222"/>
      <c r="EP131" s="222"/>
      <c r="EQ131" s="222"/>
      <c r="ER131" s="222"/>
      <c r="ES131" s="222"/>
      <c r="ET131" s="222"/>
      <c r="EU131" s="222"/>
      <c r="EV131" s="222"/>
      <c r="EW131" s="222"/>
      <c r="EX131" s="222"/>
      <c r="EY131" s="222"/>
      <c r="EZ131" s="222"/>
      <c r="FA131" s="222"/>
      <c r="FB131" s="222"/>
      <c r="FC131" s="222"/>
      <c r="FD131" s="222"/>
      <c r="FE131" s="222"/>
      <c r="FF131" s="222"/>
      <c r="FG131" s="222"/>
      <c r="FH131" s="222"/>
      <c r="FI131" s="222"/>
      <c r="FJ131" s="222"/>
      <c r="FK131" s="222"/>
      <c r="FL131" s="222"/>
      <c r="FM131" s="222"/>
      <c r="FN131" s="222"/>
      <c r="FO131" s="222"/>
      <c r="FP131" s="222"/>
      <c r="FQ131" s="222"/>
      <c r="FR131" s="222"/>
      <c r="FS131" s="222"/>
      <c r="FT131" s="222"/>
      <c r="FU131" s="222"/>
      <c r="FV131" s="222"/>
      <c r="FW131" s="222"/>
      <c r="FX131" s="222"/>
      <c r="FY131" s="222"/>
      <c r="FZ131" s="222"/>
      <c r="GA131" s="222"/>
      <c r="GB131" s="222"/>
      <c r="GC131" s="222"/>
      <c r="GD131" s="222"/>
      <c r="GE131" s="222"/>
      <c r="GF131" s="222"/>
      <c r="GG131" s="222"/>
      <c r="GH131" s="222"/>
      <c r="GI131" s="222"/>
      <c r="GJ131" s="222"/>
      <c r="GK131" s="222"/>
      <c r="GL131" s="222"/>
      <c r="GM131" s="222"/>
      <c r="GN131" s="222"/>
      <c r="GO131" s="222"/>
      <c r="GP131" s="222"/>
      <c r="GQ131" s="222"/>
      <c r="GR131" s="222"/>
      <c r="GS131" s="222"/>
      <c r="GT131" s="222"/>
      <c r="GU131" s="222"/>
      <c r="GV131" s="222"/>
      <c r="GW131" s="222"/>
      <c r="GX131" s="222"/>
      <c r="GY131" s="222"/>
      <c r="GZ131" s="222"/>
      <c r="HA131" s="222"/>
      <c r="HB131" s="222"/>
      <c r="HC131" s="222"/>
      <c r="HD131" s="222"/>
      <c r="HE131" s="222"/>
      <c r="HF131" s="222"/>
      <c r="HG131" s="222"/>
      <c r="HH131" s="222"/>
      <c r="HI131" s="222"/>
      <c r="HJ131" s="222"/>
      <c r="HK131" s="222"/>
      <c r="HL131" s="222"/>
      <c r="HM131" s="222"/>
      <c r="HN131" s="222"/>
      <c r="HO131" s="222"/>
      <c r="HP131" s="222"/>
      <c r="HQ131" s="222"/>
      <c r="HR131" s="222"/>
      <c r="HS131" s="222"/>
      <c r="HT131" s="222"/>
      <c r="HU131" s="222"/>
      <c r="HV131" s="222"/>
      <c r="HW131" s="222"/>
      <c r="HX131" s="222"/>
      <c r="HY131" s="222"/>
      <c r="HZ131" s="222"/>
      <c r="IA131" s="222"/>
      <c r="IB131" s="222"/>
      <c r="IC131" s="222"/>
      <c r="ID131" s="222"/>
      <c r="IE131" s="222"/>
      <c r="IF131" s="222"/>
      <c r="IG131" s="222"/>
      <c r="IH131" s="222"/>
      <c r="II131" s="222"/>
      <c r="IJ131" s="222"/>
      <c r="IK131" s="222"/>
      <c r="IL131" s="222"/>
      <c r="IM131" s="222"/>
      <c r="IN131" s="222"/>
      <c r="IO131" s="222"/>
      <c r="IP131" s="222"/>
      <c r="IQ131" s="222"/>
      <c r="IR131" s="222"/>
      <c r="IS131" s="222"/>
      <c r="IT131" s="222"/>
    </row>
    <row r="132" spans="1:254" x14ac:dyDescent="0.2">
      <c r="B132" s="250"/>
      <c r="C132" s="250"/>
      <c r="D132" s="250"/>
      <c r="E132" s="250"/>
      <c r="F132" s="250"/>
      <c r="G132" s="250"/>
      <c r="H132" s="250"/>
    </row>
    <row r="133" spans="1:254" x14ac:dyDescent="0.2">
      <c r="B133" s="250"/>
      <c r="C133" s="250"/>
      <c r="D133" s="250"/>
      <c r="E133" s="250"/>
      <c r="F133" s="250"/>
      <c r="G133" s="250"/>
      <c r="H133" s="250"/>
    </row>
    <row r="134" spans="1:254" x14ac:dyDescent="0.2">
      <c r="B134" s="250"/>
      <c r="C134" s="250"/>
      <c r="D134" s="250"/>
      <c r="E134" s="250"/>
      <c r="F134" s="250"/>
      <c r="G134" s="250"/>
      <c r="H134" s="250"/>
    </row>
    <row r="135" spans="1:254" s="1" customFormat="1" x14ac:dyDescent="0.2">
      <c r="A135" s="222"/>
      <c r="B135" s="250"/>
      <c r="C135" s="250"/>
      <c r="D135" s="250"/>
      <c r="E135" s="250"/>
      <c r="F135" s="250"/>
      <c r="G135" s="250"/>
      <c r="H135" s="250"/>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222"/>
      <c r="BC135" s="222"/>
      <c r="BD135" s="222"/>
      <c r="BE135" s="222"/>
      <c r="BF135" s="222"/>
      <c r="BG135" s="222"/>
      <c r="BH135" s="222"/>
      <c r="BI135" s="222"/>
      <c r="BJ135" s="222"/>
      <c r="BK135" s="222"/>
      <c r="BL135" s="222"/>
      <c r="BM135" s="222"/>
      <c r="BN135" s="222"/>
      <c r="BO135" s="222"/>
      <c r="BP135" s="222"/>
      <c r="BQ135" s="222"/>
      <c r="BR135" s="222"/>
      <c r="BS135" s="222"/>
      <c r="BT135" s="222"/>
      <c r="BU135" s="222"/>
      <c r="BV135" s="222"/>
      <c r="BW135" s="222"/>
      <c r="BX135" s="222"/>
      <c r="BY135" s="222"/>
      <c r="BZ135" s="222"/>
      <c r="CA135" s="222"/>
      <c r="CB135" s="222"/>
      <c r="CC135" s="222"/>
      <c r="CD135" s="222"/>
      <c r="CE135" s="222"/>
      <c r="CF135" s="222"/>
      <c r="CG135" s="222"/>
      <c r="CH135" s="222"/>
      <c r="CI135" s="222"/>
      <c r="CJ135" s="222"/>
      <c r="CK135" s="222"/>
      <c r="CL135" s="222"/>
      <c r="CM135" s="222"/>
      <c r="CN135" s="222"/>
      <c r="CO135" s="222"/>
      <c r="CP135" s="222"/>
      <c r="CQ135" s="222"/>
      <c r="CR135" s="222"/>
      <c r="CS135" s="222"/>
      <c r="CT135" s="222"/>
      <c r="CU135" s="222"/>
      <c r="CV135" s="222"/>
      <c r="CW135" s="222"/>
      <c r="CX135" s="222"/>
      <c r="CY135" s="222"/>
      <c r="CZ135" s="222"/>
      <c r="DA135" s="222"/>
      <c r="DB135" s="222"/>
      <c r="DC135" s="222"/>
      <c r="DD135" s="222"/>
      <c r="DE135" s="222"/>
      <c r="DF135" s="222"/>
      <c r="DG135" s="222"/>
      <c r="DH135" s="222"/>
      <c r="DI135" s="222"/>
      <c r="DJ135" s="222"/>
      <c r="DK135" s="222"/>
      <c r="DL135" s="222"/>
      <c r="DM135" s="222"/>
      <c r="DN135" s="222"/>
      <c r="DO135" s="222"/>
      <c r="DP135" s="222"/>
      <c r="DQ135" s="222"/>
      <c r="DR135" s="222"/>
      <c r="DS135" s="222"/>
      <c r="DT135" s="222"/>
      <c r="DU135" s="222"/>
      <c r="DV135" s="222"/>
      <c r="DW135" s="222"/>
      <c r="DX135" s="222"/>
      <c r="DY135" s="222"/>
      <c r="DZ135" s="222"/>
      <c r="EA135" s="222"/>
      <c r="EB135" s="222"/>
      <c r="EC135" s="222"/>
      <c r="ED135" s="222"/>
      <c r="EE135" s="222"/>
      <c r="EF135" s="222"/>
      <c r="EG135" s="222"/>
      <c r="EH135" s="222"/>
      <c r="EI135" s="222"/>
      <c r="EJ135" s="222"/>
      <c r="EK135" s="222"/>
      <c r="EL135" s="222"/>
      <c r="EM135" s="222"/>
      <c r="EN135" s="222"/>
      <c r="EO135" s="222"/>
      <c r="EP135" s="222"/>
      <c r="EQ135" s="222"/>
      <c r="ER135" s="222"/>
      <c r="ES135" s="222"/>
      <c r="ET135" s="222"/>
      <c r="EU135" s="222"/>
      <c r="EV135" s="222"/>
      <c r="EW135" s="222"/>
      <c r="EX135" s="222"/>
      <c r="EY135" s="222"/>
      <c r="EZ135" s="222"/>
      <c r="FA135" s="222"/>
      <c r="FB135" s="222"/>
      <c r="FC135" s="222"/>
      <c r="FD135" s="222"/>
      <c r="FE135" s="222"/>
      <c r="FF135" s="222"/>
      <c r="FG135" s="222"/>
      <c r="FH135" s="222"/>
      <c r="FI135" s="222"/>
      <c r="FJ135" s="222"/>
      <c r="FK135" s="222"/>
      <c r="FL135" s="222"/>
      <c r="FM135" s="222"/>
      <c r="FN135" s="222"/>
      <c r="FO135" s="222"/>
      <c r="FP135" s="222"/>
      <c r="FQ135" s="222"/>
      <c r="FR135" s="222"/>
      <c r="FS135" s="222"/>
      <c r="FT135" s="222"/>
      <c r="FU135" s="222"/>
      <c r="FV135" s="222"/>
      <c r="FW135" s="222"/>
      <c r="FX135" s="222"/>
      <c r="FY135" s="222"/>
      <c r="FZ135" s="222"/>
      <c r="GA135" s="222"/>
      <c r="GB135" s="222"/>
      <c r="GC135" s="222"/>
      <c r="GD135" s="222"/>
      <c r="GE135" s="222"/>
      <c r="GF135" s="222"/>
      <c r="GG135" s="222"/>
      <c r="GH135" s="222"/>
      <c r="GI135" s="222"/>
      <c r="GJ135" s="222"/>
      <c r="GK135" s="222"/>
      <c r="GL135" s="222"/>
      <c r="GM135" s="222"/>
      <c r="GN135" s="222"/>
      <c r="GO135" s="222"/>
      <c r="GP135" s="222"/>
      <c r="GQ135" s="222"/>
      <c r="GR135" s="222"/>
      <c r="GS135" s="222"/>
      <c r="GT135" s="222"/>
      <c r="GU135" s="222"/>
      <c r="GV135" s="222"/>
      <c r="GW135" s="222"/>
      <c r="GX135" s="222"/>
      <c r="GY135" s="222"/>
      <c r="GZ135" s="222"/>
      <c r="HA135" s="222"/>
      <c r="HB135" s="222"/>
      <c r="HC135" s="222"/>
      <c r="HD135" s="222"/>
      <c r="HE135" s="222"/>
      <c r="HF135" s="222"/>
      <c r="HG135" s="222"/>
      <c r="HH135" s="222"/>
      <c r="HI135" s="222"/>
      <c r="HJ135" s="222"/>
      <c r="HK135" s="222"/>
      <c r="HL135" s="222"/>
      <c r="HM135" s="222"/>
      <c r="HN135" s="222"/>
      <c r="HO135" s="222"/>
      <c r="HP135" s="222"/>
      <c r="HQ135" s="222"/>
      <c r="HR135" s="222"/>
      <c r="HS135" s="222"/>
      <c r="HT135" s="222"/>
      <c r="HU135" s="222"/>
      <c r="HV135" s="222"/>
      <c r="HW135" s="222"/>
      <c r="HX135" s="222"/>
      <c r="HY135" s="222"/>
      <c r="HZ135" s="222"/>
      <c r="IA135" s="222"/>
      <c r="IB135" s="222"/>
      <c r="IC135" s="222"/>
      <c r="ID135" s="222"/>
      <c r="IE135" s="222"/>
      <c r="IF135" s="222"/>
      <c r="IG135" s="222"/>
      <c r="IH135" s="222"/>
      <c r="II135" s="222"/>
      <c r="IJ135" s="222"/>
      <c r="IK135" s="222"/>
      <c r="IL135" s="222"/>
      <c r="IM135" s="222"/>
      <c r="IN135" s="222"/>
      <c r="IO135" s="222"/>
      <c r="IP135" s="222"/>
      <c r="IQ135" s="222"/>
      <c r="IR135" s="222"/>
      <c r="IS135" s="222"/>
      <c r="IT135" s="222"/>
    </row>
    <row r="136" spans="1:254" s="1" customFormat="1" ht="15.75" customHeight="1" x14ac:dyDescent="0.2">
      <c r="A136" s="222"/>
      <c r="B136" s="250"/>
      <c r="C136" s="250"/>
      <c r="D136" s="250"/>
      <c r="E136" s="250"/>
      <c r="F136" s="250"/>
      <c r="G136" s="250"/>
      <c r="H136" s="250"/>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c r="BC136" s="222"/>
      <c r="BD136" s="222"/>
      <c r="BE136" s="222"/>
      <c r="BF136" s="222"/>
      <c r="BG136" s="222"/>
      <c r="BH136" s="222"/>
      <c r="BI136" s="222"/>
      <c r="BJ136" s="222"/>
      <c r="BK136" s="222"/>
      <c r="BL136" s="222"/>
      <c r="BM136" s="222"/>
      <c r="BN136" s="222"/>
      <c r="BO136" s="222"/>
      <c r="BP136" s="222"/>
      <c r="BQ136" s="222"/>
      <c r="BR136" s="222"/>
      <c r="BS136" s="222"/>
      <c r="BT136" s="222"/>
      <c r="BU136" s="222"/>
      <c r="BV136" s="222"/>
      <c r="BW136" s="222"/>
      <c r="BX136" s="222"/>
      <c r="BY136" s="222"/>
      <c r="BZ136" s="222"/>
      <c r="CA136" s="222"/>
      <c r="CB136" s="222"/>
      <c r="CC136" s="222"/>
      <c r="CD136" s="222"/>
      <c r="CE136" s="222"/>
      <c r="CF136" s="222"/>
      <c r="CG136" s="222"/>
      <c r="CH136" s="222"/>
      <c r="CI136" s="222"/>
      <c r="CJ136" s="222"/>
      <c r="CK136" s="222"/>
      <c r="CL136" s="222"/>
      <c r="CM136" s="222"/>
      <c r="CN136" s="222"/>
      <c r="CO136" s="222"/>
      <c r="CP136" s="222"/>
      <c r="CQ136" s="222"/>
      <c r="CR136" s="222"/>
      <c r="CS136" s="222"/>
      <c r="CT136" s="222"/>
      <c r="CU136" s="222"/>
      <c r="CV136" s="222"/>
      <c r="CW136" s="222"/>
      <c r="CX136" s="222"/>
      <c r="CY136" s="222"/>
      <c r="CZ136" s="222"/>
      <c r="DA136" s="222"/>
      <c r="DB136" s="222"/>
      <c r="DC136" s="222"/>
      <c r="DD136" s="222"/>
      <c r="DE136" s="222"/>
      <c r="DF136" s="222"/>
      <c r="DG136" s="222"/>
      <c r="DH136" s="222"/>
      <c r="DI136" s="222"/>
      <c r="DJ136" s="222"/>
      <c r="DK136" s="222"/>
      <c r="DL136" s="222"/>
      <c r="DM136" s="222"/>
      <c r="DN136" s="222"/>
      <c r="DO136" s="222"/>
      <c r="DP136" s="222"/>
      <c r="DQ136" s="222"/>
      <c r="DR136" s="222"/>
      <c r="DS136" s="222"/>
      <c r="DT136" s="222"/>
      <c r="DU136" s="222"/>
      <c r="DV136" s="222"/>
      <c r="DW136" s="222"/>
      <c r="DX136" s="222"/>
      <c r="DY136" s="222"/>
      <c r="DZ136" s="222"/>
      <c r="EA136" s="222"/>
      <c r="EB136" s="222"/>
      <c r="EC136" s="222"/>
      <c r="ED136" s="222"/>
      <c r="EE136" s="222"/>
      <c r="EF136" s="222"/>
      <c r="EG136" s="222"/>
      <c r="EH136" s="222"/>
      <c r="EI136" s="222"/>
      <c r="EJ136" s="222"/>
      <c r="EK136" s="222"/>
      <c r="EL136" s="222"/>
      <c r="EM136" s="222"/>
      <c r="EN136" s="222"/>
      <c r="EO136" s="222"/>
      <c r="EP136" s="222"/>
      <c r="EQ136" s="222"/>
      <c r="ER136" s="222"/>
      <c r="ES136" s="222"/>
      <c r="ET136" s="222"/>
      <c r="EU136" s="222"/>
      <c r="EV136" s="222"/>
      <c r="EW136" s="222"/>
      <c r="EX136" s="222"/>
      <c r="EY136" s="222"/>
      <c r="EZ136" s="222"/>
      <c r="FA136" s="222"/>
      <c r="FB136" s="222"/>
      <c r="FC136" s="222"/>
      <c r="FD136" s="222"/>
      <c r="FE136" s="222"/>
      <c r="FF136" s="222"/>
      <c r="FG136" s="222"/>
      <c r="FH136" s="222"/>
      <c r="FI136" s="222"/>
      <c r="FJ136" s="222"/>
      <c r="FK136" s="222"/>
      <c r="FL136" s="222"/>
      <c r="FM136" s="222"/>
      <c r="FN136" s="222"/>
      <c r="FO136" s="222"/>
      <c r="FP136" s="222"/>
      <c r="FQ136" s="222"/>
      <c r="FR136" s="222"/>
      <c r="FS136" s="222"/>
      <c r="FT136" s="222"/>
      <c r="FU136" s="222"/>
      <c r="FV136" s="222"/>
      <c r="FW136" s="222"/>
      <c r="FX136" s="222"/>
      <c r="FY136" s="222"/>
      <c r="FZ136" s="222"/>
      <c r="GA136" s="222"/>
      <c r="GB136" s="222"/>
      <c r="GC136" s="222"/>
      <c r="GD136" s="222"/>
      <c r="GE136" s="222"/>
      <c r="GF136" s="222"/>
      <c r="GG136" s="222"/>
      <c r="GH136" s="222"/>
      <c r="GI136" s="222"/>
      <c r="GJ136" s="222"/>
      <c r="GK136" s="222"/>
      <c r="GL136" s="222"/>
      <c r="GM136" s="222"/>
      <c r="GN136" s="222"/>
      <c r="GO136" s="222"/>
      <c r="GP136" s="222"/>
      <c r="GQ136" s="222"/>
      <c r="GR136" s="222"/>
      <c r="GS136" s="222"/>
      <c r="GT136" s="222"/>
      <c r="GU136" s="222"/>
      <c r="GV136" s="222"/>
      <c r="GW136" s="222"/>
      <c r="GX136" s="222"/>
      <c r="GY136" s="222"/>
      <c r="GZ136" s="222"/>
      <c r="HA136" s="222"/>
      <c r="HB136" s="222"/>
      <c r="HC136" s="222"/>
      <c r="HD136" s="222"/>
      <c r="HE136" s="222"/>
      <c r="HF136" s="222"/>
      <c r="HG136" s="222"/>
      <c r="HH136" s="222"/>
      <c r="HI136" s="222"/>
      <c r="HJ136" s="222"/>
      <c r="HK136" s="222"/>
      <c r="HL136" s="222"/>
      <c r="HM136" s="222"/>
      <c r="HN136" s="222"/>
      <c r="HO136" s="222"/>
      <c r="HP136" s="222"/>
      <c r="HQ136" s="222"/>
      <c r="HR136" s="222"/>
      <c r="HS136" s="222"/>
      <c r="HT136" s="222"/>
      <c r="HU136" s="222"/>
      <c r="HV136" s="222"/>
      <c r="HW136" s="222"/>
      <c r="HX136" s="222"/>
      <c r="HY136" s="222"/>
      <c r="HZ136" s="222"/>
      <c r="IA136" s="222"/>
      <c r="IB136" s="222"/>
      <c r="IC136" s="222"/>
      <c r="ID136" s="222"/>
      <c r="IE136" s="222"/>
      <c r="IF136" s="222"/>
      <c r="IG136" s="222"/>
      <c r="IH136" s="222"/>
      <c r="II136" s="222"/>
      <c r="IJ136" s="222"/>
      <c r="IK136" s="222"/>
      <c r="IL136" s="222"/>
      <c r="IM136" s="222"/>
      <c r="IN136" s="222"/>
      <c r="IO136" s="222"/>
      <c r="IP136" s="222"/>
      <c r="IQ136" s="222"/>
      <c r="IR136" s="222"/>
      <c r="IS136" s="222"/>
      <c r="IT136" s="222"/>
    </row>
    <row r="137" spans="1:254" s="1" customFormat="1" x14ac:dyDescent="0.2">
      <c r="A137" s="222"/>
      <c r="B137" s="250"/>
      <c r="C137" s="250"/>
      <c r="D137" s="250"/>
      <c r="E137" s="250"/>
      <c r="F137" s="250"/>
      <c r="G137" s="250"/>
      <c r="H137" s="250"/>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222"/>
      <c r="BC137" s="222"/>
      <c r="BD137" s="222"/>
      <c r="BE137" s="222"/>
      <c r="BF137" s="222"/>
      <c r="BG137" s="222"/>
      <c r="BH137" s="222"/>
      <c r="BI137" s="222"/>
      <c r="BJ137" s="222"/>
      <c r="BK137" s="222"/>
      <c r="BL137" s="222"/>
      <c r="BM137" s="222"/>
      <c r="BN137" s="222"/>
      <c r="BO137" s="222"/>
      <c r="BP137" s="222"/>
      <c r="BQ137" s="222"/>
      <c r="BR137" s="222"/>
      <c r="BS137" s="222"/>
      <c r="BT137" s="222"/>
      <c r="BU137" s="222"/>
      <c r="BV137" s="222"/>
      <c r="BW137" s="222"/>
      <c r="BX137" s="222"/>
      <c r="BY137" s="222"/>
      <c r="BZ137" s="222"/>
      <c r="CA137" s="222"/>
      <c r="CB137" s="222"/>
      <c r="CC137" s="222"/>
      <c r="CD137" s="222"/>
      <c r="CE137" s="222"/>
      <c r="CF137" s="222"/>
      <c r="CG137" s="222"/>
      <c r="CH137" s="222"/>
      <c r="CI137" s="222"/>
      <c r="CJ137" s="222"/>
      <c r="CK137" s="222"/>
      <c r="CL137" s="222"/>
      <c r="CM137" s="222"/>
      <c r="CN137" s="222"/>
      <c r="CO137" s="222"/>
      <c r="CP137" s="222"/>
      <c r="CQ137" s="222"/>
      <c r="CR137" s="222"/>
      <c r="CS137" s="222"/>
      <c r="CT137" s="222"/>
      <c r="CU137" s="222"/>
      <c r="CV137" s="222"/>
      <c r="CW137" s="222"/>
      <c r="CX137" s="222"/>
      <c r="CY137" s="222"/>
      <c r="CZ137" s="222"/>
      <c r="DA137" s="222"/>
      <c r="DB137" s="222"/>
      <c r="DC137" s="222"/>
      <c r="DD137" s="222"/>
      <c r="DE137" s="222"/>
      <c r="DF137" s="222"/>
      <c r="DG137" s="222"/>
      <c r="DH137" s="222"/>
      <c r="DI137" s="222"/>
      <c r="DJ137" s="222"/>
      <c r="DK137" s="222"/>
      <c r="DL137" s="222"/>
      <c r="DM137" s="222"/>
      <c r="DN137" s="222"/>
      <c r="DO137" s="222"/>
      <c r="DP137" s="222"/>
      <c r="DQ137" s="222"/>
      <c r="DR137" s="222"/>
      <c r="DS137" s="222"/>
      <c r="DT137" s="222"/>
      <c r="DU137" s="222"/>
      <c r="DV137" s="222"/>
      <c r="DW137" s="222"/>
      <c r="DX137" s="222"/>
      <c r="DY137" s="222"/>
      <c r="DZ137" s="222"/>
      <c r="EA137" s="222"/>
      <c r="EB137" s="222"/>
      <c r="EC137" s="222"/>
      <c r="ED137" s="222"/>
      <c r="EE137" s="222"/>
      <c r="EF137" s="222"/>
      <c r="EG137" s="222"/>
      <c r="EH137" s="222"/>
      <c r="EI137" s="222"/>
      <c r="EJ137" s="222"/>
      <c r="EK137" s="222"/>
      <c r="EL137" s="222"/>
      <c r="EM137" s="222"/>
      <c r="EN137" s="222"/>
      <c r="EO137" s="222"/>
      <c r="EP137" s="222"/>
      <c r="EQ137" s="222"/>
      <c r="ER137" s="222"/>
      <c r="ES137" s="222"/>
      <c r="ET137" s="222"/>
      <c r="EU137" s="222"/>
      <c r="EV137" s="222"/>
      <c r="EW137" s="222"/>
      <c r="EX137" s="222"/>
      <c r="EY137" s="222"/>
      <c r="EZ137" s="222"/>
      <c r="FA137" s="222"/>
      <c r="FB137" s="222"/>
      <c r="FC137" s="222"/>
      <c r="FD137" s="222"/>
      <c r="FE137" s="222"/>
      <c r="FF137" s="222"/>
      <c r="FG137" s="222"/>
      <c r="FH137" s="222"/>
      <c r="FI137" s="222"/>
      <c r="FJ137" s="222"/>
      <c r="FK137" s="222"/>
      <c r="FL137" s="222"/>
      <c r="FM137" s="222"/>
      <c r="FN137" s="222"/>
      <c r="FO137" s="222"/>
      <c r="FP137" s="222"/>
      <c r="FQ137" s="222"/>
      <c r="FR137" s="222"/>
      <c r="FS137" s="222"/>
      <c r="FT137" s="222"/>
      <c r="FU137" s="222"/>
      <c r="FV137" s="222"/>
      <c r="FW137" s="222"/>
      <c r="FX137" s="222"/>
      <c r="FY137" s="222"/>
      <c r="FZ137" s="222"/>
      <c r="GA137" s="222"/>
      <c r="GB137" s="222"/>
      <c r="GC137" s="222"/>
      <c r="GD137" s="222"/>
      <c r="GE137" s="222"/>
      <c r="GF137" s="222"/>
      <c r="GG137" s="222"/>
      <c r="GH137" s="222"/>
      <c r="GI137" s="222"/>
      <c r="GJ137" s="222"/>
      <c r="GK137" s="222"/>
      <c r="GL137" s="222"/>
      <c r="GM137" s="222"/>
      <c r="GN137" s="222"/>
      <c r="GO137" s="222"/>
      <c r="GP137" s="222"/>
      <c r="GQ137" s="222"/>
      <c r="GR137" s="222"/>
      <c r="GS137" s="222"/>
      <c r="GT137" s="222"/>
      <c r="GU137" s="222"/>
      <c r="GV137" s="222"/>
      <c r="GW137" s="222"/>
      <c r="GX137" s="222"/>
      <c r="GY137" s="222"/>
      <c r="GZ137" s="222"/>
      <c r="HA137" s="222"/>
      <c r="HB137" s="222"/>
      <c r="HC137" s="222"/>
      <c r="HD137" s="222"/>
      <c r="HE137" s="222"/>
      <c r="HF137" s="222"/>
      <c r="HG137" s="222"/>
      <c r="HH137" s="222"/>
      <c r="HI137" s="222"/>
      <c r="HJ137" s="222"/>
      <c r="HK137" s="222"/>
      <c r="HL137" s="222"/>
      <c r="HM137" s="222"/>
      <c r="HN137" s="222"/>
      <c r="HO137" s="222"/>
      <c r="HP137" s="222"/>
      <c r="HQ137" s="222"/>
      <c r="HR137" s="222"/>
      <c r="HS137" s="222"/>
      <c r="HT137" s="222"/>
      <c r="HU137" s="222"/>
      <c r="HV137" s="222"/>
      <c r="HW137" s="222"/>
      <c r="HX137" s="222"/>
      <c r="HY137" s="222"/>
      <c r="HZ137" s="222"/>
      <c r="IA137" s="222"/>
      <c r="IB137" s="222"/>
      <c r="IC137" s="222"/>
      <c r="ID137" s="222"/>
      <c r="IE137" s="222"/>
      <c r="IF137" s="222"/>
      <c r="IG137" s="222"/>
      <c r="IH137" s="222"/>
      <c r="II137" s="222"/>
      <c r="IJ137" s="222"/>
      <c r="IK137" s="222"/>
      <c r="IL137" s="222"/>
      <c r="IM137" s="222"/>
      <c r="IN137" s="222"/>
      <c r="IO137" s="222"/>
      <c r="IP137" s="222"/>
      <c r="IQ137" s="222"/>
      <c r="IR137" s="222"/>
      <c r="IS137" s="222"/>
      <c r="IT137" s="222"/>
    </row>
    <row r="138" spans="1:254" s="1" customFormat="1" x14ac:dyDescent="0.2">
      <c r="A138" s="222"/>
      <c r="B138" s="250"/>
      <c r="C138" s="250"/>
      <c r="D138" s="250"/>
      <c r="E138" s="250"/>
      <c r="F138" s="250"/>
      <c r="G138" s="250"/>
      <c r="H138" s="250"/>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222"/>
      <c r="BU138" s="222"/>
      <c r="BV138" s="222"/>
      <c r="BW138" s="222"/>
      <c r="BX138" s="222"/>
      <c r="BY138" s="222"/>
      <c r="BZ138" s="222"/>
      <c r="CA138" s="222"/>
      <c r="CB138" s="222"/>
      <c r="CC138" s="222"/>
      <c r="CD138" s="222"/>
      <c r="CE138" s="222"/>
      <c r="CF138" s="222"/>
      <c r="CG138" s="222"/>
      <c r="CH138" s="222"/>
      <c r="CI138" s="222"/>
      <c r="CJ138" s="222"/>
      <c r="CK138" s="222"/>
      <c r="CL138" s="222"/>
      <c r="CM138" s="222"/>
      <c r="CN138" s="222"/>
      <c r="CO138" s="222"/>
      <c r="CP138" s="222"/>
      <c r="CQ138" s="222"/>
      <c r="CR138" s="222"/>
      <c r="CS138" s="222"/>
      <c r="CT138" s="222"/>
      <c r="CU138" s="222"/>
      <c r="CV138" s="222"/>
      <c r="CW138" s="222"/>
      <c r="CX138" s="222"/>
      <c r="CY138" s="222"/>
      <c r="CZ138" s="222"/>
      <c r="DA138" s="222"/>
      <c r="DB138" s="222"/>
      <c r="DC138" s="222"/>
      <c r="DD138" s="222"/>
      <c r="DE138" s="222"/>
      <c r="DF138" s="222"/>
      <c r="DG138" s="222"/>
      <c r="DH138" s="222"/>
      <c r="DI138" s="222"/>
      <c r="DJ138" s="222"/>
      <c r="DK138" s="222"/>
      <c r="DL138" s="222"/>
      <c r="DM138" s="222"/>
      <c r="DN138" s="222"/>
      <c r="DO138" s="222"/>
      <c r="DP138" s="222"/>
      <c r="DQ138" s="222"/>
      <c r="DR138" s="222"/>
      <c r="DS138" s="222"/>
      <c r="DT138" s="222"/>
      <c r="DU138" s="222"/>
      <c r="DV138" s="222"/>
      <c r="DW138" s="222"/>
      <c r="DX138" s="222"/>
      <c r="DY138" s="222"/>
      <c r="DZ138" s="222"/>
      <c r="EA138" s="222"/>
      <c r="EB138" s="222"/>
      <c r="EC138" s="222"/>
      <c r="ED138" s="222"/>
      <c r="EE138" s="222"/>
      <c r="EF138" s="222"/>
      <c r="EG138" s="222"/>
      <c r="EH138" s="222"/>
      <c r="EI138" s="222"/>
      <c r="EJ138" s="222"/>
      <c r="EK138" s="222"/>
      <c r="EL138" s="222"/>
      <c r="EM138" s="222"/>
      <c r="EN138" s="222"/>
      <c r="EO138" s="222"/>
      <c r="EP138" s="222"/>
      <c r="EQ138" s="222"/>
      <c r="ER138" s="222"/>
      <c r="ES138" s="222"/>
      <c r="ET138" s="222"/>
      <c r="EU138" s="222"/>
      <c r="EV138" s="222"/>
      <c r="EW138" s="222"/>
      <c r="EX138" s="222"/>
      <c r="EY138" s="222"/>
      <c r="EZ138" s="222"/>
      <c r="FA138" s="222"/>
      <c r="FB138" s="222"/>
      <c r="FC138" s="222"/>
      <c r="FD138" s="222"/>
      <c r="FE138" s="222"/>
      <c r="FF138" s="222"/>
      <c r="FG138" s="222"/>
      <c r="FH138" s="222"/>
      <c r="FI138" s="222"/>
      <c r="FJ138" s="222"/>
      <c r="FK138" s="222"/>
      <c r="FL138" s="222"/>
      <c r="FM138" s="222"/>
      <c r="FN138" s="222"/>
      <c r="FO138" s="222"/>
      <c r="FP138" s="222"/>
      <c r="FQ138" s="222"/>
      <c r="FR138" s="222"/>
      <c r="FS138" s="222"/>
      <c r="FT138" s="222"/>
      <c r="FU138" s="222"/>
      <c r="FV138" s="222"/>
      <c r="FW138" s="222"/>
      <c r="FX138" s="222"/>
      <c r="FY138" s="222"/>
      <c r="FZ138" s="222"/>
      <c r="GA138" s="222"/>
      <c r="GB138" s="222"/>
      <c r="GC138" s="222"/>
      <c r="GD138" s="222"/>
      <c r="GE138" s="222"/>
      <c r="GF138" s="222"/>
      <c r="GG138" s="222"/>
      <c r="GH138" s="222"/>
      <c r="GI138" s="222"/>
      <c r="GJ138" s="222"/>
      <c r="GK138" s="222"/>
      <c r="GL138" s="222"/>
      <c r="GM138" s="222"/>
      <c r="GN138" s="222"/>
      <c r="GO138" s="222"/>
      <c r="GP138" s="222"/>
      <c r="GQ138" s="222"/>
      <c r="GR138" s="222"/>
      <c r="GS138" s="222"/>
      <c r="GT138" s="222"/>
      <c r="GU138" s="222"/>
      <c r="GV138" s="222"/>
      <c r="GW138" s="222"/>
      <c r="GX138" s="222"/>
      <c r="GY138" s="222"/>
      <c r="GZ138" s="222"/>
      <c r="HA138" s="222"/>
      <c r="HB138" s="222"/>
      <c r="HC138" s="222"/>
      <c r="HD138" s="222"/>
      <c r="HE138" s="222"/>
      <c r="HF138" s="222"/>
      <c r="HG138" s="222"/>
      <c r="HH138" s="222"/>
      <c r="HI138" s="222"/>
      <c r="HJ138" s="222"/>
      <c r="HK138" s="222"/>
      <c r="HL138" s="222"/>
      <c r="HM138" s="222"/>
      <c r="HN138" s="222"/>
      <c r="HO138" s="222"/>
      <c r="HP138" s="222"/>
      <c r="HQ138" s="222"/>
      <c r="HR138" s="222"/>
      <c r="HS138" s="222"/>
      <c r="HT138" s="222"/>
      <c r="HU138" s="222"/>
      <c r="HV138" s="222"/>
      <c r="HW138" s="222"/>
      <c r="HX138" s="222"/>
      <c r="HY138" s="222"/>
      <c r="HZ138" s="222"/>
      <c r="IA138" s="222"/>
      <c r="IB138" s="222"/>
      <c r="IC138" s="222"/>
      <c r="ID138" s="222"/>
      <c r="IE138" s="222"/>
      <c r="IF138" s="222"/>
      <c r="IG138" s="222"/>
      <c r="IH138" s="222"/>
      <c r="II138" s="222"/>
      <c r="IJ138" s="222"/>
      <c r="IK138" s="222"/>
      <c r="IL138" s="222"/>
      <c r="IM138" s="222"/>
      <c r="IN138" s="222"/>
      <c r="IO138" s="222"/>
      <c r="IP138" s="222"/>
      <c r="IQ138" s="222"/>
      <c r="IR138" s="222"/>
      <c r="IS138" s="222"/>
      <c r="IT138" s="222"/>
    </row>
    <row r="139" spans="1:254" s="1" customFormat="1" x14ac:dyDescent="0.2">
      <c r="A139" s="222"/>
      <c r="B139" s="250"/>
      <c r="C139" s="250"/>
      <c r="D139" s="250"/>
      <c r="E139" s="250"/>
      <c r="F139" s="250"/>
      <c r="G139" s="250"/>
      <c r="H139" s="250"/>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M139" s="222"/>
      <c r="BN139" s="222"/>
      <c r="BO139" s="222"/>
      <c r="BP139" s="222"/>
      <c r="BQ139" s="222"/>
      <c r="BR139" s="222"/>
      <c r="BS139" s="222"/>
      <c r="BT139" s="222"/>
      <c r="BU139" s="222"/>
      <c r="BV139" s="222"/>
      <c r="BW139" s="222"/>
      <c r="BX139" s="222"/>
      <c r="BY139" s="222"/>
      <c r="BZ139" s="222"/>
      <c r="CA139" s="222"/>
      <c r="CB139" s="222"/>
      <c r="CC139" s="222"/>
      <c r="CD139" s="222"/>
      <c r="CE139" s="222"/>
      <c r="CF139" s="222"/>
      <c r="CG139" s="222"/>
      <c r="CH139" s="222"/>
      <c r="CI139" s="222"/>
      <c r="CJ139" s="222"/>
      <c r="CK139" s="222"/>
      <c r="CL139" s="222"/>
      <c r="CM139" s="222"/>
      <c r="CN139" s="222"/>
      <c r="CO139" s="222"/>
      <c r="CP139" s="222"/>
      <c r="CQ139" s="222"/>
      <c r="CR139" s="222"/>
      <c r="CS139" s="222"/>
      <c r="CT139" s="222"/>
      <c r="CU139" s="222"/>
      <c r="CV139" s="222"/>
      <c r="CW139" s="222"/>
      <c r="CX139" s="222"/>
      <c r="CY139" s="222"/>
      <c r="CZ139" s="222"/>
      <c r="DA139" s="222"/>
      <c r="DB139" s="222"/>
      <c r="DC139" s="222"/>
      <c r="DD139" s="222"/>
      <c r="DE139" s="222"/>
      <c r="DF139" s="222"/>
      <c r="DG139" s="222"/>
      <c r="DH139" s="222"/>
      <c r="DI139" s="222"/>
      <c r="DJ139" s="222"/>
      <c r="DK139" s="222"/>
      <c r="DL139" s="222"/>
      <c r="DM139" s="222"/>
      <c r="DN139" s="222"/>
      <c r="DO139" s="222"/>
      <c r="DP139" s="222"/>
      <c r="DQ139" s="222"/>
      <c r="DR139" s="222"/>
      <c r="DS139" s="222"/>
      <c r="DT139" s="222"/>
      <c r="DU139" s="222"/>
      <c r="DV139" s="222"/>
      <c r="DW139" s="222"/>
      <c r="DX139" s="222"/>
      <c r="DY139" s="222"/>
      <c r="DZ139" s="222"/>
      <c r="EA139" s="222"/>
      <c r="EB139" s="222"/>
      <c r="EC139" s="222"/>
      <c r="ED139" s="222"/>
      <c r="EE139" s="222"/>
      <c r="EF139" s="222"/>
      <c r="EG139" s="222"/>
      <c r="EH139" s="222"/>
      <c r="EI139" s="222"/>
      <c r="EJ139" s="222"/>
      <c r="EK139" s="222"/>
      <c r="EL139" s="222"/>
      <c r="EM139" s="222"/>
      <c r="EN139" s="222"/>
      <c r="EO139" s="222"/>
      <c r="EP139" s="222"/>
      <c r="EQ139" s="222"/>
      <c r="ER139" s="222"/>
      <c r="ES139" s="222"/>
      <c r="ET139" s="222"/>
      <c r="EU139" s="222"/>
      <c r="EV139" s="222"/>
      <c r="EW139" s="222"/>
      <c r="EX139" s="222"/>
      <c r="EY139" s="222"/>
      <c r="EZ139" s="222"/>
      <c r="FA139" s="222"/>
      <c r="FB139" s="222"/>
      <c r="FC139" s="222"/>
      <c r="FD139" s="222"/>
      <c r="FE139" s="222"/>
      <c r="FF139" s="222"/>
      <c r="FG139" s="222"/>
      <c r="FH139" s="222"/>
      <c r="FI139" s="222"/>
      <c r="FJ139" s="222"/>
      <c r="FK139" s="222"/>
      <c r="FL139" s="222"/>
      <c r="FM139" s="222"/>
      <c r="FN139" s="222"/>
      <c r="FO139" s="222"/>
      <c r="FP139" s="222"/>
      <c r="FQ139" s="222"/>
      <c r="FR139" s="222"/>
      <c r="FS139" s="222"/>
      <c r="FT139" s="222"/>
      <c r="FU139" s="222"/>
      <c r="FV139" s="222"/>
      <c r="FW139" s="222"/>
      <c r="FX139" s="222"/>
      <c r="FY139" s="222"/>
      <c r="FZ139" s="222"/>
      <c r="GA139" s="222"/>
      <c r="GB139" s="222"/>
      <c r="GC139" s="222"/>
      <c r="GD139" s="222"/>
      <c r="GE139" s="222"/>
      <c r="GF139" s="222"/>
      <c r="GG139" s="222"/>
      <c r="GH139" s="222"/>
      <c r="GI139" s="222"/>
      <c r="GJ139" s="222"/>
      <c r="GK139" s="222"/>
      <c r="GL139" s="222"/>
      <c r="GM139" s="222"/>
      <c r="GN139" s="222"/>
      <c r="GO139" s="222"/>
      <c r="GP139" s="222"/>
      <c r="GQ139" s="222"/>
      <c r="GR139" s="222"/>
      <c r="GS139" s="222"/>
      <c r="GT139" s="222"/>
      <c r="GU139" s="222"/>
      <c r="GV139" s="222"/>
      <c r="GW139" s="222"/>
      <c r="GX139" s="222"/>
      <c r="GY139" s="222"/>
      <c r="GZ139" s="222"/>
      <c r="HA139" s="222"/>
      <c r="HB139" s="222"/>
      <c r="HC139" s="222"/>
      <c r="HD139" s="222"/>
      <c r="HE139" s="222"/>
      <c r="HF139" s="222"/>
      <c r="HG139" s="222"/>
      <c r="HH139" s="222"/>
      <c r="HI139" s="222"/>
      <c r="HJ139" s="222"/>
      <c r="HK139" s="222"/>
      <c r="HL139" s="222"/>
      <c r="HM139" s="222"/>
      <c r="HN139" s="222"/>
      <c r="HO139" s="222"/>
      <c r="HP139" s="222"/>
      <c r="HQ139" s="222"/>
      <c r="HR139" s="222"/>
      <c r="HS139" s="222"/>
      <c r="HT139" s="222"/>
      <c r="HU139" s="222"/>
      <c r="HV139" s="222"/>
      <c r="HW139" s="222"/>
      <c r="HX139" s="222"/>
      <c r="HY139" s="222"/>
      <c r="HZ139" s="222"/>
      <c r="IA139" s="222"/>
      <c r="IB139" s="222"/>
      <c r="IC139" s="222"/>
      <c r="ID139" s="222"/>
      <c r="IE139" s="222"/>
      <c r="IF139" s="222"/>
      <c r="IG139" s="222"/>
      <c r="IH139" s="222"/>
      <c r="II139" s="222"/>
      <c r="IJ139" s="222"/>
      <c r="IK139" s="222"/>
      <c r="IL139" s="222"/>
      <c r="IM139" s="222"/>
      <c r="IN139" s="222"/>
      <c r="IO139" s="222"/>
      <c r="IP139" s="222"/>
      <c r="IQ139" s="222"/>
      <c r="IR139" s="222"/>
      <c r="IS139" s="222"/>
      <c r="IT139" s="222"/>
    </row>
    <row r="140" spans="1:254" s="1" customFormat="1" x14ac:dyDescent="0.2">
      <c r="A140" s="222"/>
      <c r="B140" s="250"/>
      <c r="C140" s="250"/>
      <c r="D140" s="250"/>
      <c r="E140" s="250"/>
      <c r="F140" s="250"/>
      <c r="G140" s="250"/>
      <c r="H140" s="250"/>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2"/>
      <c r="BA140" s="222"/>
      <c r="BB140" s="222"/>
      <c r="BC140" s="222"/>
      <c r="BD140" s="222"/>
      <c r="BE140" s="222"/>
      <c r="BF140" s="222"/>
      <c r="BG140" s="222"/>
      <c r="BH140" s="222"/>
      <c r="BI140" s="222"/>
      <c r="BJ140" s="222"/>
      <c r="BK140" s="222"/>
      <c r="BL140" s="222"/>
      <c r="BM140" s="222"/>
      <c r="BN140" s="222"/>
      <c r="BO140" s="222"/>
      <c r="BP140" s="222"/>
      <c r="BQ140" s="222"/>
      <c r="BR140" s="222"/>
      <c r="BS140" s="222"/>
      <c r="BT140" s="222"/>
      <c r="BU140" s="222"/>
      <c r="BV140" s="222"/>
      <c r="BW140" s="222"/>
      <c r="BX140" s="222"/>
      <c r="BY140" s="222"/>
      <c r="BZ140" s="222"/>
      <c r="CA140" s="222"/>
      <c r="CB140" s="222"/>
      <c r="CC140" s="222"/>
      <c r="CD140" s="222"/>
      <c r="CE140" s="222"/>
      <c r="CF140" s="222"/>
      <c r="CG140" s="222"/>
      <c r="CH140" s="222"/>
      <c r="CI140" s="222"/>
      <c r="CJ140" s="222"/>
      <c r="CK140" s="222"/>
      <c r="CL140" s="222"/>
      <c r="CM140" s="222"/>
      <c r="CN140" s="222"/>
      <c r="CO140" s="222"/>
      <c r="CP140" s="222"/>
      <c r="CQ140" s="222"/>
      <c r="CR140" s="222"/>
      <c r="CS140" s="222"/>
      <c r="CT140" s="222"/>
      <c r="CU140" s="222"/>
      <c r="CV140" s="222"/>
      <c r="CW140" s="222"/>
      <c r="CX140" s="222"/>
      <c r="CY140" s="222"/>
      <c r="CZ140" s="222"/>
      <c r="DA140" s="222"/>
      <c r="DB140" s="222"/>
      <c r="DC140" s="222"/>
      <c r="DD140" s="222"/>
      <c r="DE140" s="222"/>
      <c r="DF140" s="222"/>
      <c r="DG140" s="222"/>
      <c r="DH140" s="222"/>
      <c r="DI140" s="222"/>
      <c r="DJ140" s="222"/>
      <c r="DK140" s="222"/>
      <c r="DL140" s="222"/>
      <c r="DM140" s="222"/>
      <c r="DN140" s="222"/>
      <c r="DO140" s="222"/>
      <c r="DP140" s="222"/>
      <c r="DQ140" s="222"/>
      <c r="DR140" s="222"/>
      <c r="DS140" s="222"/>
      <c r="DT140" s="222"/>
      <c r="DU140" s="222"/>
      <c r="DV140" s="222"/>
      <c r="DW140" s="222"/>
      <c r="DX140" s="222"/>
      <c r="DY140" s="222"/>
      <c r="DZ140" s="222"/>
      <c r="EA140" s="222"/>
      <c r="EB140" s="222"/>
      <c r="EC140" s="222"/>
      <c r="ED140" s="222"/>
      <c r="EE140" s="222"/>
      <c r="EF140" s="222"/>
      <c r="EG140" s="222"/>
      <c r="EH140" s="222"/>
      <c r="EI140" s="222"/>
      <c r="EJ140" s="222"/>
      <c r="EK140" s="222"/>
      <c r="EL140" s="222"/>
      <c r="EM140" s="222"/>
      <c r="EN140" s="222"/>
      <c r="EO140" s="222"/>
      <c r="EP140" s="222"/>
      <c r="EQ140" s="222"/>
      <c r="ER140" s="222"/>
      <c r="ES140" s="222"/>
      <c r="ET140" s="222"/>
      <c r="EU140" s="222"/>
      <c r="EV140" s="222"/>
      <c r="EW140" s="222"/>
      <c r="EX140" s="222"/>
      <c r="EY140" s="222"/>
      <c r="EZ140" s="222"/>
      <c r="FA140" s="222"/>
      <c r="FB140" s="222"/>
      <c r="FC140" s="222"/>
      <c r="FD140" s="222"/>
      <c r="FE140" s="222"/>
      <c r="FF140" s="222"/>
      <c r="FG140" s="222"/>
      <c r="FH140" s="222"/>
      <c r="FI140" s="222"/>
      <c r="FJ140" s="222"/>
      <c r="FK140" s="222"/>
      <c r="FL140" s="222"/>
      <c r="FM140" s="222"/>
      <c r="FN140" s="222"/>
      <c r="FO140" s="222"/>
      <c r="FP140" s="222"/>
      <c r="FQ140" s="222"/>
      <c r="FR140" s="222"/>
      <c r="FS140" s="222"/>
      <c r="FT140" s="222"/>
      <c r="FU140" s="222"/>
      <c r="FV140" s="222"/>
      <c r="FW140" s="222"/>
      <c r="FX140" s="222"/>
      <c r="FY140" s="222"/>
      <c r="FZ140" s="222"/>
      <c r="GA140" s="222"/>
      <c r="GB140" s="222"/>
      <c r="GC140" s="222"/>
      <c r="GD140" s="222"/>
      <c r="GE140" s="222"/>
      <c r="GF140" s="222"/>
      <c r="GG140" s="222"/>
      <c r="GH140" s="222"/>
      <c r="GI140" s="222"/>
      <c r="GJ140" s="222"/>
      <c r="GK140" s="222"/>
      <c r="GL140" s="222"/>
      <c r="GM140" s="222"/>
      <c r="GN140" s="222"/>
      <c r="GO140" s="222"/>
      <c r="GP140" s="222"/>
      <c r="GQ140" s="222"/>
      <c r="GR140" s="222"/>
      <c r="GS140" s="222"/>
      <c r="GT140" s="222"/>
      <c r="GU140" s="222"/>
      <c r="GV140" s="222"/>
      <c r="GW140" s="222"/>
      <c r="GX140" s="222"/>
      <c r="GY140" s="222"/>
      <c r="GZ140" s="222"/>
      <c r="HA140" s="222"/>
      <c r="HB140" s="222"/>
      <c r="HC140" s="222"/>
      <c r="HD140" s="222"/>
      <c r="HE140" s="222"/>
      <c r="HF140" s="222"/>
      <c r="HG140" s="222"/>
      <c r="HH140" s="222"/>
      <c r="HI140" s="222"/>
      <c r="HJ140" s="222"/>
      <c r="HK140" s="222"/>
      <c r="HL140" s="222"/>
      <c r="HM140" s="222"/>
      <c r="HN140" s="222"/>
      <c r="HO140" s="222"/>
      <c r="HP140" s="222"/>
      <c r="HQ140" s="222"/>
      <c r="HR140" s="222"/>
      <c r="HS140" s="222"/>
      <c r="HT140" s="222"/>
      <c r="HU140" s="222"/>
      <c r="HV140" s="222"/>
      <c r="HW140" s="222"/>
      <c r="HX140" s="222"/>
      <c r="HY140" s="222"/>
      <c r="HZ140" s="222"/>
      <c r="IA140" s="222"/>
      <c r="IB140" s="222"/>
      <c r="IC140" s="222"/>
      <c r="ID140" s="222"/>
      <c r="IE140" s="222"/>
      <c r="IF140" s="222"/>
      <c r="IG140" s="222"/>
      <c r="IH140" s="222"/>
      <c r="II140" s="222"/>
      <c r="IJ140" s="222"/>
      <c r="IK140" s="222"/>
      <c r="IL140" s="222"/>
      <c r="IM140" s="222"/>
      <c r="IN140" s="222"/>
      <c r="IO140" s="222"/>
      <c r="IP140" s="222"/>
      <c r="IQ140" s="222"/>
      <c r="IR140" s="222"/>
      <c r="IS140" s="222"/>
      <c r="IT140" s="222"/>
    </row>
    <row r="141" spans="1:254" s="1" customFormat="1" x14ac:dyDescent="0.2">
      <c r="A141" s="222"/>
      <c r="B141" s="250"/>
      <c r="C141" s="250"/>
      <c r="D141" s="250"/>
      <c r="E141" s="250"/>
      <c r="F141" s="250"/>
      <c r="G141" s="250"/>
      <c r="H141" s="250"/>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c r="BC141" s="222"/>
      <c r="BD141" s="222"/>
      <c r="BE141" s="222"/>
      <c r="BF141" s="222"/>
      <c r="BG141" s="222"/>
      <c r="BH141" s="222"/>
      <c r="BI141" s="222"/>
      <c r="BJ141" s="222"/>
      <c r="BK141" s="222"/>
      <c r="BL141" s="222"/>
      <c r="BM141" s="222"/>
      <c r="BN141" s="222"/>
      <c r="BO141" s="222"/>
      <c r="BP141" s="222"/>
      <c r="BQ141" s="222"/>
      <c r="BR141" s="222"/>
      <c r="BS141" s="222"/>
      <c r="BT141" s="222"/>
      <c r="BU141" s="222"/>
      <c r="BV141" s="222"/>
      <c r="BW141" s="222"/>
      <c r="BX141" s="222"/>
      <c r="BY141" s="222"/>
      <c r="BZ141" s="222"/>
      <c r="CA141" s="222"/>
      <c r="CB141" s="222"/>
      <c r="CC141" s="222"/>
      <c r="CD141" s="222"/>
      <c r="CE141" s="222"/>
      <c r="CF141" s="222"/>
      <c r="CG141" s="222"/>
      <c r="CH141" s="222"/>
      <c r="CI141" s="222"/>
      <c r="CJ141" s="222"/>
      <c r="CK141" s="222"/>
      <c r="CL141" s="222"/>
      <c r="CM141" s="222"/>
      <c r="CN141" s="222"/>
      <c r="CO141" s="222"/>
      <c r="CP141" s="222"/>
      <c r="CQ141" s="222"/>
      <c r="CR141" s="222"/>
      <c r="CS141" s="222"/>
      <c r="CT141" s="222"/>
      <c r="CU141" s="222"/>
      <c r="CV141" s="222"/>
      <c r="CW141" s="222"/>
      <c r="CX141" s="222"/>
      <c r="CY141" s="222"/>
      <c r="CZ141" s="222"/>
      <c r="DA141" s="222"/>
      <c r="DB141" s="222"/>
      <c r="DC141" s="222"/>
      <c r="DD141" s="222"/>
      <c r="DE141" s="222"/>
      <c r="DF141" s="222"/>
      <c r="DG141" s="222"/>
      <c r="DH141" s="222"/>
      <c r="DI141" s="222"/>
      <c r="DJ141" s="222"/>
      <c r="DK141" s="222"/>
      <c r="DL141" s="222"/>
      <c r="DM141" s="222"/>
      <c r="DN141" s="222"/>
      <c r="DO141" s="222"/>
      <c r="DP141" s="222"/>
      <c r="DQ141" s="222"/>
      <c r="DR141" s="222"/>
      <c r="DS141" s="222"/>
      <c r="DT141" s="222"/>
      <c r="DU141" s="222"/>
      <c r="DV141" s="222"/>
      <c r="DW141" s="222"/>
      <c r="DX141" s="222"/>
      <c r="DY141" s="222"/>
      <c r="DZ141" s="222"/>
      <c r="EA141" s="222"/>
      <c r="EB141" s="222"/>
      <c r="EC141" s="222"/>
      <c r="ED141" s="222"/>
      <c r="EE141" s="222"/>
      <c r="EF141" s="222"/>
      <c r="EG141" s="222"/>
      <c r="EH141" s="222"/>
      <c r="EI141" s="222"/>
      <c r="EJ141" s="222"/>
      <c r="EK141" s="222"/>
      <c r="EL141" s="222"/>
      <c r="EM141" s="222"/>
      <c r="EN141" s="222"/>
      <c r="EO141" s="222"/>
      <c r="EP141" s="222"/>
      <c r="EQ141" s="222"/>
      <c r="ER141" s="222"/>
      <c r="ES141" s="222"/>
      <c r="ET141" s="222"/>
      <c r="EU141" s="222"/>
      <c r="EV141" s="222"/>
      <c r="EW141" s="222"/>
      <c r="EX141" s="222"/>
      <c r="EY141" s="222"/>
      <c r="EZ141" s="222"/>
      <c r="FA141" s="222"/>
      <c r="FB141" s="222"/>
      <c r="FC141" s="222"/>
      <c r="FD141" s="222"/>
      <c r="FE141" s="222"/>
      <c r="FF141" s="222"/>
      <c r="FG141" s="222"/>
      <c r="FH141" s="222"/>
      <c r="FI141" s="222"/>
      <c r="FJ141" s="222"/>
      <c r="FK141" s="222"/>
      <c r="FL141" s="222"/>
      <c r="FM141" s="222"/>
      <c r="FN141" s="222"/>
      <c r="FO141" s="222"/>
      <c r="FP141" s="222"/>
      <c r="FQ141" s="222"/>
      <c r="FR141" s="222"/>
      <c r="FS141" s="222"/>
      <c r="FT141" s="222"/>
      <c r="FU141" s="222"/>
      <c r="FV141" s="222"/>
      <c r="FW141" s="222"/>
      <c r="FX141" s="222"/>
      <c r="FY141" s="222"/>
      <c r="FZ141" s="222"/>
      <c r="GA141" s="222"/>
      <c r="GB141" s="222"/>
      <c r="GC141" s="222"/>
      <c r="GD141" s="222"/>
      <c r="GE141" s="222"/>
      <c r="GF141" s="222"/>
      <c r="GG141" s="222"/>
      <c r="GH141" s="222"/>
      <c r="GI141" s="222"/>
      <c r="GJ141" s="222"/>
      <c r="GK141" s="222"/>
      <c r="GL141" s="222"/>
      <c r="GM141" s="222"/>
      <c r="GN141" s="222"/>
      <c r="GO141" s="222"/>
      <c r="GP141" s="222"/>
      <c r="GQ141" s="222"/>
      <c r="GR141" s="222"/>
      <c r="GS141" s="222"/>
      <c r="GT141" s="222"/>
      <c r="GU141" s="222"/>
      <c r="GV141" s="222"/>
      <c r="GW141" s="222"/>
      <c r="GX141" s="222"/>
      <c r="GY141" s="222"/>
      <c r="GZ141" s="222"/>
      <c r="HA141" s="222"/>
      <c r="HB141" s="222"/>
      <c r="HC141" s="222"/>
      <c r="HD141" s="222"/>
      <c r="HE141" s="222"/>
      <c r="HF141" s="222"/>
      <c r="HG141" s="222"/>
      <c r="HH141" s="222"/>
      <c r="HI141" s="222"/>
      <c r="HJ141" s="222"/>
      <c r="HK141" s="222"/>
      <c r="HL141" s="222"/>
      <c r="HM141" s="222"/>
      <c r="HN141" s="222"/>
      <c r="HO141" s="222"/>
      <c r="HP141" s="222"/>
      <c r="HQ141" s="222"/>
      <c r="HR141" s="222"/>
      <c r="HS141" s="222"/>
      <c r="HT141" s="222"/>
      <c r="HU141" s="222"/>
      <c r="HV141" s="222"/>
      <c r="HW141" s="222"/>
      <c r="HX141" s="222"/>
      <c r="HY141" s="222"/>
      <c r="HZ141" s="222"/>
      <c r="IA141" s="222"/>
      <c r="IB141" s="222"/>
      <c r="IC141" s="222"/>
      <c r="ID141" s="222"/>
      <c r="IE141" s="222"/>
      <c r="IF141" s="222"/>
      <c r="IG141" s="222"/>
      <c r="IH141" s="222"/>
      <c r="II141" s="222"/>
      <c r="IJ141" s="222"/>
      <c r="IK141" s="222"/>
      <c r="IL141" s="222"/>
      <c r="IM141" s="222"/>
      <c r="IN141" s="222"/>
      <c r="IO141" s="222"/>
      <c r="IP141" s="222"/>
      <c r="IQ141" s="222"/>
      <c r="IR141" s="222"/>
      <c r="IS141" s="222"/>
      <c r="IT141" s="222"/>
    </row>
    <row r="142" spans="1:254" s="1" customFormat="1" x14ac:dyDescent="0.2">
      <c r="A142" s="222"/>
      <c r="B142" s="250"/>
      <c r="C142" s="250"/>
      <c r="D142" s="250"/>
      <c r="E142" s="250"/>
      <c r="F142" s="250"/>
      <c r="G142" s="250"/>
      <c r="H142" s="250"/>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2"/>
      <c r="BJ142" s="222"/>
      <c r="BK142" s="222"/>
      <c r="BL142" s="222"/>
      <c r="BM142" s="222"/>
      <c r="BN142" s="222"/>
      <c r="BO142" s="222"/>
      <c r="BP142" s="222"/>
      <c r="BQ142" s="222"/>
      <c r="BR142" s="222"/>
      <c r="BS142" s="222"/>
      <c r="BT142" s="222"/>
      <c r="BU142" s="222"/>
      <c r="BV142" s="222"/>
      <c r="BW142" s="222"/>
      <c r="BX142" s="222"/>
      <c r="BY142" s="222"/>
      <c r="BZ142" s="222"/>
      <c r="CA142" s="222"/>
      <c r="CB142" s="222"/>
      <c r="CC142" s="222"/>
      <c r="CD142" s="222"/>
      <c r="CE142" s="222"/>
      <c r="CF142" s="222"/>
      <c r="CG142" s="222"/>
      <c r="CH142" s="222"/>
      <c r="CI142" s="222"/>
      <c r="CJ142" s="222"/>
      <c r="CK142" s="222"/>
      <c r="CL142" s="222"/>
      <c r="CM142" s="222"/>
      <c r="CN142" s="222"/>
      <c r="CO142" s="222"/>
      <c r="CP142" s="222"/>
      <c r="CQ142" s="222"/>
      <c r="CR142" s="222"/>
      <c r="CS142" s="222"/>
      <c r="CT142" s="222"/>
      <c r="CU142" s="222"/>
      <c r="CV142" s="222"/>
      <c r="CW142" s="222"/>
      <c r="CX142" s="222"/>
      <c r="CY142" s="222"/>
      <c r="CZ142" s="222"/>
      <c r="DA142" s="222"/>
      <c r="DB142" s="222"/>
      <c r="DC142" s="222"/>
      <c r="DD142" s="222"/>
      <c r="DE142" s="222"/>
      <c r="DF142" s="222"/>
      <c r="DG142" s="222"/>
      <c r="DH142" s="222"/>
      <c r="DI142" s="222"/>
      <c r="DJ142" s="222"/>
      <c r="DK142" s="222"/>
      <c r="DL142" s="222"/>
      <c r="DM142" s="222"/>
      <c r="DN142" s="222"/>
      <c r="DO142" s="222"/>
      <c r="DP142" s="222"/>
      <c r="DQ142" s="222"/>
      <c r="DR142" s="222"/>
      <c r="DS142" s="222"/>
      <c r="DT142" s="222"/>
      <c r="DU142" s="222"/>
      <c r="DV142" s="222"/>
      <c r="DW142" s="222"/>
      <c r="DX142" s="222"/>
      <c r="DY142" s="222"/>
      <c r="DZ142" s="222"/>
      <c r="EA142" s="222"/>
      <c r="EB142" s="222"/>
      <c r="EC142" s="222"/>
      <c r="ED142" s="222"/>
      <c r="EE142" s="222"/>
      <c r="EF142" s="222"/>
      <c r="EG142" s="222"/>
      <c r="EH142" s="222"/>
      <c r="EI142" s="222"/>
      <c r="EJ142" s="222"/>
      <c r="EK142" s="222"/>
      <c r="EL142" s="222"/>
      <c r="EM142" s="222"/>
      <c r="EN142" s="222"/>
      <c r="EO142" s="222"/>
      <c r="EP142" s="222"/>
      <c r="EQ142" s="222"/>
      <c r="ER142" s="222"/>
      <c r="ES142" s="222"/>
      <c r="ET142" s="222"/>
      <c r="EU142" s="222"/>
      <c r="EV142" s="222"/>
      <c r="EW142" s="222"/>
      <c r="EX142" s="222"/>
      <c r="EY142" s="222"/>
      <c r="EZ142" s="222"/>
      <c r="FA142" s="222"/>
      <c r="FB142" s="222"/>
      <c r="FC142" s="222"/>
      <c r="FD142" s="222"/>
      <c r="FE142" s="222"/>
      <c r="FF142" s="222"/>
      <c r="FG142" s="222"/>
      <c r="FH142" s="222"/>
      <c r="FI142" s="222"/>
      <c r="FJ142" s="222"/>
      <c r="FK142" s="222"/>
      <c r="FL142" s="222"/>
      <c r="FM142" s="222"/>
      <c r="FN142" s="222"/>
      <c r="FO142" s="222"/>
      <c r="FP142" s="222"/>
      <c r="FQ142" s="222"/>
      <c r="FR142" s="222"/>
      <c r="FS142" s="222"/>
      <c r="FT142" s="222"/>
      <c r="FU142" s="222"/>
      <c r="FV142" s="222"/>
      <c r="FW142" s="222"/>
      <c r="FX142" s="222"/>
      <c r="FY142" s="222"/>
      <c r="FZ142" s="222"/>
      <c r="GA142" s="222"/>
      <c r="GB142" s="222"/>
      <c r="GC142" s="222"/>
      <c r="GD142" s="222"/>
      <c r="GE142" s="222"/>
      <c r="GF142" s="222"/>
      <c r="GG142" s="222"/>
      <c r="GH142" s="222"/>
      <c r="GI142" s="222"/>
      <c r="GJ142" s="222"/>
      <c r="GK142" s="222"/>
      <c r="GL142" s="222"/>
      <c r="GM142" s="222"/>
      <c r="GN142" s="222"/>
      <c r="GO142" s="222"/>
      <c r="GP142" s="222"/>
      <c r="GQ142" s="222"/>
      <c r="GR142" s="222"/>
      <c r="GS142" s="222"/>
      <c r="GT142" s="222"/>
      <c r="GU142" s="222"/>
      <c r="GV142" s="222"/>
      <c r="GW142" s="222"/>
      <c r="GX142" s="222"/>
      <c r="GY142" s="222"/>
      <c r="GZ142" s="222"/>
      <c r="HA142" s="222"/>
      <c r="HB142" s="222"/>
      <c r="HC142" s="222"/>
      <c r="HD142" s="222"/>
      <c r="HE142" s="222"/>
      <c r="HF142" s="222"/>
      <c r="HG142" s="222"/>
      <c r="HH142" s="222"/>
      <c r="HI142" s="222"/>
      <c r="HJ142" s="222"/>
      <c r="HK142" s="222"/>
      <c r="HL142" s="222"/>
      <c r="HM142" s="222"/>
      <c r="HN142" s="222"/>
      <c r="HO142" s="222"/>
      <c r="HP142" s="222"/>
      <c r="HQ142" s="222"/>
      <c r="HR142" s="222"/>
      <c r="HS142" s="222"/>
      <c r="HT142" s="222"/>
      <c r="HU142" s="222"/>
      <c r="HV142" s="222"/>
      <c r="HW142" s="222"/>
      <c r="HX142" s="222"/>
      <c r="HY142" s="222"/>
      <c r="HZ142" s="222"/>
      <c r="IA142" s="222"/>
      <c r="IB142" s="222"/>
      <c r="IC142" s="222"/>
      <c r="ID142" s="222"/>
      <c r="IE142" s="222"/>
      <c r="IF142" s="222"/>
      <c r="IG142" s="222"/>
      <c r="IH142" s="222"/>
      <c r="II142" s="222"/>
      <c r="IJ142" s="222"/>
      <c r="IK142" s="222"/>
      <c r="IL142" s="222"/>
      <c r="IM142" s="222"/>
      <c r="IN142" s="222"/>
      <c r="IO142" s="222"/>
      <c r="IP142" s="222"/>
      <c r="IQ142" s="222"/>
      <c r="IR142" s="222"/>
      <c r="IS142" s="222"/>
      <c r="IT142" s="222"/>
    </row>
    <row r="143" spans="1:254" s="1" customFormat="1" x14ac:dyDescent="0.2">
      <c r="A143" s="222"/>
      <c r="B143" s="250"/>
      <c r="C143" s="250"/>
      <c r="D143" s="250"/>
      <c r="E143" s="250"/>
      <c r="F143" s="250"/>
      <c r="G143" s="250"/>
      <c r="H143" s="250"/>
      <c r="I143" s="222"/>
      <c r="J143" s="222"/>
      <c r="K143" s="222"/>
      <c r="L143" s="222"/>
      <c r="M143" s="222"/>
      <c r="N143" s="222"/>
      <c r="O143" s="222"/>
      <c r="P143" s="222"/>
      <c r="Q143" s="222"/>
      <c r="R143" s="222"/>
      <c r="S143" s="222"/>
      <c r="T143" s="222"/>
      <c r="U143" s="222"/>
      <c r="V143" s="222"/>
      <c r="W143" s="222"/>
      <c r="X143" s="222"/>
      <c r="Y143" s="222"/>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c r="BC143" s="222"/>
      <c r="BD143" s="222"/>
      <c r="BE143" s="222"/>
      <c r="BF143" s="222"/>
      <c r="BG143" s="222"/>
      <c r="BH143" s="222"/>
      <c r="BI143" s="222"/>
      <c r="BJ143" s="222"/>
      <c r="BK143" s="222"/>
      <c r="BL143" s="222"/>
      <c r="BM143" s="222"/>
      <c r="BN143" s="222"/>
      <c r="BO143" s="222"/>
      <c r="BP143" s="222"/>
      <c r="BQ143" s="222"/>
      <c r="BR143" s="222"/>
      <c r="BS143" s="222"/>
      <c r="BT143" s="222"/>
      <c r="BU143" s="222"/>
      <c r="BV143" s="222"/>
      <c r="BW143" s="222"/>
      <c r="BX143" s="222"/>
      <c r="BY143" s="222"/>
      <c r="BZ143" s="222"/>
      <c r="CA143" s="222"/>
      <c r="CB143" s="222"/>
      <c r="CC143" s="222"/>
      <c r="CD143" s="222"/>
      <c r="CE143" s="222"/>
      <c r="CF143" s="222"/>
      <c r="CG143" s="222"/>
      <c r="CH143" s="222"/>
      <c r="CI143" s="222"/>
      <c r="CJ143" s="222"/>
      <c r="CK143" s="222"/>
      <c r="CL143" s="222"/>
      <c r="CM143" s="222"/>
      <c r="CN143" s="222"/>
      <c r="CO143" s="222"/>
      <c r="CP143" s="222"/>
      <c r="CQ143" s="222"/>
      <c r="CR143" s="222"/>
      <c r="CS143" s="222"/>
      <c r="CT143" s="222"/>
      <c r="CU143" s="222"/>
      <c r="CV143" s="222"/>
      <c r="CW143" s="222"/>
      <c r="CX143" s="222"/>
      <c r="CY143" s="222"/>
      <c r="CZ143" s="222"/>
      <c r="DA143" s="222"/>
      <c r="DB143" s="222"/>
      <c r="DC143" s="222"/>
      <c r="DD143" s="222"/>
      <c r="DE143" s="222"/>
      <c r="DF143" s="222"/>
      <c r="DG143" s="222"/>
      <c r="DH143" s="222"/>
      <c r="DI143" s="222"/>
      <c r="DJ143" s="222"/>
      <c r="DK143" s="222"/>
      <c r="DL143" s="222"/>
      <c r="DM143" s="222"/>
      <c r="DN143" s="222"/>
      <c r="DO143" s="222"/>
      <c r="DP143" s="222"/>
      <c r="DQ143" s="222"/>
      <c r="DR143" s="222"/>
      <c r="DS143" s="222"/>
      <c r="DT143" s="222"/>
      <c r="DU143" s="222"/>
      <c r="DV143" s="222"/>
      <c r="DW143" s="222"/>
      <c r="DX143" s="222"/>
      <c r="DY143" s="222"/>
      <c r="DZ143" s="222"/>
      <c r="EA143" s="222"/>
      <c r="EB143" s="222"/>
      <c r="EC143" s="222"/>
      <c r="ED143" s="222"/>
      <c r="EE143" s="222"/>
      <c r="EF143" s="222"/>
      <c r="EG143" s="222"/>
      <c r="EH143" s="222"/>
      <c r="EI143" s="222"/>
      <c r="EJ143" s="222"/>
      <c r="EK143" s="222"/>
      <c r="EL143" s="222"/>
      <c r="EM143" s="222"/>
      <c r="EN143" s="222"/>
      <c r="EO143" s="222"/>
      <c r="EP143" s="222"/>
      <c r="EQ143" s="222"/>
      <c r="ER143" s="222"/>
      <c r="ES143" s="222"/>
      <c r="ET143" s="222"/>
      <c r="EU143" s="222"/>
      <c r="EV143" s="222"/>
      <c r="EW143" s="222"/>
      <c r="EX143" s="222"/>
      <c r="EY143" s="222"/>
      <c r="EZ143" s="222"/>
      <c r="FA143" s="222"/>
      <c r="FB143" s="222"/>
      <c r="FC143" s="222"/>
      <c r="FD143" s="222"/>
      <c r="FE143" s="222"/>
      <c r="FF143" s="222"/>
      <c r="FG143" s="222"/>
      <c r="FH143" s="222"/>
      <c r="FI143" s="222"/>
      <c r="FJ143" s="222"/>
      <c r="FK143" s="222"/>
      <c r="FL143" s="222"/>
      <c r="FM143" s="222"/>
      <c r="FN143" s="222"/>
      <c r="FO143" s="222"/>
      <c r="FP143" s="222"/>
      <c r="FQ143" s="222"/>
      <c r="FR143" s="222"/>
      <c r="FS143" s="222"/>
      <c r="FT143" s="222"/>
      <c r="FU143" s="222"/>
      <c r="FV143" s="222"/>
      <c r="FW143" s="222"/>
      <c r="FX143" s="222"/>
      <c r="FY143" s="222"/>
      <c r="FZ143" s="222"/>
      <c r="GA143" s="222"/>
      <c r="GB143" s="222"/>
      <c r="GC143" s="222"/>
      <c r="GD143" s="222"/>
      <c r="GE143" s="222"/>
      <c r="GF143" s="222"/>
      <c r="GG143" s="222"/>
      <c r="GH143" s="222"/>
      <c r="GI143" s="222"/>
      <c r="GJ143" s="222"/>
      <c r="GK143" s="222"/>
      <c r="GL143" s="222"/>
      <c r="GM143" s="222"/>
      <c r="GN143" s="222"/>
      <c r="GO143" s="222"/>
      <c r="GP143" s="222"/>
      <c r="GQ143" s="222"/>
      <c r="GR143" s="222"/>
      <c r="GS143" s="222"/>
      <c r="GT143" s="222"/>
      <c r="GU143" s="222"/>
      <c r="GV143" s="222"/>
      <c r="GW143" s="222"/>
      <c r="GX143" s="222"/>
      <c r="GY143" s="222"/>
      <c r="GZ143" s="222"/>
      <c r="HA143" s="222"/>
      <c r="HB143" s="222"/>
      <c r="HC143" s="222"/>
      <c r="HD143" s="222"/>
      <c r="HE143" s="222"/>
      <c r="HF143" s="222"/>
      <c r="HG143" s="222"/>
      <c r="HH143" s="222"/>
      <c r="HI143" s="222"/>
      <c r="HJ143" s="222"/>
      <c r="HK143" s="222"/>
      <c r="HL143" s="222"/>
      <c r="HM143" s="222"/>
      <c r="HN143" s="222"/>
      <c r="HO143" s="222"/>
      <c r="HP143" s="222"/>
      <c r="HQ143" s="222"/>
      <c r="HR143" s="222"/>
      <c r="HS143" s="222"/>
      <c r="HT143" s="222"/>
      <c r="HU143" s="222"/>
      <c r="HV143" s="222"/>
      <c r="HW143" s="222"/>
      <c r="HX143" s="222"/>
      <c r="HY143" s="222"/>
      <c r="HZ143" s="222"/>
      <c r="IA143" s="222"/>
      <c r="IB143" s="222"/>
      <c r="IC143" s="222"/>
      <c r="ID143" s="222"/>
      <c r="IE143" s="222"/>
      <c r="IF143" s="222"/>
      <c r="IG143" s="222"/>
      <c r="IH143" s="222"/>
      <c r="II143" s="222"/>
      <c r="IJ143" s="222"/>
      <c r="IK143" s="222"/>
      <c r="IL143" s="222"/>
      <c r="IM143" s="222"/>
      <c r="IN143" s="222"/>
      <c r="IO143" s="222"/>
      <c r="IP143" s="222"/>
      <c r="IQ143" s="222"/>
      <c r="IR143" s="222"/>
      <c r="IS143" s="222"/>
      <c r="IT143" s="222"/>
    </row>
    <row r="144" spans="1:254" s="1" customFormat="1" x14ac:dyDescent="0.2">
      <c r="A144" s="222"/>
      <c r="B144" s="250"/>
      <c r="C144" s="250"/>
      <c r="D144" s="250"/>
      <c r="E144" s="250"/>
      <c r="F144" s="250"/>
      <c r="G144" s="250"/>
      <c r="H144" s="250"/>
      <c r="I144" s="222"/>
      <c r="J144" s="222"/>
      <c r="K144" s="222"/>
      <c r="L144" s="222"/>
      <c r="M144" s="222"/>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222"/>
      <c r="BB144" s="222"/>
      <c r="BC144" s="222"/>
      <c r="BD144" s="222"/>
      <c r="BE144" s="222"/>
      <c r="BF144" s="222"/>
      <c r="BG144" s="222"/>
      <c r="BH144" s="222"/>
      <c r="BI144" s="222"/>
      <c r="BJ144" s="222"/>
      <c r="BK144" s="222"/>
      <c r="BL144" s="222"/>
      <c r="BM144" s="222"/>
      <c r="BN144" s="222"/>
      <c r="BO144" s="222"/>
      <c r="BP144" s="222"/>
      <c r="BQ144" s="222"/>
      <c r="BR144" s="222"/>
      <c r="BS144" s="222"/>
      <c r="BT144" s="222"/>
      <c r="BU144" s="222"/>
      <c r="BV144" s="222"/>
      <c r="BW144" s="222"/>
      <c r="BX144" s="222"/>
      <c r="BY144" s="222"/>
      <c r="BZ144" s="222"/>
      <c r="CA144" s="222"/>
      <c r="CB144" s="222"/>
      <c r="CC144" s="222"/>
      <c r="CD144" s="222"/>
      <c r="CE144" s="222"/>
      <c r="CF144" s="222"/>
      <c r="CG144" s="222"/>
      <c r="CH144" s="222"/>
      <c r="CI144" s="222"/>
      <c r="CJ144" s="222"/>
      <c r="CK144" s="222"/>
      <c r="CL144" s="222"/>
      <c r="CM144" s="222"/>
      <c r="CN144" s="222"/>
      <c r="CO144" s="222"/>
      <c r="CP144" s="222"/>
      <c r="CQ144" s="222"/>
      <c r="CR144" s="222"/>
      <c r="CS144" s="222"/>
      <c r="CT144" s="222"/>
      <c r="CU144" s="222"/>
      <c r="CV144" s="222"/>
      <c r="CW144" s="222"/>
      <c r="CX144" s="222"/>
      <c r="CY144" s="222"/>
      <c r="CZ144" s="222"/>
      <c r="DA144" s="222"/>
      <c r="DB144" s="222"/>
      <c r="DC144" s="222"/>
      <c r="DD144" s="222"/>
      <c r="DE144" s="222"/>
      <c r="DF144" s="222"/>
      <c r="DG144" s="222"/>
      <c r="DH144" s="222"/>
      <c r="DI144" s="222"/>
      <c r="DJ144" s="222"/>
      <c r="DK144" s="222"/>
      <c r="DL144" s="222"/>
      <c r="DM144" s="222"/>
      <c r="DN144" s="222"/>
      <c r="DO144" s="222"/>
      <c r="DP144" s="222"/>
      <c r="DQ144" s="222"/>
      <c r="DR144" s="222"/>
      <c r="DS144" s="222"/>
      <c r="DT144" s="222"/>
      <c r="DU144" s="222"/>
      <c r="DV144" s="222"/>
      <c r="DW144" s="222"/>
      <c r="DX144" s="222"/>
      <c r="DY144" s="222"/>
      <c r="DZ144" s="222"/>
      <c r="EA144" s="222"/>
      <c r="EB144" s="222"/>
      <c r="EC144" s="222"/>
      <c r="ED144" s="222"/>
      <c r="EE144" s="222"/>
      <c r="EF144" s="222"/>
      <c r="EG144" s="222"/>
      <c r="EH144" s="222"/>
      <c r="EI144" s="222"/>
      <c r="EJ144" s="222"/>
      <c r="EK144" s="222"/>
      <c r="EL144" s="222"/>
      <c r="EM144" s="222"/>
      <c r="EN144" s="222"/>
      <c r="EO144" s="222"/>
      <c r="EP144" s="222"/>
      <c r="EQ144" s="222"/>
      <c r="ER144" s="222"/>
      <c r="ES144" s="222"/>
      <c r="ET144" s="222"/>
      <c r="EU144" s="222"/>
      <c r="EV144" s="222"/>
      <c r="EW144" s="222"/>
      <c r="EX144" s="222"/>
      <c r="EY144" s="222"/>
      <c r="EZ144" s="222"/>
      <c r="FA144" s="222"/>
      <c r="FB144" s="222"/>
      <c r="FC144" s="222"/>
      <c r="FD144" s="222"/>
      <c r="FE144" s="222"/>
      <c r="FF144" s="222"/>
      <c r="FG144" s="222"/>
      <c r="FH144" s="222"/>
      <c r="FI144" s="222"/>
      <c r="FJ144" s="222"/>
      <c r="FK144" s="222"/>
      <c r="FL144" s="222"/>
      <c r="FM144" s="222"/>
      <c r="FN144" s="222"/>
      <c r="FO144" s="222"/>
      <c r="FP144" s="222"/>
      <c r="FQ144" s="222"/>
      <c r="FR144" s="222"/>
      <c r="FS144" s="222"/>
      <c r="FT144" s="222"/>
      <c r="FU144" s="222"/>
      <c r="FV144" s="222"/>
      <c r="FW144" s="222"/>
      <c r="FX144" s="222"/>
      <c r="FY144" s="222"/>
      <c r="FZ144" s="222"/>
      <c r="GA144" s="222"/>
      <c r="GB144" s="222"/>
      <c r="GC144" s="222"/>
      <c r="GD144" s="222"/>
      <c r="GE144" s="222"/>
      <c r="GF144" s="222"/>
      <c r="GG144" s="222"/>
      <c r="GH144" s="222"/>
      <c r="GI144" s="222"/>
      <c r="GJ144" s="222"/>
      <c r="GK144" s="222"/>
      <c r="GL144" s="222"/>
      <c r="GM144" s="222"/>
      <c r="GN144" s="222"/>
      <c r="GO144" s="222"/>
      <c r="GP144" s="222"/>
      <c r="GQ144" s="222"/>
      <c r="GR144" s="222"/>
      <c r="GS144" s="222"/>
      <c r="GT144" s="222"/>
      <c r="GU144" s="222"/>
      <c r="GV144" s="222"/>
      <c r="GW144" s="222"/>
      <c r="GX144" s="222"/>
      <c r="GY144" s="222"/>
      <c r="GZ144" s="222"/>
      <c r="HA144" s="222"/>
      <c r="HB144" s="222"/>
      <c r="HC144" s="222"/>
      <c r="HD144" s="222"/>
      <c r="HE144" s="222"/>
      <c r="HF144" s="222"/>
      <c r="HG144" s="222"/>
      <c r="HH144" s="222"/>
      <c r="HI144" s="222"/>
      <c r="HJ144" s="222"/>
      <c r="HK144" s="222"/>
      <c r="HL144" s="222"/>
      <c r="HM144" s="222"/>
      <c r="HN144" s="222"/>
      <c r="HO144" s="222"/>
      <c r="HP144" s="222"/>
      <c r="HQ144" s="222"/>
      <c r="HR144" s="222"/>
      <c r="HS144" s="222"/>
      <c r="HT144" s="222"/>
      <c r="HU144" s="222"/>
      <c r="HV144" s="222"/>
      <c r="HW144" s="222"/>
      <c r="HX144" s="222"/>
      <c r="HY144" s="222"/>
      <c r="HZ144" s="222"/>
      <c r="IA144" s="222"/>
      <c r="IB144" s="222"/>
      <c r="IC144" s="222"/>
      <c r="ID144" s="222"/>
      <c r="IE144" s="222"/>
      <c r="IF144" s="222"/>
      <c r="IG144" s="222"/>
      <c r="IH144" s="222"/>
      <c r="II144" s="222"/>
      <c r="IJ144" s="222"/>
      <c r="IK144" s="222"/>
      <c r="IL144" s="222"/>
      <c r="IM144" s="222"/>
      <c r="IN144" s="222"/>
      <c r="IO144" s="222"/>
      <c r="IP144" s="222"/>
      <c r="IQ144" s="222"/>
      <c r="IR144" s="222"/>
      <c r="IS144" s="222"/>
      <c r="IT144" s="222"/>
    </row>
    <row r="145" spans="1:254" s="1" customFormat="1" x14ac:dyDescent="0.2">
      <c r="A145" s="222"/>
      <c r="B145" s="250"/>
      <c r="C145" s="250"/>
      <c r="D145" s="250"/>
      <c r="E145" s="250"/>
      <c r="F145" s="250"/>
      <c r="G145" s="250"/>
      <c r="H145" s="250"/>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c r="BC145" s="222"/>
      <c r="BD145" s="222"/>
      <c r="BE145" s="222"/>
      <c r="BF145" s="222"/>
      <c r="BG145" s="222"/>
      <c r="BH145" s="222"/>
      <c r="BI145" s="222"/>
      <c r="BJ145" s="222"/>
      <c r="BK145" s="222"/>
      <c r="BL145" s="222"/>
      <c r="BM145" s="222"/>
      <c r="BN145" s="222"/>
      <c r="BO145" s="222"/>
      <c r="BP145" s="222"/>
      <c r="BQ145" s="222"/>
      <c r="BR145" s="222"/>
      <c r="BS145" s="222"/>
      <c r="BT145" s="222"/>
      <c r="BU145" s="222"/>
      <c r="BV145" s="222"/>
      <c r="BW145" s="222"/>
      <c r="BX145" s="222"/>
      <c r="BY145" s="222"/>
      <c r="BZ145" s="222"/>
      <c r="CA145" s="222"/>
      <c r="CB145" s="222"/>
      <c r="CC145" s="222"/>
      <c r="CD145" s="222"/>
      <c r="CE145" s="222"/>
      <c r="CF145" s="222"/>
      <c r="CG145" s="222"/>
      <c r="CH145" s="222"/>
      <c r="CI145" s="222"/>
      <c r="CJ145" s="222"/>
      <c r="CK145" s="222"/>
      <c r="CL145" s="222"/>
      <c r="CM145" s="222"/>
      <c r="CN145" s="222"/>
      <c r="CO145" s="222"/>
      <c r="CP145" s="222"/>
      <c r="CQ145" s="222"/>
      <c r="CR145" s="222"/>
      <c r="CS145" s="222"/>
      <c r="CT145" s="222"/>
      <c r="CU145" s="222"/>
      <c r="CV145" s="222"/>
      <c r="CW145" s="222"/>
      <c r="CX145" s="222"/>
      <c r="CY145" s="222"/>
      <c r="CZ145" s="222"/>
      <c r="DA145" s="222"/>
      <c r="DB145" s="222"/>
      <c r="DC145" s="222"/>
      <c r="DD145" s="222"/>
      <c r="DE145" s="222"/>
      <c r="DF145" s="222"/>
      <c r="DG145" s="222"/>
      <c r="DH145" s="222"/>
      <c r="DI145" s="222"/>
      <c r="DJ145" s="222"/>
      <c r="DK145" s="222"/>
      <c r="DL145" s="222"/>
      <c r="DM145" s="222"/>
      <c r="DN145" s="222"/>
      <c r="DO145" s="222"/>
      <c r="DP145" s="222"/>
      <c r="DQ145" s="222"/>
      <c r="DR145" s="222"/>
      <c r="DS145" s="222"/>
      <c r="DT145" s="222"/>
      <c r="DU145" s="222"/>
      <c r="DV145" s="222"/>
      <c r="DW145" s="222"/>
      <c r="DX145" s="222"/>
      <c r="DY145" s="222"/>
      <c r="DZ145" s="222"/>
      <c r="EA145" s="222"/>
      <c r="EB145" s="222"/>
      <c r="EC145" s="222"/>
      <c r="ED145" s="222"/>
      <c r="EE145" s="222"/>
      <c r="EF145" s="222"/>
      <c r="EG145" s="222"/>
      <c r="EH145" s="222"/>
      <c r="EI145" s="222"/>
      <c r="EJ145" s="222"/>
      <c r="EK145" s="222"/>
      <c r="EL145" s="222"/>
      <c r="EM145" s="222"/>
      <c r="EN145" s="222"/>
      <c r="EO145" s="222"/>
      <c r="EP145" s="222"/>
      <c r="EQ145" s="222"/>
      <c r="ER145" s="222"/>
      <c r="ES145" s="222"/>
      <c r="ET145" s="222"/>
      <c r="EU145" s="222"/>
      <c r="EV145" s="222"/>
      <c r="EW145" s="222"/>
      <c r="EX145" s="222"/>
      <c r="EY145" s="222"/>
      <c r="EZ145" s="222"/>
      <c r="FA145" s="222"/>
      <c r="FB145" s="222"/>
      <c r="FC145" s="222"/>
      <c r="FD145" s="222"/>
      <c r="FE145" s="222"/>
      <c r="FF145" s="222"/>
      <c r="FG145" s="222"/>
      <c r="FH145" s="222"/>
      <c r="FI145" s="222"/>
      <c r="FJ145" s="222"/>
      <c r="FK145" s="222"/>
      <c r="FL145" s="222"/>
      <c r="FM145" s="222"/>
      <c r="FN145" s="222"/>
      <c r="FO145" s="222"/>
      <c r="FP145" s="222"/>
      <c r="FQ145" s="222"/>
      <c r="FR145" s="222"/>
      <c r="FS145" s="222"/>
      <c r="FT145" s="222"/>
      <c r="FU145" s="222"/>
      <c r="FV145" s="222"/>
      <c r="FW145" s="222"/>
      <c r="FX145" s="222"/>
      <c r="FY145" s="222"/>
      <c r="FZ145" s="222"/>
      <c r="GA145" s="222"/>
      <c r="GB145" s="222"/>
      <c r="GC145" s="222"/>
      <c r="GD145" s="222"/>
      <c r="GE145" s="222"/>
      <c r="GF145" s="222"/>
      <c r="GG145" s="222"/>
      <c r="GH145" s="222"/>
      <c r="GI145" s="222"/>
      <c r="GJ145" s="222"/>
      <c r="GK145" s="222"/>
      <c r="GL145" s="222"/>
      <c r="GM145" s="222"/>
      <c r="GN145" s="222"/>
      <c r="GO145" s="222"/>
      <c r="GP145" s="222"/>
      <c r="GQ145" s="222"/>
      <c r="GR145" s="222"/>
      <c r="GS145" s="222"/>
      <c r="GT145" s="222"/>
      <c r="GU145" s="222"/>
      <c r="GV145" s="222"/>
      <c r="GW145" s="222"/>
      <c r="GX145" s="222"/>
      <c r="GY145" s="222"/>
      <c r="GZ145" s="222"/>
      <c r="HA145" s="222"/>
      <c r="HB145" s="222"/>
      <c r="HC145" s="222"/>
      <c r="HD145" s="222"/>
      <c r="HE145" s="222"/>
      <c r="HF145" s="222"/>
      <c r="HG145" s="222"/>
      <c r="HH145" s="222"/>
      <c r="HI145" s="222"/>
      <c r="HJ145" s="222"/>
      <c r="HK145" s="222"/>
      <c r="HL145" s="222"/>
      <c r="HM145" s="222"/>
      <c r="HN145" s="222"/>
      <c r="HO145" s="222"/>
      <c r="HP145" s="222"/>
      <c r="HQ145" s="222"/>
      <c r="HR145" s="222"/>
      <c r="HS145" s="222"/>
      <c r="HT145" s="222"/>
      <c r="HU145" s="222"/>
      <c r="HV145" s="222"/>
      <c r="HW145" s="222"/>
      <c r="HX145" s="222"/>
      <c r="HY145" s="222"/>
      <c r="HZ145" s="222"/>
      <c r="IA145" s="222"/>
      <c r="IB145" s="222"/>
      <c r="IC145" s="222"/>
      <c r="ID145" s="222"/>
      <c r="IE145" s="222"/>
      <c r="IF145" s="222"/>
      <c r="IG145" s="222"/>
      <c r="IH145" s="222"/>
      <c r="II145" s="222"/>
      <c r="IJ145" s="222"/>
      <c r="IK145" s="222"/>
      <c r="IL145" s="222"/>
      <c r="IM145" s="222"/>
      <c r="IN145" s="222"/>
      <c r="IO145" s="222"/>
      <c r="IP145" s="222"/>
      <c r="IQ145" s="222"/>
      <c r="IR145" s="222"/>
      <c r="IS145" s="222"/>
      <c r="IT145" s="222"/>
    </row>
    <row r="146" spans="1:254" s="1" customFormat="1" x14ac:dyDescent="0.2">
      <c r="A146" s="222"/>
      <c r="B146" s="250"/>
      <c r="C146" s="250"/>
      <c r="D146" s="250"/>
      <c r="E146" s="250"/>
      <c r="F146" s="250"/>
      <c r="G146" s="250"/>
      <c r="H146" s="250"/>
      <c r="I146" s="222"/>
      <c r="J146" s="222"/>
      <c r="K146" s="222"/>
      <c r="L146" s="222"/>
      <c r="M146" s="222"/>
      <c r="N146" s="222"/>
      <c r="O146" s="222"/>
      <c r="P146" s="222"/>
      <c r="Q146" s="222"/>
      <c r="R146" s="222"/>
      <c r="S146" s="222"/>
      <c r="T146" s="222"/>
      <c r="U146" s="222"/>
      <c r="V146" s="222"/>
      <c r="W146" s="222"/>
      <c r="X146" s="222"/>
      <c r="Y146" s="222"/>
      <c r="Z146" s="222"/>
      <c r="AA146" s="222"/>
      <c r="AB146" s="222"/>
      <c r="AC146" s="222"/>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2"/>
      <c r="AY146" s="222"/>
      <c r="AZ146" s="222"/>
      <c r="BA146" s="222"/>
      <c r="BB146" s="222"/>
      <c r="BC146" s="222"/>
      <c r="BD146" s="222"/>
      <c r="BE146" s="222"/>
      <c r="BF146" s="222"/>
      <c r="BG146" s="222"/>
      <c r="BH146" s="222"/>
      <c r="BI146" s="222"/>
      <c r="BJ146" s="222"/>
      <c r="BK146" s="222"/>
      <c r="BL146" s="222"/>
      <c r="BM146" s="222"/>
      <c r="BN146" s="222"/>
      <c r="BO146" s="222"/>
      <c r="BP146" s="222"/>
      <c r="BQ146" s="222"/>
      <c r="BR146" s="222"/>
      <c r="BS146" s="222"/>
      <c r="BT146" s="222"/>
      <c r="BU146" s="222"/>
      <c r="BV146" s="222"/>
      <c r="BW146" s="222"/>
      <c r="BX146" s="222"/>
      <c r="BY146" s="222"/>
      <c r="BZ146" s="222"/>
      <c r="CA146" s="222"/>
      <c r="CB146" s="222"/>
      <c r="CC146" s="222"/>
      <c r="CD146" s="222"/>
      <c r="CE146" s="222"/>
      <c r="CF146" s="222"/>
      <c r="CG146" s="222"/>
      <c r="CH146" s="222"/>
      <c r="CI146" s="222"/>
      <c r="CJ146" s="222"/>
      <c r="CK146" s="222"/>
      <c r="CL146" s="222"/>
      <c r="CM146" s="222"/>
      <c r="CN146" s="222"/>
      <c r="CO146" s="222"/>
      <c r="CP146" s="222"/>
      <c r="CQ146" s="222"/>
      <c r="CR146" s="222"/>
      <c r="CS146" s="222"/>
      <c r="CT146" s="222"/>
      <c r="CU146" s="222"/>
      <c r="CV146" s="222"/>
      <c r="CW146" s="222"/>
      <c r="CX146" s="222"/>
      <c r="CY146" s="222"/>
      <c r="CZ146" s="222"/>
      <c r="DA146" s="222"/>
      <c r="DB146" s="222"/>
      <c r="DC146" s="222"/>
      <c r="DD146" s="222"/>
      <c r="DE146" s="222"/>
      <c r="DF146" s="222"/>
      <c r="DG146" s="222"/>
      <c r="DH146" s="222"/>
      <c r="DI146" s="222"/>
      <c r="DJ146" s="222"/>
      <c r="DK146" s="222"/>
      <c r="DL146" s="222"/>
      <c r="DM146" s="222"/>
      <c r="DN146" s="222"/>
      <c r="DO146" s="222"/>
      <c r="DP146" s="222"/>
      <c r="DQ146" s="222"/>
      <c r="DR146" s="222"/>
      <c r="DS146" s="222"/>
      <c r="DT146" s="222"/>
      <c r="DU146" s="222"/>
      <c r="DV146" s="222"/>
      <c r="DW146" s="222"/>
      <c r="DX146" s="222"/>
      <c r="DY146" s="222"/>
      <c r="DZ146" s="222"/>
      <c r="EA146" s="222"/>
      <c r="EB146" s="222"/>
      <c r="EC146" s="222"/>
      <c r="ED146" s="222"/>
      <c r="EE146" s="222"/>
      <c r="EF146" s="222"/>
      <c r="EG146" s="222"/>
      <c r="EH146" s="222"/>
      <c r="EI146" s="222"/>
      <c r="EJ146" s="222"/>
      <c r="EK146" s="222"/>
      <c r="EL146" s="222"/>
      <c r="EM146" s="222"/>
      <c r="EN146" s="222"/>
      <c r="EO146" s="222"/>
      <c r="EP146" s="222"/>
      <c r="EQ146" s="222"/>
      <c r="ER146" s="222"/>
      <c r="ES146" s="222"/>
      <c r="ET146" s="222"/>
      <c r="EU146" s="222"/>
      <c r="EV146" s="222"/>
      <c r="EW146" s="222"/>
      <c r="EX146" s="222"/>
      <c r="EY146" s="222"/>
      <c r="EZ146" s="222"/>
      <c r="FA146" s="222"/>
      <c r="FB146" s="222"/>
      <c r="FC146" s="222"/>
      <c r="FD146" s="222"/>
      <c r="FE146" s="222"/>
      <c r="FF146" s="222"/>
      <c r="FG146" s="222"/>
      <c r="FH146" s="222"/>
      <c r="FI146" s="222"/>
      <c r="FJ146" s="222"/>
      <c r="FK146" s="222"/>
      <c r="FL146" s="222"/>
      <c r="FM146" s="222"/>
      <c r="FN146" s="222"/>
      <c r="FO146" s="222"/>
      <c r="FP146" s="222"/>
      <c r="FQ146" s="222"/>
      <c r="FR146" s="222"/>
      <c r="FS146" s="222"/>
      <c r="FT146" s="222"/>
      <c r="FU146" s="222"/>
      <c r="FV146" s="222"/>
      <c r="FW146" s="222"/>
      <c r="FX146" s="222"/>
      <c r="FY146" s="222"/>
      <c r="FZ146" s="222"/>
      <c r="GA146" s="222"/>
      <c r="GB146" s="222"/>
      <c r="GC146" s="222"/>
      <c r="GD146" s="222"/>
      <c r="GE146" s="222"/>
      <c r="GF146" s="222"/>
      <c r="GG146" s="222"/>
      <c r="GH146" s="222"/>
      <c r="GI146" s="222"/>
      <c r="GJ146" s="222"/>
      <c r="GK146" s="222"/>
      <c r="GL146" s="222"/>
      <c r="GM146" s="222"/>
      <c r="GN146" s="222"/>
      <c r="GO146" s="222"/>
      <c r="GP146" s="222"/>
      <c r="GQ146" s="222"/>
      <c r="GR146" s="222"/>
      <c r="GS146" s="222"/>
      <c r="GT146" s="222"/>
      <c r="GU146" s="222"/>
      <c r="GV146" s="222"/>
      <c r="GW146" s="222"/>
      <c r="GX146" s="222"/>
      <c r="GY146" s="222"/>
      <c r="GZ146" s="222"/>
      <c r="HA146" s="222"/>
      <c r="HB146" s="222"/>
      <c r="HC146" s="222"/>
      <c r="HD146" s="222"/>
      <c r="HE146" s="222"/>
      <c r="HF146" s="222"/>
      <c r="HG146" s="222"/>
      <c r="HH146" s="222"/>
      <c r="HI146" s="222"/>
      <c r="HJ146" s="222"/>
      <c r="HK146" s="222"/>
      <c r="HL146" s="222"/>
      <c r="HM146" s="222"/>
      <c r="HN146" s="222"/>
      <c r="HO146" s="222"/>
      <c r="HP146" s="222"/>
      <c r="HQ146" s="222"/>
      <c r="HR146" s="222"/>
      <c r="HS146" s="222"/>
      <c r="HT146" s="222"/>
      <c r="HU146" s="222"/>
      <c r="HV146" s="222"/>
      <c r="HW146" s="222"/>
      <c r="HX146" s="222"/>
      <c r="HY146" s="222"/>
      <c r="HZ146" s="222"/>
      <c r="IA146" s="222"/>
      <c r="IB146" s="222"/>
      <c r="IC146" s="222"/>
      <c r="ID146" s="222"/>
      <c r="IE146" s="222"/>
      <c r="IF146" s="222"/>
      <c r="IG146" s="222"/>
      <c r="IH146" s="222"/>
      <c r="II146" s="222"/>
      <c r="IJ146" s="222"/>
      <c r="IK146" s="222"/>
      <c r="IL146" s="222"/>
      <c r="IM146" s="222"/>
      <c r="IN146" s="222"/>
      <c r="IO146" s="222"/>
      <c r="IP146" s="222"/>
      <c r="IQ146" s="222"/>
      <c r="IR146" s="222"/>
      <c r="IS146" s="222"/>
      <c r="IT146" s="222"/>
    </row>
    <row r="147" spans="1:254" s="1" customFormat="1" x14ac:dyDescent="0.2">
      <c r="A147" s="222"/>
      <c r="B147" s="250"/>
      <c r="C147" s="250"/>
      <c r="D147" s="250"/>
      <c r="E147" s="250"/>
      <c r="F147" s="250"/>
      <c r="G147" s="250"/>
      <c r="H147" s="250"/>
      <c r="I147" s="222"/>
      <c r="J147" s="222"/>
      <c r="K147" s="222"/>
      <c r="L147" s="222"/>
      <c r="M147" s="222"/>
      <c r="N147" s="222"/>
      <c r="O147" s="222"/>
      <c r="P147" s="222"/>
      <c r="Q147" s="222"/>
      <c r="R147" s="222"/>
      <c r="S147" s="222"/>
      <c r="T147" s="222"/>
      <c r="U147" s="222"/>
      <c r="V147" s="222"/>
      <c r="W147" s="222"/>
      <c r="X147" s="222"/>
      <c r="Y147" s="222"/>
      <c r="Z147" s="222"/>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2"/>
      <c r="AY147" s="222"/>
      <c r="AZ147" s="222"/>
      <c r="BA147" s="222"/>
      <c r="BB147" s="222"/>
      <c r="BC147" s="222"/>
      <c r="BD147" s="222"/>
      <c r="BE147" s="222"/>
      <c r="BF147" s="222"/>
      <c r="BG147" s="222"/>
      <c r="BH147" s="222"/>
      <c r="BI147" s="222"/>
      <c r="BJ147" s="222"/>
      <c r="BK147" s="222"/>
      <c r="BL147" s="222"/>
      <c r="BM147" s="222"/>
      <c r="BN147" s="222"/>
      <c r="BO147" s="222"/>
      <c r="BP147" s="222"/>
      <c r="BQ147" s="222"/>
      <c r="BR147" s="222"/>
      <c r="BS147" s="222"/>
      <c r="BT147" s="222"/>
      <c r="BU147" s="222"/>
      <c r="BV147" s="222"/>
      <c r="BW147" s="222"/>
      <c r="BX147" s="222"/>
      <c r="BY147" s="222"/>
      <c r="BZ147" s="222"/>
      <c r="CA147" s="222"/>
      <c r="CB147" s="222"/>
      <c r="CC147" s="222"/>
      <c r="CD147" s="222"/>
      <c r="CE147" s="222"/>
      <c r="CF147" s="222"/>
      <c r="CG147" s="222"/>
      <c r="CH147" s="222"/>
      <c r="CI147" s="222"/>
      <c r="CJ147" s="222"/>
      <c r="CK147" s="222"/>
      <c r="CL147" s="222"/>
      <c r="CM147" s="222"/>
      <c r="CN147" s="222"/>
      <c r="CO147" s="222"/>
      <c r="CP147" s="222"/>
      <c r="CQ147" s="222"/>
      <c r="CR147" s="222"/>
      <c r="CS147" s="222"/>
      <c r="CT147" s="222"/>
      <c r="CU147" s="222"/>
      <c r="CV147" s="222"/>
      <c r="CW147" s="222"/>
      <c r="CX147" s="222"/>
      <c r="CY147" s="222"/>
      <c r="CZ147" s="222"/>
      <c r="DA147" s="222"/>
      <c r="DB147" s="222"/>
      <c r="DC147" s="222"/>
      <c r="DD147" s="222"/>
      <c r="DE147" s="222"/>
      <c r="DF147" s="222"/>
      <c r="DG147" s="222"/>
      <c r="DH147" s="222"/>
      <c r="DI147" s="222"/>
      <c r="DJ147" s="222"/>
      <c r="DK147" s="222"/>
      <c r="DL147" s="222"/>
      <c r="DM147" s="222"/>
      <c r="DN147" s="222"/>
      <c r="DO147" s="222"/>
      <c r="DP147" s="222"/>
      <c r="DQ147" s="222"/>
      <c r="DR147" s="222"/>
      <c r="DS147" s="222"/>
      <c r="DT147" s="222"/>
      <c r="DU147" s="222"/>
      <c r="DV147" s="222"/>
      <c r="DW147" s="222"/>
      <c r="DX147" s="222"/>
      <c r="DY147" s="222"/>
      <c r="DZ147" s="222"/>
      <c r="EA147" s="222"/>
      <c r="EB147" s="222"/>
      <c r="EC147" s="222"/>
      <c r="ED147" s="222"/>
      <c r="EE147" s="222"/>
      <c r="EF147" s="222"/>
      <c r="EG147" s="222"/>
      <c r="EH147" s="222"/>
      <c r="EI147" s="222"/>
      <c r="EJ147" s="222"/>
      <c r="EK147" s="222"/>
      <c r="EL147" s="222"/>
      <c r="EM147" s="222"/>
      <c r="EN147" s="222"/>
      <c r="EO147" s="222"/>
      <c r="EP147" s="222"/>
      <c r="EQ147" s="222"/>
      <c r="ER147" s="222"/>
      <c r="ES147" s="222"/>
      <c r="ET147" s="222"/>
      <c r="EU147" s="222"/>
      <c r="EV147" s="222"/>
      <c r="EW147" s="222"/>
      <c r="EX147" s="222"/>
      <c r="EY147" s="222"/>
      <c r="EZ147" s="222"/>
      <c r="FA147" s="222"/>
      <c r="FB147" s="222"/>
      <c r="FC147" s="222"/>
      <c r="FD147" s="222"/>
      <c r="FE147" s="222"/>
      <c r="FF147" s="222"/>
      <c r="FG147" s="222"/>
      <c r="FH147" s="222"/>
      <c r="FI147" s="222"/>
      <c r="FJ147" s="222"/>
      <c r="FK147" s="222"/>
      <c r="FL147" s="222"/>
      <c r="FM147" s="222"/>
      <c r="FN147" s="222"/>
      <c r="FO147" s="222"/>
      <c r="FP147" s="222"/>
      <c r="FQ147" s="222"/>
      <c r="FR147" s="222"/>
      <c r="FS147" s="222"/>
      <c r="FT147" s="222"/>
      <c r="FU147" s="222"/>
      <c r="FV147" s="222"/>
      <c r="FW147" s="222"/>
      <c r="FX147" s="222"/>
      <c r="FY147" s="222"/>
      <c r="FZ147" s="222"/>
      <c r="GA147" s="222"/>
      <c r="GB147" s="222"/>
      <c r="GC147" s="222"/>
      <c r="GD147" s="222"/>
      <c r="GE147" s="222"/>
      <c r="GF147" s="222"/>
      <c r="GG147" s="222"/>
      <c r="GH147" s="222"/>
      <c r="GI147" s="222"/>
      <c r="GJ147" s="222"/>
      <c r="GK147" s="222"/>
      <c r="GL147" s="222"/>
      <c r="GM147" s="222"/>
      <c r="GN147" s="222"/>
      <c r="GO147" s="222"/>
      <c r="GP147" s="222"/>
      <c r="GQ147" s="222"/>
      <c r="GR147" s="222"/>
      <c r="GS147" s="222"/>
      <c r="GT147" s="222"/>
      <c r="GU147" s="222"/>
      <c r="GV147" s="222"/>
      <c r="GW147" s="222"/>
      <c r="GX147" s="222"/>
      <c r="GY147" s="222"/>
      <c r="GZ147" s="222"/>
      <c r="HA147" s="222"/>
      <c r="HB147" s="222"/>
      <c r="HC147" s="222"/>
      <c r="HD147" s="222"/>
      <c r="HE147" s="222"/>
      <c r="HF147" s="222"/>
      <c r="HG147" s="222"/>
      <c r="HH147" s="222"/>
      <c r="HI147" s="222"/>
      <c r="HJ147" s="222"/>
      <c r="HK147" s="222"/>
      <c r="HL147" s="222"/>
      <c r="HM147" s="222"/>
      <c r="HN147" s="222"/>
      <c r="HO147" s="222"/>
      <c r="HP147" s="222"/>
      <c r="HQ147" s="222"/>
      <c r="HR147" s="222"/>
      <c r="HS147" s="222"/>
      <c r="HT147" s="222"/>
      <c r="HU147" s="222"/>
      <c r="HV147" s="222"/>
      <c r="HW147" s="222"/>
      <c r="HX147" s="222"/>
      <c r="HY147" s="222"/>
      <c r="HZ147" s="222"/>
      <c r="IA147" s="222"/>
      <c r="IB147" s="222"/>
      <c r="IC147" s="222"/>
      <c r="ID147" s="222"/>
      <c r="IE147" s="222"/>
      <c r="IF147" s="222"/>
      <c r="IG147" s="222"/>
      <c r="IH147" s="222"/>
      <c r="II147" s="222"/>
      <c r="IJ147" s="222"/>
      <c r="IK147" s="222"/>
      <c r="IL147" s="222"/>
      <c r="IM147" s="222"/>
      <c r="IN147" s="222"/>
      <c r="IO147" s="222"/>
      <c r="IP147" s="222"/>
      <c r="IQ147" s="222"/>
      <c r="IR147" s="222"/>
      <c r="IS147" s="222"/>
      <c r="IT147" s="222"/>
    </row>
    <row r="148" spans="1:254" s="1" customFormat="1" x14ac:dyDescent="0.2">
      <c r="A148" s="222"/>
      <c r="B148" s="250"/>
      <c r="C148" s="250"/>
      <c r="D148" s="250"/>
      <c r="E148" s="250"/>
      <c r="F148" s="250"/>
      <c r="G148" s="250"/>
      <c r="H148" s="250"/>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2"/>
      <c r="BH148" s="222"/>
      <c r="BI148" s="222"/>
      <c r="BJ148" s="222"/>
      <c r="BK148" s="222"/>
      <c r="BL148" s="222"/>
      <c r="BM148" s="222"/>
      <c r="BN148" s="222"/>
      <c r="BO148" s="222"/>
      <c r="BP148" s="222"/>
      <c r="BQ148" s="222"/>
      <c r="BR148" s="222"/>
      <c r="BS148" s="222"/>
      <c r="BT148" s="222"/>
      <c r="BU148" s="222"/>
      <c r="BV148" s="222"/>
      <c r="BW148" s="222"/>
      <c r="BX148" s="222"/>
      <c r="BY148" s="222"/>
      <c r="BZ148" s="222"/>
      <c r="CA148" s="222"/>
      <c r="CB148" s="222"/>
      <c r="CC148" s="222"/>
      <c r="CD148" s="222"/>
      <c r="CE148" s="222"/>
      <c r="CF148" s="222"/>
      <c r="CG148" s="222"/>
      <c r="CH148" s="222"/>
      <c r="CI148" s="222"/>
      <c r="CJ148" s="222"/>
      <c r="CK148" s="222"/>
      <c r="CL148" s="222"/>
      <c r="CM148" s="222"/>
      <c r="CN148" s="222"/>
      <c r="CO148" s="222"/>
      <c r="CP148" s="222"/>
      <c r="CQ148" s="222"/>
      <c r="CR148" s="222"/>
      <c r="CS148" s="222"/>
      <c r="CT148" s="222"/>
      <c r="CU148" s="222"/>
      <c r="CV148" s="222"/>
      <c r="CW148" s="222"/>
      <c r="CX148" s="222"/>
      <c r="CY148" s="222"/>
      <c r="CZ148" s="222"/>
      <c r="DA148" s="222"/>
      <c r="DB148" s="222"/>
      <c r="DC148" s="222"/>
      <c r="DD148" s="222"/>
      <c r="DE148" s="222"/>
      <c r="DF148" s="222"/>
      <c r="DG148" s="222"/>
      <c r="DH148" s="222"/>
      <c r="DI148" s="222"/>
      <c r="DJ148" s="222"/>
      <c r="DK148" s="222"/>
      <c r="DL148" s="222"/>
      <c r="DM148" s="222"/>
      <c r="DN148" s="222"/>
      <c r="DO148" s="222"/>
      <c r="DP148" s="222"/>
      <c r="DQ148" s="222"/>
      <c r="DR148" s="222"/>
      <c r="DS148" s="222"/>
      <c r="DT148" s="222"/>
      <c r="DU148" s="222"/>
      <c r="DV148" s="222"/>
      <c r="DW148" s="222"/>
      <c r="DX148" s="222"/>
      <c r="DY148" s="222"/>
      <c r="DZ148" s="222"/>
      <c r="EA148" s="222"/>
      <c r="EB148" s="222"/>
      <c r="EC148" s="222"/>
      <c r="ED148" s="222"/>
      <c r="EE148" s="222"/>
      <c r="EF148" s="222"/>
      <c r="EG148" s="222"/>
      <c r="EH148" s="222"/>
      <c r="EI148" s="222"/>
      <c r="EJ148" s="222"/>
      <c r="EK148" s="222"/>
      <c r="EL148" s="222"/>
      <c r="EM148" s="222"/>
      <c r="EN148" s="222"/>
      <c r="EO148" s="222"/>
      <c r="EP148" s="222"/>
      <c r="EQ148" s="222"/>
      <c r="ER148" s="222"/>
      <c r="ES148" s="222"/>
      <c r="ET148" s="222"/>
      <c r="EU148" s="222"/>
      <c r="EV148" s="222"/>
      <c r="EW148" s="222"/>
      <c r="EX148" s="222"/>
      <c r="EY148" s="222"/>
      <c r="EZ148" s="222"/>
      <c r="FA148" s="222"/>
      <c r="FB148" s="222"/>
      <c r="FC148" s="222"/>
      <c r="FD148" s="222"/>
      <c r="FE148" s="222"/>
      <c r="FF148" s="222"/>
      <c r="FG148" s="222"/>
      <c r="FH148" s="222"/>
      <c r="FI148" s="222"/>
      <c r="FJ148" s="222"/>
      <c r="FK148" s="222"/>
      <c r="FL148" s="222"/>
      <c r="FM148" s="222"/>
      <c r="FN148" s="222"/>
      <c r="FO148" s="222"/>
      <c r="FP148" s="222"/>
      <c r="FQ148" s="222"/>
      <c r="FR148" s="222"/>
      <c r="FS148" s="222"/>
      <c r="FT148" s="222"/>
      <c r="FU148" s="222"/>
      <c r="FV148" s="222"/>
      <c r="FW148" s="222"/>
      <c r="FX148" s="222"/>
      <c r="FY148" s="222"/>
      <c r="FZ148" s="222"/>
      <c r="GA148" s="222"/>
      <c r="GB148" s="222"/>
      <c r="GC148" s="222"/>
      <c r="GD148" s="222"/>
      <c r="GE148" s="222"/>
      <c r="GF148" s="222"/>
      <c r="GG148" s="222"/>
      <c r="GH148" s="222"/>
      <c r="GI148" s="222"/>
      <c r="GJ148" s="222"/>
      <c r="GK148" s="222"/>
      <c r="GL148" s="222"/>
      <c r="GM148" s="222"/>
      <c r="GN148" s="222"/>
      <c r="GO148" s="222"/>
      <c r="GP148" s="222"/>
      <c r="GQ148" s="222"/>
      <c r="GR148" s="222"/>
      <c r="GS148" s="222"/>
      <c r="GT148" s="222"/>
      <c r="GU148" s="222"/>
      <c r="GV148" s="222"/>
      <c r="GW148" s="222"/>
      <c r="GX148" s="222"/>
      <c r="GY148" s="222"/>
      <c r="GZ148" s="222"/>
      <c r="HA148" s="222"/>
      <c r="HB148" s="222"/>
      <c r="HC148" s="222"/>
      <c r="HD148" s="222"/>
      <c r="HE148" s="222"/>
      <c r="HF148" s="222"/>
      <c r="HG148" s="222"/>
      <c r="HH148" s="222"/>
      <c r="HI148" s="222"/>
      <c r="HJ148" s="222"/>
      <c r="HK148" s="222"/>
      <c r="HL148" s="222"/>
      <c r="HM148" s="222"/>
      <c r="HN148" s="222"/>
      <c r="HO148" s="222"/>
      <c r="HP148" s="222"/>
      <c r="HQ148" s="222"/>
      <c r="HR148" s="222"/>
      <c r="HS148" s="222"/>
      <c r="HT148" s="222"/>
      <c r="HU148" s="222"/>
      <c r="HV148" s="222"/>
      <c r="HW148" s="222"/>
      <c r="HX148" s="222"/>
      <c r="HY148" s="222"/>
      <c r="HZ148" s="222"/>
      <c r="IA148" s="222"/>
      <c r="IB148" s="222"/>
      <c r="IC148" s="222"/>
      <c r="ID148" s="222"/>
      <c r="IE148" s="222"/>
      <c r="IF148" s="222"/>
      <c r="IG148" s="222"/>
      <c r="IH148" s="222"/>
      <c r="II148" s="222"/>
      <c r="IJ148" s="222"/>
      <c r="IK148" s="222"/>
      <c r="IL148" s="222"/>
      <c r="IM148" s="222"/>
      <c r="IN148" s="222"/>
      <c r="IO148" s="222"/>
      <c r="IP148" s="222"/>
      <c r="IQ148" s="222"/>
      <c r="IR148" s="222"/>
      <c r="IS148" s="222"/>
      <c r="IT148" s="222"/>
    </row>
    <row r="149" spans="1:254" s="1" customFormat="1" x14ac:dyDescent="0.2">
      <c r="A149" s="222"/>
      <c r="B149" s="250"/>
      <c r="C149" s="250"/>
      <c r="D149" s="250"/>
      <c r="E149" s="250"/>
      <c r="F149" s="250"/>
      <c r="G149" s="250"/>
      <c r="H149" s="250"/>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2"/>
      <c r="CO149" s="222"/>
      <c r="CP149" s="222"/>
      <c r="CQ149" s="222"/>
      <c r="CR149" s="222"/>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c r="EI149" s="222"/>
      <c r="EJ149" s="222"/>
      <c r="EK149" s="222"/>
      <c r="EL149" s="222"/>
      <c r="EM149" s="222"/>
      <c r="EN149" s="222"/>
      <c r="EO149" s="222"/>
      <c r="EP149" s="222"/>
      <c r="EQ149" s="222"/>
      <c r="ER149" s="222"/>
      <c r="ES149" s="222"/>
      <c r="ET149" s="222"/>
      <c r="EU149" s="222"/>
      <c r="EV149" s="222"/>
      <c r="EW149" s="222"/>
      <c r="EX149" s="222"/>
      <c r="EY149" s="222"/>
      <c r="EZ149" s="222"/>
      <c r="FA149" s="222"/>
      <c r="FB149" s="222"/>
      <c r="FC149" s="222"/>
      <c r="FD149" s="222"/>
      <c r="FE149" s="222"/>
      <c r="FF149" s="222"/>
      <c r="FG149" s="222"/>
      <c r="FH149" s="222"/>
      <c r="FI149" s="222"/>
      <c r="FJ149" s="222"/>
      <c r="FK149" s="222"/>
      <c r="FL149" s="222"/>
      <c r="FM149" s="222"/>
      <c r="FN149" s="222"/>
      <c r="FO149" s="222"/>
      <c r="FP149" s="222"/>
      <c r="FQ149" s="222"/>
      <c r="FR149" s="222"/>
      <c r="FS149" s="222"/>
      <c r="FT149" s="222"/>
      <c r="FU149" s="222"/>
      <c r="FV149" s="222"/>
      <c r="FW149" s="222"/>
      <c r="FX149" s="222"/>
      <c r="FY149" s="222"/>
      <c r="FZ149" s="222"/>
      <c r="GA149" s="222"/>
      <c r="GB149" s="222"/>
      <c r="GC149" s="222"/>
      <c r="GD149" s="222"/>
      <c r="GE149" s="222"/>
      <c r="GF149" s="222"/>
      <c r="GG149" s="222"/>
      <c r="GH149" s="222"/>
      <c r="GI149" s="222"/>
      <c r="GJ149" s="222"/>
      <c r="GK149" s="222"/>
      <c r="GL149" s="222"/>
      <c r="GM149" s="222"/>
      <c r="GN149" s="222"/>
      <c r="GO149" s="222"/>
      <c r="GP149" s="222"/>
      <c r="GQ149" s="222"/>
      <c r="GR149" s="222"/>
      <c r="GS149" s="222"/>
      <c r="GT149" s="222"/>
      <c r="GU149" s="222"/>
      <c r="GV149" s="222"/>
      <c r="GW149" s="222"/>
      <c r="GX149" s="222"/>
      <c r="GY149" s="222"/>
      <c r="GZ149" s="222"/>
      <c r="HA149" s="222"/>
      <c r="HB149" s="222"/>
      <c r="HC149" s="222"/>
      <c r="HD149" s="222"/>
      <c r="HE149" s="222"/>
      <c r="HF149" s="222"/>
      <c r="HG149" s="222"/>
      <c r="HH149" s="222"/>
      <c r="HI149" s="222"/>
      <c r="HJ149" s="222"/>
      <c r="HK149" s="222"/>
      <c r="HL149" s="222"/>
      <c r="HM149" s="222"/>
      <c r="HN149" s="222"/>
      <c r="HO149" s="222"/>
      <c r="HP149" s="222"/>
      <c r="HQ149" s="222"/>
      <c r="HR149" s="222"/>
      <c r="HS149" s="222"/>
      <c r="HT149" s="222"/>
      <c r="HU149" s="222"/>
      <c r="HV149" s="222"/>
      <c r="HW149" s="222"/>
      <c r="HX149" s="222"/>
      <c r="HY149" s="222"/>
      <c r="HZ149" s="222"/>
      <c r="IA149" s="222"/>
      <c r="IB149" s="222"/>
      <c r="IC149" s="222"/>
      <c r="ID149" s="222"/>
      <c r="IE149" s="222"/>
      <c r="IF149" s="222"/>
      <c r="IG149" s="222"/>
      <c r="IH149" s="222"/>
      <c r="II149" s="222"/>
      <c r="IJ149" s="222"/>
      <c r="IK149" s="222"/>
      <c r="IL149" s="222"/>
      <c r="IM149" s="222"/>
      <c r="IN149" s="222"/>
      <c r="IO149" s="222"/>
      <c r="IP149" s="222"/>
      <c r="IQ149" s="222"/>
      <c r="IR149" s="222"/>
      <c r="IS149" s="222"/>
      <c r="IT149" s="222"/>
    </row>
    <row r="150" spans="1:254" s="1" customFormat="1" x14ac:dyDescent="0.2">
      <c r="A150" s="222"/>
      <c r="B150" s="250"/>
      <c r="C150" s="250"/>
      <c r="D150" s="250"/>
      <c r="E150" s="250"/>
      <c r="F150" s="250"/>
      <c r="G150" s="250"/>
      <c r="H150" s="250"/>
      <c r="I150" s="222"/>
      <c r="J150" s="222"/>
      <c r="K150" s="222"/>
      <c r="L150" s="222"/>
      <c r="M150" s="222"/>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c r="EI150" s="222"/>
      <c r="EJ150" s="222"/>
      <c r="EK150" s="222"/>
      <c r="EL150" s="222"/>
      <c r="EM150" s="222"/>
      <c r="EN150" s="222"/>
      <c r="EO150" s="222"/>
      <c r="EP150" s="222"/>
      <c r="EQ150" s="222"/>
      <c r="ER150" s="222"/>
      <c r="ES150" s="222"/>
      <c r="ET150" s="222"/>
      <c r="EU150" s="222"/>
      <c r="EV150" s="222"/>
      <c r="EW150" s="222"/>
      <c r="EX150" s="222"/>
      <c r="EY150" s="222"/>
      <c r="EZ150" s="222"/>
      <c r="FA150" s="222"/>
      <c r="FB150" s="222"/>
      <c r="FC150" s="222"/>
      <c r="FD150" s="222"/>
      <c r="FE150" s="222"/>
      <c r="FF150" s="222"/>
      <c r="FG150" s="222"/>
      <c r="FH150" s="222"/>
      <c r="FI150" s="222"/>
      <c r="FJ150" s="222"/>
      <c r="FK150" s="222"/>
      <c r="FL150" s="222"/>
      <c r="FM150" s="222"/>
      <c r="FN150" s="222"/>
      <c r="FO150" s="222"/>
      <c r="FP150" s="222"/>
      <c r="FQ150" s="222"/>
      <c r="FR150" s="222"/>
      <c r="FS150" s="222"/>
      <c r="FT150" s="222"/>
      <c r="FU150" s="222"/>
      <c r="FV150" s="222"/>
      <c r="FW150" s="222"/>
      <c r="FX150" s="222"/>
      <c r="FY150" s="222"/>
      <c r="FZ150" s="222"/>
      <c r="GA150" s="222"/>
      <c r="GB150" s="222"/>
      <c r="GC150" s="222"/>
      <c r="GD150" s="222"/>
      <c r="GE150" s="222"/>
      <c r="GF150" s="222"/>
      <c r="GG150" s="222"/>
      <c r="GH150" s="222"/>
      <c r="GI150" s="222"/>
      <c r="GJ150" s="222"/>
      <c r="GK150" s="222"/>
      <c r="GL150" s="222"/>
      <c r="GM150" s="222"/>
      <c r="GN150" s="222"/>
      <c r="GO150" s="222"/>
      <c r="GP150" s="222"/>
      <c r="GQ150" s="222"/>
      <c r="GR150" s="222"/>
      <c r="GS150" s="222"/>
      <c r="GT150" s="222"/>
      <c r="GU150" s="222"/>
      <c r="GV150" s="222"/>
      <c r="GW150" s="222"/>
      <c r="GX150" s="222"/>
      <c r="GY150" s="222"/>
      <c r="GZ150" s="222"/>
      <c r="HA150" s="222"/>
      <c r="HB150" s="222"/>
      <c r="HC150" s="222"/>
      <c r="HD150" s="222"/>
      <c r="HE150" s="222"/>
      <c r="HF150" s="222"/>
      <c r="HG150" s="222"/>
      <c r="HH150" s="222"/>
      <c r="HI150" s="222"/>
      <c r="HJ150" s="222"/>
      <c r="HK150" s="222"/>
      <c r="HL150" s="222"/>
      <c r="HM150" s="222"/>
      <c r="HN150" s="222"/>
      <c r="HO150" s="222"/>
      <c r="HP150" s="222"/>
      <c r="HQ150" s="222"/>
      <c r="HR150" s="222"/>
      <c r="HS150" s="222"/>
      <c r="HT150" s="222"/>
      <c r="HU150" s="222"/>
      <c r="HV150" s="222"/>
      <c r="HW150" s="222"/>
      <c r="HX150" s="222"/>
      <c r="HY150" s="222"/>
      <c r="HZ150" s="222"/>
      <c r="IA150" s="222"/>
      <c r="IB150" s="222"/>
      <c r="IC150" s="222"/>
      <c r="ID150" s="222"/>
      <c r="IE150" s="222"/>
      <c r="IF150" s="222"/>
      <c r="IG150" s="222"/>
      <c r="IH150" s="222"/>
      <c r="II150" s="222"/>
      <c r="IJ150" s="222"/>
      <c r="IK150" s="222"/>
      <c r="IL150" s="222"/>
      <c r="IM150" s="222"/>
      <c r="IN150" s="222"/>
      <c r="IO150" s="222"/>
      <c r="IP150" s="222"/>
      <c r="IQ150" s="222"/>
      <c r="IR150" s="222"/>
      <c r="IS150" s="222"/>
      <c r="IT150" s="222"/>
    </row>
    <row r="151" spans="1:254" s="1" customFormat="1" x14ac:dyDescent="0.2">
      <c r="A151" s="222"/>
      <c r="B151" s="250"/>
      <c r="C151" s="250"/>
      <c r="D151" s="250"/>
      <c r="E151" s="250"/>
      <c r="F151" s="250"/>
      <c r="G151" s="250"/>
      <c r="H151" s="250"/>
      <c r="I151" s="222"/>
      <c r="J151" s="222"/>
      <c r="K151" s="222"/>
      <c r="L151" s="222"/>
      <c r="M151" s="222"/>
      <c r="N151" s="222"/>
      <c r="O151" s="222"/>
      <c r="P151" s="222"/>
      <c r="Q151" s="222"/>
      <c r="R151" s="222"/>
      <c r="S151" s="222"/>
      <c r="T151" s="222"/>
      <c r="U151" s="222"/>
      <c r="V151" s="222"/>
      <c r="W151" s="222"/>
      <c r="X151" s="222"/>
      <c r="Y151" s="222"/>
      <c r="Z151" s="222"/>
      <c r="AA151" s="222"/>
      <c r="AB151" s="222"/>
      <c r="AC151" s="222"/>
      <c r="AD151" s="222"/>
      <c r="AE151" s="222"/>
      <c r="AF151" s="222"/>
      <c r="AG151" s="222"/>
      <c r="AH151" s="222"/>
      <c r="AI151" s="222"/>
      <c r="AJ151" s="222"/>
      <c r="AK151" s="222"/>
      <c r="AL151" s="222"/>
      <c r="AM151" s="222"/>
      <c r="AN151" s="222"/>
      <c r="AO151" s="222"/>
      <c r="AP151" s="222"/>
      <c r="AQ151" s="222"/>
      <c r="AR151" s="222"/>
      <c r="AS151" s="222"/>
      <c r="AT151" s="222"/>
      <c r="AU151" s="222"/>
      <c r="AV151" s="222"/>
      <c r="AW151" s="222"/>
      <c r="AX151" s="222"/>
      <c r="AY151" s="222"/>
      <c r="AZ151" s="222"/>
      <c r="BA151" s="222"/>
      <c r="BB151" s="222"/>
      <c r="BC151" s="222"/>
      <c r="BD151" s="222"/>
      <c r="BE151" s="222"/>
      <c r="BF151" s="222"/>
      <c r="BG151" s="222"/>
      <c r="BH151" s="222"/>
      <c r="BI151" s="222"/>
      <c r="BJ151" s="222"/>
      <c r="BK151" s="222"/>
      <c r="BL151" s="222"/>
      <c r="BM151" s="222"/>
      <c r="BN151" s="222"/>
      <c r="BO151" s="222"/>
      <c r="BP151" s="222"/>
      <c r="BQ151" s="222"/>
      <c r="BR151" s="222"/>
      <c r="BS151" s="222"/>
      <c r="BT151" s="222"/>
      <c r="BU151" s="222"/>
      <c r="BV151" s="222"/>
      <c r="BW151" s="222"/>
      <c r="BX151" s="222"/>
      <c r="BY151" s="222"/>
      <c r="BZ151" s="222"/>
      <c r="CA151" s="222"/>
      <c r="CB151" s="222"/>
      <c r="CC151" s="222"/>
      <c r="CD151" s="222"/>
      <c r="CE151" s="222"/>
      <c r="CF151" s="222"/>
      <c r="CG151" s="222"/>
      <c r="CH151" s="222"/>
      <c r="CI151" s="222"/>
      <c r="CJ151" s="222"/>
      <c r="CK151" s="222"/>
      <c r="CL151" s="222"/>
      <c r="CM151" s="222"/>
      <c r="CN151" s="222"/>
      <c r="CO151" s="222"/>
      <c r="CP151" s="222"/>
      <c r="CQ151" s="222"/>
      <c r="CR151" s="222"/>
      <c r="CS151" s="222"/>
      <c r="CT151" s="222"/>
      <c r="CU151" s="222"/>
      <c r="CV151" s="222"/>
      <c r="CW151" s="222"/>
      <c r="CX151" s="222"/>
      <c r="CY151" s="222"/>
      <c r="CZ151" s="222"/>
      <c r="DA151" s="222"/>
      <c r="DB151" s="222"/>
      <c r="DC151" s="222"/>
      <c r="DD151" s="222"/>
      <c r="DE151" s="222"/>
      <c r="DF151" s="222"/>
      <c r="DG151" s="222"/>
      <c r="DH151" s="222"/>
      <c r="DI151" s="222"/>
      <c r="DJ151" s="222"/>
      <c r="DK151" s="222"/>
      <c r="DL151" s="222"/>
      <c r="DM151" s="222"/>
      <c r="DN151" s="222"/>
      <c r="DO151" s="222"/>
      <c r="DP151" s="222"/>
      <c r="DQ151" s="222"/>
      <c r="DR151" s="222"/>
      <c r="DS151" s="222"/>
      <c r="DT151" s="222"/>
      <c r="DU151" s="222"/>
      <c r="DV151" s="222"/>
      <c r="DW151" s="222"/>
      <c r="DX151" s="222"/>
      <c r="DY151" s="222"/>
      <c r="DZ151" s="222"/>
      <c r="EA151" s="222"/>
      <c r="EB151" s="222"/>
      <c r="EC151" s="222"/>
      <c r="ED151" s="222"/>
      <c r="EE151" s="222"/>
      <c r="EF151" s="222"/>
      <c r="EG151" s="222"/>
      <c r="EH151" s="222"/>
      <c r="EI151" s="222"/>
      <c r="EJ151" s="222"/>
      <c r="EK151" s="222"/>
      <c r="EL151" s="222"/>
      <c r="EM151" s="222"/>
      <c r="EN151" s="222"/>
      <c r="EO151" s="222"/>
      <c r="EP151" s="222"/>
      <c r="EQ151" s="222"/>
      <c r="ER151" s="222"/>
      <c r="ES151" s="222"/>
      <c r="ET151" s="222"/>
      <c r="EU151" s="222"/>
      <c r="EV151" s="222"/>
      <c r="EW151" s="222"/>
      <c r="EX151" s="222"/>
      <c r="EY151" s="222"/>
      <c r="EZ151" s="222"/>
      <c r="FA151" s="222"/>
      <c r="FB151" s="222"/>
      <c r="FC151" s="222"/>
      <c r="FD151" s="222"/>
      <c r="FE151" s="222"/>
      <c r="FF151" s="222"/>
      <c r="FG151" s="222"/>
      <c r="FH151" s="222"/>
      <c r="FI151" s="222"/>
      <c r="FJ151" s="222"/>
      <c r="FK151" s="222"/>
      <c r="FL151" s="222"/>
      <c r="FM151" s="222"/>
      <c r="FN151" s="222"/>
      <c r="FO151" s="222"/>
      <c r="FP151" s="222"/>
      <c r="FQ151" s="222"/>
      <c r="FR151" s="222"/>
      <c r="FS151" s="222"/>
      <c r="FT151" s="222"/>
      <c r="FU151" s="222"/>
      <c r="FV151" s="222"/>
      <c r="FW151" s="222"/>
      <c r="FX151" s="222"/>
      <c r="FY151" s="222"/>
      <c r="FZ151" s="222"/>
      <c r="GA151" s="222"/>
      <c r="GB151" s="222"/>
      <c r="GC151" s="222"/>
      <c r="GD151" s="222"/>
      <c r="GE151" s="222"/>
      <c r="GF151" s="222"/>
      <c r="GG151" s="222"/>
      <c r="GH151" s="222"/>
      <c r="GI151" s="222"/>
      <c r="GJ151" s="222"/>
      <c r="GK151" s="222"/>
      <c r="GL151" s="222"/>
      <c r="GM151" s="222"/>
      <c r="GN151" s="222"/>
      <c r="GO151" s="222"/>
      <c r="GP151" s="222"/>
      <c r="GQ151" s="222"/>
      <c r="GR151" s="222"/>
      <c r="GS151" s="222"/>
      <c r="GT151" s="222"/>
      <c r="GU151" s="222"/>
      <c r="GV151" s="222"/>
      <c r="GW151" s="222"/>
      <c r="GX151" s="222"/>
      <c r="GY151" s="222"/>
      <c r="GZ151" s="222"/>
      <c r="HA151" s="222"/>
      <c r="HB151" s="222"/>
      <c r="HC151" s="222"/>
      <c r="HD151" s="222"/>
      <c r="HE151" s="222"/>
      <c r="HF151" s="222"/>
      <c r="HG151" s="222"/>
      <c r="HH151" s="222"/>
      <c r="HI151" s="222"/>
      <c r="HJ151" s="222"/>
      <c r="HK151" s="222"/>
      <c r="HL151" s="222"/>
      <c r="HM151" s="222"/>
      <c r="HN151" s="222"/>
      <c r="HO151" s="222"/>
      <c r="HP151" s="222"/>
      <c r="HQ151" s="222"/>
      <c r="HR151" s="222"/>
      <c r="HS151" s="222"/>
      <c r="HT151" s="222"/>
      <c r="HU151" s="222"/>
      <c r="HV151" s="222"/>
      <c r="HW151" s="222"/>
      <c r="HX151" s="222"/>
      <c r="HY151" s="222"/>
      <c r="HZ151" s="222"/>
      <c r="IA151" s="222"/>
      <c r="IB151" s="222"/>
      <c r="IC151" s="222"/>
      <c r="ID151" s="222"/>
      <c r="IE151" s="222"/>
      <c r="IF151" s="222"/>
      <c r="IG151" s="222"/>
      <c r="IH151" s="222"/>
      <c r="II151" s="222"/>
      <c r="IJ151" s="222"/>
      <c r="IK151" s="222"/>
      <c r="IL151" s="222"/>
      <c r="IM151" s="222"/>
      <c r="IN151" s="222"/>
      <c r="IO151" s="222"/>
      <c r="IP151" s="222"/>
      <c r="IQ151" s="222"/>
      <c r="IR151" s="222"/>
      <c r="IS151" s="222"/>
      <c r="IT151" s="222"/>
    </row>
    <row r="152" spans="1:254" s="1" customFormat="1" x14ac:dyDescent="0.2">
      <c r="A152" s="222"/>
      <c r="B152" s="250"/>
      <c r="C152" s="250"/>
      <c r="D152" s="250"/>
      <c r="E152" s="250"/>
      <c r="F152" s="250"/>
      <c r="G152" s="250"/>
      <c r="H152" s="250"/>
      <c r="I152" s="222"/>
      <c r="J152" s="222"/>
      <c r="K152" s="222"/>
      <c r="L152" s="222"/>
      <c r="M152" s="222"/>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2"/>
      <c r="AJ152" s="222"/>
      <c r="AK152" s="222"/>
      <c r="AL152" s="222"/>
      <c r="AM152" s="222"/>
      <c r="AN152" s="222"/>
      <c r="AO152" s="222"/>
      <c r="AP152" s="222"/>
      <c r="AQ152" s="222"/>
      <c r="AR152" s="222"/>
      <c r="AS152" s="222"/>
      <c r="AT152" s="222"/>
      <c r="AU152" s="222"/>
      <c r="AV152" s="222"/>
      <c r="AW152" s="222"/>
      <c r="AX152" s="222"/>
      <c r="AY152" s="222"/>
      <c r="AZ152" s="222"/>
      <c r="BA152" s="222"/>
      <c r="BB152" s="222"/>
      <c r="BC152" s="222"/>
      <c r="BD152" s="222"/>
      <c r="BE152" s="222"/>
      <c r="BF152" s="222"/>
      <c r="BG152" s="222"/>
      <c r="BH152" s="222"/>
      <c r="BI152" s="222"/>
      <c r="BJ152" s="222"/>
      <c r="BK152" s="222"/>
      <c r="BL152" s="222"/>
      <c r="BM152" s="222"/>
      <c r="BN152" s="222"/>
      <c r="BO152" s="222"/>
      <c r="BP152" s="222"/>
      <c r="BQ152" s="222"/>
      <c r="BR152" s="222"/>
      <c r="BS152" s="222"/>
      <c r="BT152" s="222"/>
      <c r="BU152" s="222"/>
      <c r="BV152" s="222"/>
      <c r="BW152" s="222"/>
      <c r="BX152" s="222"/>
      <c r="BY152" s="222"/>
      <c r="BZ152" s="222"/>
      <c r="CA152" s="222"/>
      <c r="CB152" s="222"/>
      <c r="CC152" s="222"/>
      <c r="CD152" s="222"/>
      <c r="CE152" s="222"/>
      <c r="CF152" s="222"/>
      <c r="CG152" s="222"/>
      <c r="CH152" s="222"/>
      <c r="CI152" s="222"/>
      <c r="CJ152" s="222"/>
      <c r="CK152" s="222"/>
      <c r="CL152" s="222"/>
      <c r="CM152" s="222"/>
      <c r="CN152" s="222"/>
      <c r="CO152" s="222"/>
      <c r="CP152" s="222"/>
      <c r="CQ152" s="222"/>
      <c r="CR152" s="222"/>
      <c r="CS152" s="222"/>
      <c r="CT152" s="222"/>
      <c r="CU152" s="222"/>
      <c r="CV152" s="222"/>
      <c r="CW152" s="222"/>
      <c r="CX152" s="222"/>
      <c r="CY152" s="222"/>
      <c r="CZ152" s="222"/>
      <c r="DA152" s="222"/>
      <c r="DB152" s="222"/>
      <c r="DC152" s="222"/>
      <c r="DD152" s="222"/>
      <c r="DE152" s="222"/>
      <c r="DF152" s="222"/>
      <c r="DG152" s="222"/>
      <c r="DH152" s="222"/>
      <c r="DI152" s="222"/>
      <c r="DJ152" s="222"/>
      <c r="DK152" s="222"/>
      <c r="DL152" s="222"/>
      <c r="DM152" s="222"/>
      <c r="DN152" s="222"/>
      <c r="DO152" s="222"/>
      <c r="DP152" s="222"/>
      <c r="DQ152" s="222"/>
      <c r="DR152" s="222"/>
      <c r="DS152" s="222"/>
      <c r="DT152" s="222"/>
      <c r="DU152" s="222"/>
      <c r="DV152" s="222"/>
      <c r="DW152" s="222"/>
      <c r="DX152" s="222"/>
      <c r="DY152" s="222"/>
      <c r="DZ152" s="222"/>
      <c r="EA152" s="222"/>
      <c r="EB152" s="222"/>
      <c r="EC152" s="222"/>
      <c r="ED152" s="222"/>
      <c r="EE152" s="222"/>
      <c r="EF152" s="222"/>
      <c r="EG152" s="222"/>
      <c r="EH152" s="222"/>
      <c r="EI152" s="222"/>
      <c r="EJ152" s="222"/>
      <c r="EK152" s="222"/>
      <c r="EL152" s="222"/>
      <c r="EM152" s="222"/>
      <c r="EN152" s="222"/>
      <c r="EO152" s="222"/>
      <c r="EP152" s="222"/>
      <c r="EQ152" s="222"/>
      <c r="ER152" s="222"/>
      <c r="ES152" s="222"/>
      <c r="ET152" s="222"/>
      <c r="EU152" s="222"/>
      <c r="EV152" s="222"/>
      <c r="EW152" s="222"/>
      <c r="EX152" s="222"/>
      <c r="EY152" s="222"/>
      <c r="EZ152" s="222"/>
      <c r="FA152" s="222"/>
      <c r="FB152" s="222"/>
      <c r="FC152" s="222"/>
      <c r="FD152" s="222"/>
      <c r="FE152" s="222"/>
      <c r="FF152" s="222"/>
      <c r="FG152" s="222"/>
      <c r="FH152" s="222"/>
      <c r="FI152" s="222"/>
      <c r="FJ152" s="222"/>
      <c r="FK152" s="222"/>
      <c r="FL152" s="222"/>
      <c r="FM152" s="222"/>
      <c r="FN152" s="222"/>
      <c r="FO152" s="222"/>
      <c r="FP152" s="222"/>
      <c r="FQ152" s="222"/>
      <c r="FR152" s="222"/>
      <c r="FS152" s="222"/>
      <c r="FT152" s="222"/>
      <c r="FU152" s="222"/>
      <c r="FV152" s="222"/>
      <c r="FW152" s="222"/>
      <c r="FX152" s="222"/>
      <c r="FY152" s="222"/>
      <c r="FZ152" s="222"/>
      <c r="GA152" s="222"/>
      <c r="GB152" s="222"/>
      <c r="GC152" s="222"/>
      <c r="GD152" s="222"/>
      <c r="GE152" s="222"/>
      <c r="GF152" s="222"/>
      <c r="GG152" s="222"/>
      <c r="GH152" s="222"/>
      <c r="GI152" s="222"/>
      <c r="GJ152" s="222"/>
      <c r="GK152" s="222"/>
      <c r="GL152" s="222"/>
      <c r="GM152" s="222"/>
      <c r="GN152" s="222"/>
      <c r="GO152" s="222"/>
      <c r="GP152" s="222"/>
      <c r="GQ152" s="222"/>
      <c r="GR152" s="222"/>
      <c r="GS152" s="222"/>
      <c r="GT152" s="222"/>
      <c r="GU152" s="222"/>
      <c r="GV152" s="222"/>
      <c r="GW152" s="222"/>
      <c r="GX152" s="222"/>
      <c r="GY152" s="222"/>
      <c r="GZ152" s="222"/>
      <c r="HA152" s="222"/>
      <c r="HB152" s="222"/>
      <c r="HC152" s="222"/>
      <c r="HD152" s="222"/>
      <c r="HE152" s="222"/>
      <c r="HF152" s="222"/>
      <c r="HG152" s="222"/>
      <c r="HH152" s="222"/>
      <c r="HI152" s="222"/>
      <c r="HJ152" s="222"/>
      <c r="HK152" s="222"/>
      <c r="HL152" s="222"/>
      <c r="HM152" s="222"/>
      <c r="HN152" s="222"/>
      <c r="HO152" s="222"/>
      <c r="HP152" s="222"/>
      <c r="HQ152" s="222"/>
      <c r="HR152" s="222"/>
      <c r="HS152" s="222"/>
      <c r="HT152" s="222"/>
      <c r="HU152" s="222"/>
      <c r="HV152" s="222"/>
      <c r="HW152" s="222"/>
      <c r="HX152" s="222"/>
      <c r="HY152" s="222"/>
      <c r="HZ152" s="222"/>
      <c r="IA152" s="222"/>
      <c r="IB152" s="222"/>
      <c r="IC152" s="222"/>
      <c r="ID152" s="222"/>
      <c r="IE152" s="222"/>
      <c r="IF152" s="222"/>
      <c r="IG152" s="222"/>
      <c r="IH152" s="222"/>
      <c r="II152" s="222"/>
      <c r="IJ152" s="222"/>
      <c r="IK152" s="222"/>
      <c r="IL152" s="222"/>
      <c r="IM152" s="222"/>
      <c r="IN152" s="222"/>
      <c r="IO152" s="222"/>
      <c r="IP152" s="222"/>
      <c r="IQ152" s="222"/>
      <c r="IR152" s="222"/>
      <c r="IS152" s="222"/>
      <c r="IT152" s="222"/>
    </row>
    <row r="153" spans="1:254" s="1" customFormat="1" x14ac:dyDescent="0.2">
      <c r="A153" s="222"/>
      <c r="B153" s="250"/>
      <c r="C153" s="250"/>
      <c r="D153" s="250"/>
      <c r="E153" s="250"/>
      <c r="F153" s="250"/>
      <c r="G153" s="250"/>
      <c r="H153" s="250"/>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222"/>
      <c r="AG153" s="222"/>
      <c r="AH153" s="222"/>
      <c r="AI153" s="222"/>
      <c r="AJ153" s="222"/>
      <c r="AK153" s="222"/>
      <c r="AL153" s="222"/>
      <c r="AM153" s="222"/>
      <c r="AN153" s="222"/>
      <c r="AO153" s="222"/>
      <c r="AP153" s="222"/>
      <c r="AQ153" s="222"/>
      <c r="AR153" s="222"/>
      <c r="AS153" s="222"/>
      <c r="AT153" s="222"/>
      <c r="AU153" s="222"/>
      <c r="AV153" s="222"/>
      <c r="AW153" s="222"/>
      <c r="AX153" s="222"/>
      <c r="AY153" s="222"/>
      <c r="AZ153" s="222"/>
      <c r="BA153" s="222"/>
      <c r="BB153" s="222"/>
      <c r="BC153" s="222"/>
      <c r="BD153" s="222"/>
      <c r="BE153" s="222"/>
      <c r="BF153" s="222"/>
      <c r="BG153" s="222"/>
      <c r="BH153" s="222"/>
      <c r="BI153" s="222"/>
      <c r="BJ153" s="222"/>
      <c r="BK153" s="222"/>
      <c r="BL153" s="222"/>
      <c r="BM153" s="222"/>
      <c r="BN153" s="222"/>
      <c r="BO153" s="222"/>
      <c r="BP153" s="222"/>
      <c r="BQ153" s="222"/>
      <c r="BR153" s="222"/>
      <c r="BS153" s="222"/>
      <c r="BT153" s="222"/>
      <c r="BU153" s="222"/>
      <c r="BV153" s="222"/>
      <c r="BW153" s="222"/>
      <c r="BX153" s="222"/>
      <c r="BY153" s="222"/>
      <c r="BZ153" s="222"/>
      <c r="CA153" s="222"/>
      <c r="CB153" s="222"/>
      <c r="CC153" s="222"/>
      <c r="CD153" s="222"/>
      <c r="CE153" s="222"/>
      <c r="CF153" s="222"/>
      <c r="CG153" s="222"/>
      <c r="CH153" s="222"/>
      <c r="CI153" s="222"/>
      <c r="CJ153" s="222"/>
      <c r="CK153" s="222"/>
      <c r="CL153" s="222"/>
      <c r="CM153" s="222"/>
      <c r="CN153" s="222"/>
      <c r="CO153" s="222"/>
      <c r="CP153" s="222"/>
      <c r="CQ153" s="222"/>
      <c r="CR153" s="222"/>
      <c r="CS153" s="222"/>
      <c r="CT153" s="222"/>
      <c r="CU153" s="222"/>
      <c r="CV153" s="222"/>
      <c r="CW153" s="222"/>
      <c r="CX153" s="222"/>
      <c r="CY153" s="222"/>
      <c r="CZ153" s="222"/>
      <c r="DA153" s="222"/>
      <c r="DB153" s="222"/>
      <c r="DC153" s="222"/>
      <c r="DD153" s="222"/>
      <c r="DE153" s="222"/>
      <c r="DF153" s="222"/>
      <c r="DG153" s="222"/>
      <c r="DH153" s="222"/>
      <c r="DI153" s="222"/>
      <c r="DJ153" s="222"/>
      <c r="DK153" s="222"/>
      <c r="DL153" s="222"/>
      <c r="DM153" s="222"/>
      <c r="DN153" s="222"/>
      <c r="DO153" s="222"/>
      <c r="DP153" s="222"/>
      <c r="DQ153" s="222"/>
      <c r="DR153" s="222"/>
      <c r="DS153" s="222"/>
      <c r="DT153" s="222"/>
      <c r="DU153" s="222"/>
      <c r="DV153" s="222"/>
      <c r="DW153" s="222"/>
      <c r="DX153" s="222"/>
      <c r="DY153" s="222"/>
      <c r="DZ153" s="222"/>
      <c r="EA153" s="222"/>
      <c r="EB153" s="222"/>
      <c r="EC153" s="222"/>
      <c r="ED153" s="222"/>
      <c r="EE153" s="222"/>
      <c r="EF153" s="222"/>
      <c r="EG153" s="222"/>
      <c r="EH153" s="222"/>
      <c r="EI153" s="222"/>
      <c r="EJ153" s="222"/>
      <c r="EK153" s="222"/>
      <c r="EL153" s="222"/>
      <c r="EM153" s="222"/>
      <c r="EN153" s="222"/>
      <c r="EO153" s="222"/>
      <c r="EP153" s="222"/>
      <c r="EQ153" s="222"/>
      <c r="ER153" s="222"/>
      <c r="ES153" s="222"/>
      <c r="ET153" s="222"/>
      <c r="EU153" s="222"/>
      <c r="EV153" s="222"/>
      <c r="EW153" s="222"/>
      <c r="EX153" s="222"/>
      <c r="EY153" s="222"/>
      <c r="EZ153" s="222"/>
      <c r="FA153" s="222"/>
      <c r="FB153" s="222"/>
      <c r="FC153" s="222"/>
      <c r="FD153" s="222"/>
      <c r="FE153" s="222"/>
      <c r="FF153" s="222"/>
      <c r="FG153" s="222"/>
      <c r="FH153" s="222"/>
      <c r="FI153" s="222"/>
      <c r="FJ153" s="222"/>
      <c r="FK153" s="222"/>
      <c r="FL153" s="222"/>
      <c r="FM153" s="222"/>
      <c r="FN153" s="222"/>
      <c r="FO153" s="222"/>
      <c r="FP153" s="222"/>
      <c r="FQ153" s="222"/>
      <c r="FR153" s="222"/>
      <c r="FS153" s="222"/>
      <c r="FT153" s="222"/>
      <c r="FU153" s="222"/>
      <c r="FV153" s="222"/>
      <c r="FW153" s="222"/>
      <c r="FX153" s="222"/>
      <c r="FY153" s="222"/>
      <c r="FZ153" s="222"/>
      <c r="GA153" s="222"/>
      <c r="GB153" s="222"/>
      <c r="GC153" s="222"/>
      <c r="GD153" s="222"/>
      <c r="GE153" s="222"/>
      <c r="GF153" s="222"/>
      <c r="GG153" s="222"/>
      <c r="GH153" s="222"/>
      <c r="GI153" s="222"/>
      <c r="GJ153" s="222"/>
      <c r="GK153" s="222"/>
      <c r="GL153" s="222"/>
      <c r="GM153" s="222"/>
      <c r="GN153" s="222"/>
      <c r="GO153" s="222"/>
      <c r="GP153" s="222"/>
      <c r="GQ153" s="222"/>
      <c r="GR153" s="222"/>
      <c r="GS153" s="222"/>
      <c r="GT153" s="222"/>
      <c r="GU153" s="222"/>
      <c r="GV153" s="222"/>
      <c r="GW153" s="222"/>
      <c r="GX153" s="222"/>
      <c r="GY153" s="222"/>
      <c r="GZ153" s="222"/>
      <c r="HA153" s="222"/>
      <c r="HB153" s="222"/>
      <c r="HC153" s="222"/>
      <c r="HD153" s="222"/>
      <c r="HE153" s="222"/>
      <c r="HF153" s="222"/>
      <c r="HG153" s="222"/>
      <c r="HH153" s="222"/>
      <c r="HI153" s="222"/>
      <c r="HJ153" s="222"/>
      <c r="HK153" s="222"/>
      <c r="HL153" s="222"/>
      <c r="HM153" s="222"/>
      <c r="HN153" s="222"/>
      <c r="HO153" s="222"/>
      <c r="HP153" s="222"/>
      <c r="HQ153" s="222"/>
      <c r="HR153" s="222"/>
      <c r="HS153" s="222"/>
      <c r="HT153" s="222"/>
      <c r="HU153" s="222"/>
      <c r="HV153" s="222"/>
      <c r="HW153" s="222"/>
      <c r="HX153" s="222"/>
      <c r="HY153" s="222"/>
      <c r="HZ153" s="222"/>
      <c r="IA153" s="222"/>
      <c r="IB153" s="222"/>
      <c r="IC153" s="222"/>
      <c r="ID153" s="222"/>
      <c r="IE153" s="222"/>
      <c r="IF153" s="222"/>
      <c r="IG153" s="222"/>
      <c r="IH153" s="222"/>
      <c r="II153" s="222"/>
      <c r="IJ153" s="222"/>
      <c r="IK153" s="222"/>
      <c r="IL153" s="222"/>
      <c r="IM153" s="222"/>
      <c r="IN153" s="222"/>
      <c r="IO153" s="222"/>
      <c r="IP153" s="222"/>
      <c r="IQ153" s="222"/>
      <c r="IR153" s="222"/>
      <c r="IS153" s="222"/>
      <c r="IT153" s="222"/>
    </row>
    <row r="154" spans="1:254" s="1" customFormat="1" x14ac:dyDescent="0.2">
      <c r="A154" s="222"/>
      <c r="B154" s="250"/>
      <c r="C154" s="250"/>
      <c r="D154" s="250"/>
      <c r="E154" s="250"/>
      <c r="F154" s="250"/>
      <c r="G154" s="250"/>
      <c r="H154" s="250"/>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c r="AG154" s="222"/>
      <c r="AH154" s="222"/>
      <c r="AI154" s="222"/>
      <c r="AJ154" s="222"/>
      <c r="AK154" s="222"/>
      <c r="AL154" s="222"/>
      <c r="AM154" s="222"/>
      <c r="AN154" s="222"/>
      <c r="AO154" s="222"/>
      <c r="AP154" s="222"/>
      <c r="AQ154" s="222"/>
      <c r="AR154" s="222"/>
      <c r="AS154" s="222"/>
      <c r="AT154" s="222"/>
      <c r="AU154" s="222"/>
      <c r="AV154" s="222"/>
      <c r="AW154" s="222"/>
      <c r="AX154" s="222"/>
      <c r="AY154" s="222"/>
      <c r="AZ154" s="222"/>
      <c r="BA154" s="222"/>
      <c r="BB154" s="222"/>
      <c r="BC154" s="222"/>
      <c r="BD154" s="222"/>
      <c r="BE154" s="222"/>
      <c r="BF154" s="222"/>
      <c r="BG154" s="222"/>
      <c r="BH154" s="222"/>
      <c r="BI154" s="222"/>
      <c r="BJ154" s="222"/>
      <c r="BK154" s="222"/>
      <c r="BL154" s="222"/>
      <c r="BM154" s="222"/>
      <c r="BN154" s="222"/>
      <c r="BO154" s="222"/>
      <c r="BP154" s="222"/>
      <c r="BQ154" s="222"/>
      <c r="BR154" s="222"/>
      <c r="BS154" s="222"/>
      <c r="BT154" s="222"/>
      <c r="BU154" s="222"/>
      <c r="BV154" s="222"/>
      <c r="BW154" s="222"/>
      <c r="BX154" s="222"/>
      <c r="BY154" s="222"/>
      <c r="BZ154" s="222"/>
      <c r="CA154" s="222"/>
      <c r="CB154" s="222"/>
      <c r="CC154" s="222"/>
      <c r="CD154" s="222"/>
      <c r="CE154" s="222"/>
      <c r="CF154" s="222"/>
      <c r="CG154" s="222"/>
      <c r="CH154" s="222"/>
      <c r="CI154" s="222"/>
      <c r="CJ154" s="222"/>
      <c r="CK154" s="222"/>
      <c r="CL154" s="222"/>
      <c r="CM154" s="222"/>
      <c r="CN154" s="222"/>
      <c r="CO154" s="222"/>
      <c r="CP154" s="222"/>
      <c r="CQ154" s="222"/>
      <c r="CR154" s="222"/>
      <c r="CS154" s="222"/>
      <c r="CT154" s="222"/>
      <c r="CU154" s="222"/>
      <c r="CV154" s="222"/>
      <c r="CW154" s="222"/>
      <c r="CX154" s="222"/>
      <c r="CY154" s="222"/>
      <c r="CZ154" s="222"/>
      <c r="DA154" s="222"/>
      <c r="DB154" s="222"/>
      <c r="DC154" s="222"/>
      <c r="DD154" s="222"/>
      <c r="DE154" s="222"/>
      <c r="DF154" s="222"/>
      <c r="DG154" s="222"/>
      <c r="DH154" s="222"/>
      <c r="DI154" s="222"/>
      <c r="DJ154" s="222"/>
      <c r="DK154" s="222"/>
      <c r="DL154" s="222"/>
      <c r="DM154" s="222"/>
      <c r="DN154" s="222"/>
      <c r="DO154" s="222"/>
      <c r="DP154" s="222"/>
      <c r="DQ154" s="222"/>
      <c r="DR154" s="222"/>
      <c r="DS154" s="222"/>
      <c r="DT154" s="222"/>
      <c r="DU154" s="222"/>
      <c r="DV154" s="222"/>
      <c r="DW154" s="222"/>
      <c r="DX154" s="222"/>
      <c r="DY154" s="222"/>
      <c r="DZ154" s="222"/>
      <c r="EA154" s="222"/>
      <c r="EB154" s="222"/>
      <c r="EC154" s="222"/>
      <c r="ED154" s="222"/>
      <c r="EE154" s="222"/>
      <c r="EF154" s="222"/>
      <c r="EG154" s="222"/>
      <c r="EH154" s="222"/>
      <c r="EI154" s="222"/>
      <c r="EJ154" s="222"/>
      <c r="EK154" s="222"/>
      <c r="EL154" s="222"/>
      <c r="EM154" s="222"/>
      <c r="EN154" s="222"/>
      <c r="EO154" s="222"/>
      <c r="EP154" s="222"/>
      <c r="EQ154" s="222"/>
      <c r="ER154" s="222"/>
      <c r="ES154" s="222"/>
      <c r="ET154" s="222"/>
      <c r="EU154" s="222"/>
      <c r="EV154" s="222"/>
      <c r="EW154" s="222"/>
      <c r="EX154" s="222"/>
      <c r="EY154" s="222"/>
      <c r="EZ154" s="222"/>
      <c r="FA154" s="222"/>
      <c r="FB154" s="222"/>
      <c r="FC154" s="222"/>
      <c r="FD154" s="222"/>
      <c r="FE154" s="222"/>
      <c r="FF154" s="222"/>
      <c r="FG154" s="222"/>
      <c r="FH154" s="222"/>
      <c r="FI154" s="222"/>
      <c r="FJ154" s="222"/>
      <c r="FK154" s="222"/>
      <c r="FL154" s="222"/>
      <c r="FM154" s="222"/>
      <c r="FN154" s="222"/>
      <c r="FO154" s="222"/>
      <c r="FP154" s="222"/>
      <c r="FQ154" s="222"/>
      <c r="FR154" s="222"/>
      <c r="FS154" s="222"/>
      <c r="FT154" s="222"/>
      <c r="FU154" s="222"/>
      <c r="FV154" s="222"/>
      <c r="FW154" s="222"/>
      <c r="FX154" s="222"/>
      <c r="FY154" s="222"/>
      <c r="FZ154" s="222"/>
      <c r="GA154" s="222"/>
      <c r="GB154" s="222"/>
      <c r="GC154" s="222"/>
      <c r="GD154" s="222"/>
      <c r="GE154" s="222"/>
      <c r="GF154" s="222"/>
      <c r="GG154" s="222"/>
      <c r="GH154" s="222"/>
      <c r="GI154" s="222"/>
      <c r="GJ154" s="222"/>
      <c r="GK154" s="222"/>
      <c r="GL154" s="222"/>
      <c r="GM154" s="222"/>
      <c r="GN154" s="222"/>
      <c r="GO154" s="222"/>
      <c r="GP154" s="222"/>
      <c r="GQ154" s="222"/>
      <c r="GR154" s="222"/>
      <c r="GS154" s="222"/>
      <c r="GT154" s="222"/>
      <c r="GU154" s="222"/>
      <c r="GV154" s="222"/>
      <c r="GW154" s="222"/>
      <c r="GX154" s="222"/>
      <c r="GY154" s="222"/>
      <c r="GZ154" s="222"/>
      <c r="HA154" s="222"/>
      <c r="HB154" s="222"/>
      <c r="HC154" s="222"/>
      <c r="HD154" s="222"/>
      <c r="HE154" s="222"/>
      <c r="HF154" s="222"/>
      <c r="HG154" s="222"/>
      <c r="HH154" s="222"/>
      <c r="HI154" s="222"/>
      <c r="HJ154" s="222"/>
      <c r="HK154" s="222"/>
      <c r="HL154" s="222"/>
      <c r="HM154" s="222"/>
      <c r="HN154" s="222"/>
      <c r="HO154" s="222"/>
      <c r="HP154" s="222"/>
      <c r="HQ154" s="222"/>
      <c r="HR154" s="222"/>
      <c r="HS154" s="222"/>
      <c r="HT154" s="222"/>
      <c r="HU154" s="222"/>
      <c r="HV154" s="222"/>
      <c r="HW154" s="222"/>
      <c r="HX154" s="222"/>
      <c r="HY154" s="222"/>
      <c r="HZ154" s="222"/>
      <c r="IA154" s="222"/>
      <c r="IB154" s="222"/>
      <c r="IC154" s="222"/>
      <c r="ID154" s="222"/>
      <c r="IE154" s="222"/>
      <c r="IF154" s="222"/>
      <c r="IG154" s="222"/>
      <c r="IH154" s="222"/>
      <c r="II154" s="222"/>
      <c r="IJ154" s="222"/>
      <c r="IK154" s="222"/>
      <c r="IL154" s="222"/>
      <c r="IM154" s="222"/>
      <c r="IN154" s="222"/>
      <c r="IO154" s="222"/>
      <c r="IP154" s="222"/>
      <c r="IQ154" s="222"/>
      <c r="IR154" s="222"/>
      <c r="IS154" s="222"/>
      <c r="IT154" s="222"/>
    </row>
    <row r="155" spans="1:254" s="1" customFormat="1" x14ac:dyDescent="0.2">
      <c r="A155" s="222"/>
      <c r="B155" s="250"/>
      <c r="C155" s="250"/>
      <c r="D155" s="250"/>
      <c r="E155" s="250"/>
      <c r="F155" s="250"/>
      <c r="G155" s="250"/>
      <c r="H155" s="250"/>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222"/>
      <c r="AM155" s="222"/>
      <c r="AN155" s="222"/>
      <c r="AO155" s="222"/>
      <c r="AP155" s="222"/>
      <c r="AQ155" s="222"/>
      <c r="AR155" s="222"/>
      <c r="AS155" s="222"/>
      <c r="AT155" s="222"/>
      <c r="AU155" s="222"/>
      <c r="AV155" s="222"/>
      <c r="AW155" s="222"/>
      <c r="AX155" s="222"/>
      <c r="AY155" s="222"/>
      <c r="AZ155" s="222"/>
      <c r="BA155" s="222"/>
      <c r="BB155" s="222"/>
      <c r="BC155" s="222"/>
      <c r="BD155" s="222"/>
      <c r="BE155" s="222"/>
      <c r="BF155" s="222"/>
      <c r="BG155" s="222"/>
      <c r="BH155" s="222"/>
      <c r="BI155" s="222"/>
      <c r="BJ155" s="222"/>
      <c r="BK155" s="222"/>
      <c r="BL155" s="222"/>
      <c r="BM155" s="222"/>
      <c r="BN155" s="222"/>
      <c r="BO155" s="222"/>
      <c r="BP155" s="222"/>
      <c r="BQ155" s="222"/>
      <c r="BR155" s="222"/>
      <c r="BS155" s="222"/>
      <c r="BT155" s="222"/>
      <c r="BU155" s="222"/>
      <c r="BV155" s="222"/>
      <c r="BW155" s="222"/>
      <c r="BX155" s="222"/>
      <c r="BY155" s="222"/>
      <c r="BZ155" s="222"/>
      <c r="CA155" s="222"/>
      <c r="CB155" s="222"/>
      <c r="CC155" s="222"/>
      <c r="CD155" s="222"/>
      <c r="CE155" s="222"/>
      <c r="CF155" s="222"/>
      <c r="CG155" s="222"/>
      <c r="CH155" s="222"/>
      <c r="CI155" s="222"/>
      <c r="CJ155" s="222"/>
      <c r="CK155" s="222"/>
      <c r="CL155" s="222"/>
      <c r="CM155" s="222"/>
      <c r="CN155" s="222"/>
      <c r="CO155" s="222"/>
      <c r="CP155" s="222"/>
      <c r="CQ155" s="222"/>
      <c r="CR155" s="222"/>
      <c r="CS155" s="222"/>
      <c r="CT155" s="222"/>
      <c r="CU155" s="222"/>
      <c r="CV155" s="222"/>
      <c r="CW155" s="222"/>
      <c r="CX155" s="222"/>
      <c r="CY155" s="222"/>
      <c r="CZ155" s="222"/>
      <c r="DA155" s="222"/>
      <c r="DB155" s="222"/>
      <c r="DC155" s="222"/>
      <c r="DD155" s="222"/>
      <c r="DE155" s="222"/>
      <c r="DF155" s="222"/>
      <c r="DG155" s="222"/>
      <c r="DH155" s="222"/>
      <c r="DI155" s="222"/>
      <c r="DJ155" s="222"/>
      <c r="DK155" s="222"/>
      <c r="DL155" s="222"/>
      <c r="DM155" s="222"/>
      <c r="DN155" s="222"/>
      <c r="DO155" s="222"/>
      <c r="DP155" s="222"/>
      <c r="DQ155" s="222"/>
      <c r="DR155" s="222"/>
      <c r="DS155" s="222"/>
      <c r="DT155" s="222"/>
      <c r="DU155" s="222"/>
      <c r="DV155" s="222"/>
      <c r="DW155" s="222"/>
      <c r="DX155" s="222"/>
      <c r="DY155" s="222"/>
      <c r="DZ155" s="222"/>
      <c r="EA155" s="222"/>
      <c r="EB155" s="222"/>
      <c r="EC155" s="222"/>
      <c r="ED155" s="222"/>
      <c r="EE155" s="222"/>
      <c r="EF155" s="222"/>
      <c r="EG155" s="222"/>
      <c r="EH155" s="222"/>
      <c r="EI155" s="222"/>
      <c r="EJ155" s="222"/>
      <c r="EK155" s="222"/>
      <c r="EL155" s="222"/>
      <c r="EM155" s="222"/>
      <c r="EN155" s="222"/>
      <c r="EO155" s="222"/>
      <c r="EP155" s="222"/>
      <c r="EQ155" s="222"/>
      <c r="ER155" s="222"/>
      <c r="ES155" s="222"/>
      <c r="ET155" s="222"/>
      <c r="EU155" s="222"/>
      <c r="EV155" s="222"/>
      <c r="EW155" s="222"/>
      <c r="EX155" s="222"/>
      <c r="EY155" s="222"/>
      <c r="EZ155" s="222"/>
      <c r="FA155" s="222"/>
      <c r="FB155" s="222"/>
      <c r="FC155" s="222"/>
      <c r="FD155" s="222"/>
      <c r="FE155" s="222"/>
      <c r="FF155" s="222"/>
      <c r="FG155" s="222"/>
      <c r="FH155" s="222"/>
      <c r="FI155" s="222"/>
      <c r="FJ155" s="222"/>
      <c r="FK155" s="222"/>
      <c r="FL155" s="222"/>
      <c r="FM155" s="222"/>
      <c r="FN155" s="222"/>
      <c r="FO155" s="222"/>
      <c r="FP155" s="222"/>
      <c r="FQ155" s="222"/>
      <c r="FR155" s="222"/>
      <c r="FS155" s="222"/>
      <c r="FT155" s="222"/>
      <c r="FU155" s="222"/>
      <c r="FV155" s="222"/>
      <c r="FW155" s="222"/>
      <c r="FX155" s="222"/>
      <c r="FY155" s="222"/>
      <c r="FZ155" s="222"/>
      <c r="GA155" s="222"/>
      <c r="GB155" s="222"/>
      <c r="GC155" s="222"/>
      <c r="GD155" s="222"/>
      <c r="GE155" s="222"/>
      <c r="GF155" s="222"/>
      <c r="GG155" s="222"/>
      <c r="GH155" s="222"/>
      <c r="GI155" s="222"/>
      <c r="GJ155" s="222"/>
      <c r="GK155" s="222"/>
      <c r="GL155" s="222"/>
      <c r="GM155" s="222"/>
      <c r="GN155" s="222"/>
      <c r="GO155" s="222"/>
      <c r="GP155" s="222"/>
      <c r="GQ155" s="222"/>
      <c r="GR155" s="222"/>
      <c r="GS155" s="222"/>
      <c r="GT155" s="222"/>
      <c r="GU155" s="222"/>
      <c r="GV155" s="222"/>
      <c r="GW155" s="222"/>
      <c r="GX155" s="222"/>
      <c r="GY155" s="222"/>
      <c r="GZ155" s="222"/>
      <c r="HA155" s="222"/>
      <c r="HB155" s="222"/>
      <c r="HC155" s="222"/>
      <c r="HD155" s="222"/>
      <c r="HE155" s="222"/>
      <c r="HF155" s="222"/>
      <c r="HG155" s="222"/>
      <c r="HH155" s="222"/>
      <c r="HI155" s="222"/>
      <c r="HJ155" s="222"/>
      <c r="HK155" s="222"/>
      <c r="HL155" s="222"/>
      <c r="HM155" s="222"/>
      <c r="HN155" s="222"/>
      <c r="HO155" s="222"/>
      <c r="HP155" s="222"/>
      <c r="HQ155" s="222"/>
      <c r="HR155" s="222"/>
      <c r="HS155" s="222"/>
      <c r="HT155" s="222"/>
      <c r="HU155" s="222"/>
      <c r="HV155" s="222"/>
      <c r="HW155" s="222"/>
      <c r="HX155" s="222"/>
      <c r="HY155" s="222"/>
      <c r="HZ155" s="222"/>
      <c r="IA155" s="222"/>
      <c r="IB155" s="222"/>
      <c r="IC155" s="222"/>
      <c r="ID155" s="222"/>
      <c r="IE155" s="222"/>
      <c r="IF155" s="222"/>
      <c r="IG155" s="222"/>
      <c r="IH155" s="222"/>
      <c r="II155" s="222"/>
      <c r="IJ155" s="222"/>
      <c r="IK155" s="222"/>
      <c r="IL155" s="222"/>
      <c r="IM155" s="222"/>
      <c r="IN155" s="222"/>
      <c r="IO155" s="222"/>
      <c r="IP155" s="222"/>
      <c r="IQ155" s="222"/>
      <c r="IR155" s="222"/>
      <c r="IS155" s="222"/>
      <c r="IT155" s="222"/>
    </row>
    <row r="156" spans="1:254" s="1" customFormat="1" x14ac:dyDescent="0.2">
      <c r="A156" s="222"/>
      <c r="B156" s="250"/>
      <c r="C156" s="250"/>
      <c r="D156" s="250"/>
      <c r="E156" s="250"/>
      <c r="F156" s="250"/>
      <c r="G156" s="250"/>
      <c r="H156" s="250"/>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2"/>
      <c r="AY156" s="222"/>
      <c r="AZ156" s="222"/>
      <c r="BA156" s="222"/>
      <c r="BB156" s="222"/>
      <c r="BC156" s="222"/>
      <c r="BD156" s="222"/>
      <c r="BE156" s="222"/>
      <c r="BF156" s="222"/>
      <c r="BG156" s="222"/>
      <c r="BH156" s="222"/>
      <c r="BI156" s="222"/>
      <c r="BJ156" s="222"/>
      <c r="BK156" s="222"/>
      <c r="BL156" s="222"/>
      <c r="BM156" s="222"/>
      <c r="BN156" s="222"/>
      <c r="BO156" s="222"/>
      <c r="BP156" s="222"/>
      <c r="BQ156" s="222"/>
      <c r="BR156" s="222"/>
      <c r="BS156" s="222"/>
      <c r="BT156" s="222"/>
      <c r="BU156" s="222"/>
      <c r="BV156" s="222"/>
      <c r="BW156" s="222"/>
      <c r="BX156" s="222"/>
      <c r="BY156" s="222"/>
      <c r="BZ156" s="222"/>
      <c r="CA156" s="222"/>
      <c r="CB156" s="222"/>
      <c r="CC156" s="222"/>
      <c r="CD156" s="222"/>
      <c r="CE156" s="222"/>
      <c r="CF156" s="222"/>
      <c r="CG156" s="222"/>
      <c r="CH156" s="222"/>
      <c r="CI156" s="222"/>
      <c r="CJ156" s="222"/>
      <c r="CK156" s="222"/>
      <c r="CL156" s="222"/>
      <c r="CM156" s="222"/>
      <c r="CN156" s="222"/>
      <c r="CO156" s="222"/>
      <c r="CP156" s="222"/>
      <c r="CQ156" s="222"/>
      <c r="CR156" s="222"/>
      <c r="CS156" s="222"/>
      <c r="CT156" s="222"/>
      <c r="CU156" s="222"/>
      <c r="CV156" s="222"/>
      <c r="CW156" s="222"/>
      <c r="CX156" s="222"/>
      <c r="CY156" s="222"/>
      <c r="CZ156" s="222"/>
      <c r="DA156" s="222"/>
      <c r="DB156" s="222"/>
      <c r="DC156" s="222"/>
      <c r="DD156" s="222"/>
      <c r="DE156" s="222"/>
      <c r="DF156" s="222"/>
      <c r="DG156" s="222"/>
      <c r="DH156" s="222"/>
      <c r="DI156" s="222"/>
      <c r="DJ156" s="222"/>
      <c r="DK156" s="222"/>
      <c r="DL156" s="222"/>
      <c r="DM156" s="222"/>
      <c r="DN156" s="222"/>
      <c r="DO156" s="222"/>
      <c r="DP156" s="222"/>
      <c r="DQ156" s="222"/>
      <c r="DR156" s="222"/>
      <c r="DS156" s="222"/>
      <c r="DT156" s="222"/>
      <c r="DU156" s="222"/>
      <c r="DV156" s="222"/>
      <c r="DW156" s="222"/>
      <c r="DX156" s="222"/>
      <c r="DY156" s="222"/>
      <c r="DZ156" s="222"/>
      <c r="EA156" s="222"/>
      <c r="EB156" s="222"/>
      <c r="EC156" s="222"/>
      <c r="ED156" s="222"/>
      <c r="EE156" s="222"/>
      <c r="EF156" s="222"/>
      <c r="EG156" s="222"/>
      <c r="EH156" s="222"/>
      <c r="EI156" s="222"/>
      <c r="EJ156" s="222"/>
      <c r="EK156" s="222"/>
      <c r="EL156" s="222"/>
      <c r="EM156" s="222"/>
      <c r="EN156" s="222"/>
      <c r="EO156" s="222"/>
      <c r="EP156" s="222"/>
      <c r="EQ156" s="222"/>
      <c r="ER156" s="222"/>
      <c r="ES156" s="222"/>
      <c r="ET156" s="222"/>
      <c r="EU156" s="222"/>
      <c r="EV156" s="222"/>
      <c r="EW156" s="222"/>
      <c r="EX156" s="222"/>
      <c r="EY156" s="222"/>
      <c r="EZ156" s="222"/>
      <c r="FA156" s="222"/>
      <c r="FB156" s="222"/>
      <c r="FC156" s="222"/>
      <c r="FD156" s="222"/>
      <c r="FE156" s="222"/>
      <c r="FF156" s="222"/>
      <c r="FG156" s="222"/>
      <c r="FH156" s="222"/>
      <c r="FI156" s="222"/>
      <c r="FJ156" s="222"/>
      <c r="FK156" s="222"/>
      <c r="FL156" s="222"/>
      <c r="FM156" s="222"/>
      <c r="FN156" s="222"/>
      <c r="FO156" s="222"/>
      <c r="FP156" s="222"/>
      <c r="FQ156" s="222"/>
      <c r="FR156" s="222"/>
      <c r="FS156" s="222"/>
      <c r="FT156" s="222"/>
      <c r="FU156" s="222"/>
      <c r="FV156" s="222"/>
      <c r="FW156" s="222"/>
      <c r="FX156" s="222"/>
      <c r="FY156" s="222"/>
      <c r="FZ156" s="222"/>
      <c r="GA156" s="222"/>
      <c r="GB156" s="222"/>
      <c r="GC156" s="222"/>
      <c r="GD156" s="222"/>
      <c r="GE156" s="222"/>
      <c r="GF156" s="222"/>
      <c r="GG156" s="222"/>
      <c r="GH156" s="222"/>
      <c r="GI156" s="222"/>
      <c r="GJ156" s="222"/>
      <c r="GK156" s="222"/>
      <c r="GL156" s="222"/>
      <c r="GM156" s="222"/>
      <c r="GN156" s="222"/>
      <c r="GO156" s="222"/>
      <c r="GP156" s="222"/>
      <c r="GQ156" s="222"/>
      <c r="GR156" s="222"/>
      <c r="GS156" s="222"/>
      <c r="GT156" s="222"/>
      <c r="GU156" s="222"/>
      <c r="GV156" s="222"/>
      <c r="GW156" s="222"/>
      <c r="GX156" s="222"/>
      <c r="GY156" s="222"/>
      <c r="GZ156" s="222"/>
      <c r="HA156" s="222"/>
      <c r="HB156" s="222"/>
      <c r="HC156" s="222"/>
      <c r="HD156" s="222"/>
      <c r="HE156" s="222"/>
      <c r="HF156" s="222"/>
      <c r="HG156" s="222"/>
      <c r="HH156" s="222"/>
      <c r="HI156" s="222"/>
      <c r="HJ156" s="222"/>
      <c r="HK156" s="222"/>
      <c r="HL156" s="222"/>
      <c r="HM156" s="222"/>
      <c r="HN156" s="222"/>
      <c r="HO156" s="222"/>
      <c r="HP156" s="222"/>
      <c r="HQ156" s="222"/>
      <c r="HR156" s="222"/>
      <c r="HS156" s="222"/>
      <c r="HT156" s="222"/>
      <c r="HU156" s="222"/>
      <c r="HV156" s="222"/>
      <c r="HW156" s="222"/>
      <c r="HX156" s="222"/>
      <c r="HY156" s="222"/>
      <c r="HZ156" s="222"/>
      <c r="IA156" s="222"/>
      <c r="IB156" s="222"/>
      <c r="IC156" s="222"/>
      <c r="ID156" s="222"/>
      <c r="IE156" s="222"/>
      <c r="IF156" s="222"/>
      <c r="IG156" s="222"/>
      <c r="IH156" s="222"/>
      <c r="II156" s="222"/>
      <c r="IJ156" s="222"/>
      <c r="IK156" s="222"/>
      <c r="IL156" s="222"/>
      <c r="IM156" s="222"/>
      <c r="IN156" s="222"/>
      <c r="IO156" s="222"/>
      <c r="IP156" s="222"/>
      <c r="IQ156" s="222"/>
      <c r="IR156" s="222"/>
      <c r="IS156" s="222"/>
      <c r="IT156" s="222"/>
    </row>
    <row r="157" spans="1:254" s="1" customFormat="1" x14ac:dyDescent="0.2">
      <c r="A157" s="222"/>
      <c r="B157" s="250"/>
      <c r="C157" s="250"/>
      <c r="D157" s="250"/>
      <c r="E157" s="250"/>
      <c r="F157" s="250"/>
      <c r="G157" s="250"/>
      <c r="H157" s="250"/>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222"/>
      <c r="BN157" s="222"/>
      <c r="BO157" s="222"/>
      <c r="BP157" s="222"/>
      <c r="BQ157" s="222"/>
      <c r="BR157" s="222"/>
      <c r="BS157" s="222"/>
      <c r="BT157" s="222"/>
      <c r="BU157" s="222"/>
      <c r="BV157" s="222"/>
      <c r="BW157" s="222"/>
      <c r="BX157" s="222"/>
      <c r="BY157" s="222"/>
      <c r="BZ157" s="222"/>
      <c r="CA157" s="222"/>
      <c r="CB157" s="222"/>
      <c r="CC157" s="222"/>
      <c r="CD157" s="222"/>
      <c r="CE157" s="222"/>
      <c r="CF157" s="222"/>
      <c r="CG157" s="222"/>
      <c r="CH157" s="222"/>
      <c r="CI157" s="222"/>
      <c r="CJ157" s="222"/>
      <c r="CK157" s="222"/>
      <c r="CL157" s="222"/>
      <c r="CM157" s="222"/>
      <c r="CN157" s="222"/>
      <c r="CO157" s="222"/>
      <c r="CP157" s="222"/>
      <c r="CQ157" s="222"/>
      <c r="CR157" s="222"/>
      <c r="CS157" s="222"/>
      <c r="CT157" s="222"/>
      <c r="CU157" s="222"/>
      <c r="CV157" s="222"/>
      <c r="CW157" s="222"/>
      <c r="CX157" s="222"/>
      <c r="CY157" s="222"/>
      <c r="CZ157" s="222"/>
      <c r="DA157" s="222"/>
      <c r="DB157" s="222"/>
      <c r="DC157" s="222"/>
      <c r="DD157" s="222"/>
      <c r="DE157" s="222"/>
      <c r="DF157" s="222"/>
      <c r="DG157" s="222"/>
      <c r="DH157" s="222"/>
      <c r="DI157" s="222"/>
      <c r="DJ157" s="222"/>
      <c r="DK157" s="222"/>
      <c r="DL157" s="222"/>
      <c r="DM157" s="222"/>
      <c r="DN157" s="222"/>
      <c r="DO157" s="222"/>
      <c r="DP157" s="222"/>
      <c r="DQ157" s="222"/>
      <c r="DR157" s="222"/>
      <c r="DS157" s="222"/>
      <c r="DT157" s="222"/>
      <c r="DU157" s="222"/>
      <c r="DV157" s="222"/>
      <c r="DW157" s="222"/>
      <c r="DX157" s="222"/>
      <c r="DY157" s="222"/>
      <c r="DZ157" s="222"/>
      <c r="EA157" s="222"/>
      <c r="EB157" s="222"/>
      <c r="EC157" s="222"/>
      <c r="ED157" s="222"/>
      <c r="EE157" s="222"/>
      <c r="EF157" s="222"/>
      <c r="EG157" s="222"/>
      <c r="EH157" s="222"/>
      <c r="EI157" s="222"/>
      <c r="EJ157" s="222"/>
      <c r="EK157" s="222"/>
      <c r="EL157" s="222"/>
      <c r="EM157" s="222"/>
      <c r="EN157" s="222"/>
      <c r="EO157" s="222"/>
      <c r="EP157" s="222"/>
      <c r="EQ157" s="222"/>
      <c r="ER157" s="222"/>
      <c r="ES157" s="222"/>
      <c r="ET157" s="222"/>
      <c r="EU157" s="222"/>
      <c r="EV157" s="222"/>
      <c r="EW157" s="222"/>
      <c r="EX157" s="222"/>
      <c r="EY157" s="222"/>
      <c r="EZ157" s="222"/>
      <c r="FA157" s="222"/>
      <c r="FB157" s="222"/>
      <c r="FC157" s="222"/>
      <c r="FD157" s="222"/>
      <c r="FE157" s="222"/>
      <c r="FF157" s="222"/>
      <c r="FG157" s="222"/>
      <c r="FH157" s="222"/>
      <c r="FI157" s="222"/>
      <c r="FJ157" s="222"/>
      <c r="FK157" s="222"/>
      <c r="FL157" s="222"/>
      <c r="FM157" s="222"/>
      <c r="FN157" s="222"/>
      <c r="FO157" s="222"/>
      <c r="FP157" s="222"/>
      <c r="FQ157" s="222"/>
      <c r="FR157" s="222"/>
      <c r="FS157" s="222"/>
      <c r="FT157" s="222"/>
      <c r="FU157" s="222"/>
      <c r="FV157" s="222"/>
      <c r="FW157" s="222"/>
      <c r="FX157" s="222"/>
      <c r="FY157" s="222"/>
      <c r="FZ157" s="222"/>
      <c r="GA157" s="222"/>
      <c r="GB157" s="222"/>
      <c r="GC157" s="222"/>
      <c r="GD157" s="222"/>
      <c r="GE157" s="222"/>
      <c r="GF157" s="222"/>
      <c r="GG157" s="222"/>
      <c r="GH157" s="222"/>
      <c r="GI157" s="222"/>
      <c r="GJ157" s="222"/>
      <c r="GK157" s="222"/>
      <c r="GL157" s="222"/>
      <c r="GM157" s="222"/>
      <c r="GN157" s="222"/>
      <c r="GO157" s="222"/>
      <c r="GP157" s="222"/>
      <c r="GQ157" s="222"/>
      <c r="GR157" s="222"/>
      <c r="GS157" s="222"/>
      <c r="GT157" s="222"/>
      <c r="GU157" s="222"/>
      <c r="GV157" s="222"/>
      <c r="GW157" s="222"/>
      <c r="GX157" s="222"/>
      <c r="GY157" s="222"/>
      <c r="GZ157" s="222"/>
      <c r="HA157" s="222"/>
      <c r="HB157" s="222"/>
      <c r="HC157" s="222"/>
      <c r="HD157" s="222"/>
      <c r="HE157" s="222"/>
      <c r="HF157" s="222"/>
      <c r="HG157" s="222"/>
      <c r="HH157" s="222"/>
      <c r="HI157" s="222"/>
      <c r="HJ157" s="222"/>
      <c r="HK157" s="222"/>
      <c r="HL157" s="222"/>
      <c r="HM157" s="222"/>
      <c r="HN157" s="222"/>
      <c r="HO157" s="222"/>
      <c r="HP157" s="222"/>
      <c r="HQ157" s="222"/>
      <c r="HR157" s="222"/>
      <c r="HS157" s="222"/>
      <c r="HT157" s="222"/>
      <c r="HU157" s="222"/>
      <c r="HV157" s="222"/>
      <c r="HW157" s="222"/>
      <c r="HX157" s="222"/>
      <c r="HY157" s="222"/>
      <c r="HZ157" s="222"/>
      <c r="IA157" s="222"/>
      <c r="IB157" s="222"/>
      <c r="IC157" s="222"/>
      <c r="ID157" s="222"/>
      <c r="IE157" s="222"/>
      <c r="IF157" s="222"/>
      <c r="IG157" s="222"/>
      <c r="IH157" s="222"/>
      <c r="II157" s="222"/>
      <c r="IJ157" s="222"/>
      <c r="IK157" s="222"/>
      <c r="IL157" s="222"/>
      <c r="IM157" s="222"/>
      <c r="IN157" s="222"/>
      <c r="IO157" s="222"/>
      <c r="IP157" s="222"/>
      <c r="IQ157" s="222"/>
      <c r="IR157" s="222"/>
      <c r="IS157" s="222"/>
      <c r="IT157" s="222"/>
    </row>
    <row r="158" spans="1:254" s="1" customFormat="1" x14ac:dyDescent="0.2">
      <c r="A158" s="222"/>
      <c r="B158" s="250"/>
      <c r="C158" s="250"/>
      <c r="D158" s="250"/>
      <c r="E158" s="250"/>
      <c r="F158" s="250"/>
      <c r="G158" s="250"/>
      <c r="H158" s="250"/>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c r="BA158" s="222"/>
      <c r="BB158" s="222"/>
      <c r="BC158" s="222"/>
      <c r="BD158" s="222"/>
      <c r="BE158" s="222"/>
      <c r="BF158" s="222"/>
      <c r="BG158" s="222"/>
      <c r="BH158" s="222"/>
      <c r="BI158" s="222"/>
      <c r="BJ158" s="222"/>
      <c r="BK158" s="222"/>
      <c r="BL158" s="222"/>
      <c r="BM158" s="222"/>
      <c r="BN158" s="222"/>
      <c r="BO158" s="222"/>
      <c r="BP158" s="222"/>
      <c r="BQ158" s="222"/>
      <c r="BR158" s="222"/>
      <c r="BS158" s="222"/>
      <c r="BT158" s="222"/>
      <c r="BU158" s="222"/>
      <c r="BV158" s="222"/>
      <c r="BW158" s="222"/>
      <c r="BX158" s="222"/>
      <c r="BY158" s="222"/>
      <c r="BZ158" s="222"/>
      <c r="CA158" s="222"/>
      <c r="CB158" s="222"/>
      <c r="CC158" s="222"/>
      <c r="CD158" s="222"/>
      <c r="CE158" s="222"/>
      <c r="CF158" s="222"/>
      <c r="CG158" s="222"/>
      <c r="CH158" s="222"/>
      <c r="CI158" s="222"/>
      <c r="CJ158" s="222"/>
      <c r="CK158" s="222"/>
      <c r="CL158" s="222"/>
      <c r="CM158" s="222"/>
      <c r="CN158" s="222"/>
      <c r="CO158" s="222"/>
      <c r="CP158" s="222"/>
      <c r="CQ158" s="222"/>
      <c r="CR158" s="222"/>
      <c r="CS158" s="222"/>
      <c r="CT158" s="222"/>
      <c r="CU158" s="222"/>
      <c r="CV158" s="222"/>
      <c r="CW158" s="222"/>
      <c r="CX158" s="222"/>
      <c r="CY158" s="222"/>
      <c r="CZ158" s="222"/>
      <c r="DA158" s="222"/>
      <c r="DB158" s="222"/>
      <c r="DC158" s="222"/>
      <c r="DD158" s="222"/>
      <c r="DE158" s="222"/>
      <c r="DF158" s="222"/>
      <c r="DG158" s="222"/>
      <c r="DH158" s="222"/>
      <c r="DI158" s="222"/>
      <c r="DJ158" s="222"/>
      <c r="DK158" s="222"/>
      <c r="DL158" s="222"/>
      <c r="DM158" s="222"/>
      <c r="DN158" s="222"/>
      <c r="DO158" s="222"/>
      <c r="DP158" s="222"/>
      <c r="DQ158" s="222"/>
      <c r="DR158" s="222"/>
      <c r="DS158" s="222"/>
      <c r="DT158" s="222"/>
      <c r="DU158" s="222"/>
      <c r="DV158" s="222"/>
      <c r="DW158" s="222"/>
      <c r="DX158" s="222"/>
      <c r="DY158" s="222"/>
      <c r="DZ158" s="222"/>
      <c r="EA158" s="222"/>
      <c r="EB158" s="222"/>
      <c r="EC158" s="222"/>
      <c r="ED158" s="222"/>
      <c r="EE158" s="222"/>
      <c r="EF158" s="222"/>
      <c r="EG158" s="222"/>
      <c r="EH158" s="222"/>
      <c r="EI158" s="222"/>
      <c r="EJ158" s="222"/>
      <c r="EK158" s="222"/>
      <c r="EL158" s="222"/>
      <c r="EM158" s="222"/>
      <c r="EN158" s="222"/>
      <c r="EO158" s="222"/>
      <c r="EP158" s="222"/>
      <c r="EQ158" s="222"/>
      <c r="ER158" s="222"/>
      <c r="ES158" s="222"/>
      <c r="ET158" s="222"/>
      <c r="EU158" s="222"/>
      <c r="EV158" s="222"/>
      <c r="EW158" s="222"/>
      <c r="EX158" s="222"/>
      <c r="EY158" s="222"/>
      <c r="EZ158" s="222"/>
      <c r="FA158" s="222"/>
      <c r="FB158" s="222"/>
      <c r="FC158" s="222"/>
      <c r="FD158" s="222"/>
      <c r="FE158" s="222"/>
      <c r="FF158" s="222"/>
      <c r="FG158" s="222"/>
      <c r="FH158" s="222"/>
      <c r="FI158" s="222"/>
      <c r="FJ158" s="222"/>
      <c r="FK158" s="222"/>
      <c r="FL158" s="222"/>
      <c r="FM158" s="222"/>
      <c r="FN158" s="222"/>
      <c r="FO158" s="222"/>
      <c r="FP158" s="222"/>
      <c r="FQ158" s="222"/>
      <c r="FR158" s="222"/>
      <c r="FS158" s="222"/>
      <c r="FT158" s="222"/>
      <c r="FU158" s="222"/>
      <c r="FV158" s="222"/>
      <c r="FW158" s="222"/>
      <c r="FX158" s="222"/>
      <c r="FY158" s="222"/>
      <c r="FZ158" s="222"/>
      <c r="GA158" s="222"/>
      <c r="GB158" s="222"/>
      <c r="GC158" s="222"/>
      <c r="GD158" s="222"/>
      <c r="GE158" s="222"/>
      <c r="GF158" s="222"/>
      <c r="GG158" s="222"/>
      <c r="GH158" s="222"/>
      <c r="GI158" s="222"/>
      <c r="GJ158" s="222"/>
      <c r="GK158" s="222"/>
      <c r="GL158" s="222"/>
      <c r="GM158" s="222"/>
      <c r="GN158" s="222"/>
      <c r="GO158" s="222"/>
      <c r="GP158" s="222"/>
      <c r="GQ158" s="222"/>
      <c r="GR158" s="222"/>
      <c r="GS158" s="222"/>
      <c r="GT158" s="222"/>
      <c r="GU158" s="222"/>
      <c r="GV158" s="222"/>
      <c r="GW158" s="222"/>
      <c r="GX158" s="222"/>
      <c r="GY158" s="222"/>
      <c r="GZ158" s="222"/>
      <c r="HA158" s="222"/>
      <c r="HB158" s="222"/>
      <c r="HC158" s="222"/>
      <c r="HD158" s="222"/>
      <c r="HE158" s="222"/>
      <c r="HF158" s="222"/>
      <c r="HG158" s="222"/>
      <c r="HH158" s="222"/>
      <c r="HI158" s="222"/>
      <c r="HJ158" s="222"/>
      <c r="HK158" s="222"/>
      <c r="HL158" s="222"/>
      <c r="HM158" s="222"/>
      <c r="HN158" s="222"/>
      <c r="HO158" s="222"/>
      <c r="HP158" s="222"/>
      <c r="HQ158" s="222"/>
      <c r="HR158" s="222"/>
      <c r="HS158" s="222"/>
      <c r="HT158" s="222"/>
      <c r="HU158" s="222"/>
      <c r="HV158" s="222"/>
      <c r="HW158" s="222"/>
      <c r="HX158" s="222"/>
      <c r="HY158" s="222"/>
      <c r="HZ158" s="222"/>
      <c r="IA158" s="222"/>
      <c r="IB158" s="222"/>
      <c r="IC158" s="222"/>
      <c r="ID158" s="222"/>
      <c r="IE158" s="222"/>
      <c r="IF158" s="222"/>
      <c r="IG158" s="222"/>
      <c r="IH158" s="222"/>
      <c r="II158" s="222"/>
      <c r="IJ158" s="222"/>
      <c r="IK158" s="222"/>
      <c r="IL158" s="222"/>
      <c r="IM158" s="222"/>
      <c r="IN158" s="222"/>
      <c r="IO158" s="222"/>
      <c r="IP158" s="222"/>
      <c r="IQ158" s="222"/>
      <c r="IR158" s="222"/>
      <c r="IS158" s="222"/>
      <c r="IT158" s="222"/>
    </row>
    <row r="159" spans="1:254" s="1" customFormat="1" x14ac:dyDescent="0.2">
      <c r="A159" s="222"/>
      <c r="B159" s="250"/>
      <c r="C159" s="250"/>
      <c r="D159" s="250"/>
      <c r="E159" s="250"/>
      <c r="F159" s="250"/>
      <c r="G159" s="250"/>
      <c r="H159" s="250"/>
      <c r="I159" s="222"/>
      <c r="J159" s="222"/>
      <c r="K159" s="222"/>
      <c r="L159" s="222"/>
      <c r="M159" s="222"/>
      <c r="N159" s="222"/>
      <c r="O159" s="222"/>
      <c r="P159" s="222"/>
      <c r="Q159" s="222"/>
      <c r="R159" s="222"/>
      <c r="S159" s="222"/>
      <c r="T159" s="222"/>
      <c r="U159" s="222"/>
      <c r="V159" s="222"/>
      <c r="W159" s="222"/>
      <c r="X159" s="222"/>
      <c r="Y159" s="222"/>
      <c r="Z159" s="222"/>
      <c r="AA159" s="222"/>
      <c r="AB159" s="222"/>
      <c r="AC159" s="222"/>
      <c r="AD159" s="222"/>
      <c r="AE159" s="222"/>
      <c r="AF159" s="222"/>
      <c r="AG159" s="222"/>
      <c r="AH159" s="222"/>
      <c r="AI159" s="222"/>
      <c r="AJ159" s="222"/>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22"/>
      <c r="BV159" s="222"/>
      <c r="BW159" s="222"/>
      <c r="BX159" s="222"/>
      <c r="BY159" s="222"/>
      <c r="BZ159" s="222"/>
      <c r="CA159" s="222"/>
      <c r="CB159" s="222"/>
      <c r="CC159" s="222"/>
      <c r="CD159" s="222"/>
      <c r="CE159" s="222"/>
      <c r="CF159" s="222"/>
      <c r="CG159" s="222"/>
      <c r="CH159" s="222"/>
      <c r="CI159" s="222"/>
      <c r="CJ159" s="222"/>
      <c r="CK159" s="222"/>
      <c r="CL159" s="222"/>
      <c r="CM159" s="222"/>
      <c r="CN159" s="222"/>
      <c r="CO159" s="222"/>
      <c r="CP159" s="222"/>
      <c r="CQ159" s="222"/>
      <c r="CR159" s="222"/>
      <c r="CS159" s="222"/>
      <c r="CT159" s="222"/>
      <c r="CU159" s="222"/>
      <c r="CV159" s="222"/>
      <c r="CW159" s="222"/>
      <c r="CX159" s="222"/>
      <c r="CY159" s="222"/>
      <c r="CZ159" s="222"/>
      <c r="DA159" s="222"/>
      <c r="DB159" s="222"/>
      <c r="DC159" s="222"/>
      <c r="DD159" s="222"/>
      <c r="DE159" s="222"/>
      <c r="DF159" s="222"/>
      <c r="DG159" s="222"/>
      <c r="DH159" s="222"/>
      <c r="DI159" s="222"/>
      <c r="DJ159" s="222"/>
      <c r="DK159" s="222"/>
      <c r="DL159" s="222"/>
      <c r="DM159" s="222"/>
      <c r="DN159" s="222"/>
      <c r="DO159" s="222"/>
      <c r="DP159" s="222"/>
      <c r="DQ159" s="222"/>
      <c r="DR159" s="222"/>
      <c r="DS159" s="222"/>
      <c r="DT159" s="222"/>
      <c r="DU159" s="222"/>
      <c r="DV159" s="222"/>
      <c r="DW159" s="222"/>
      <c r="DX159" s="222"/>
      <c r="DY159" s="222"/>
      <c r="DZ159" s="222"/>
      <c r="EA159" s="222"/>
      <c r="EB159" s="222"/>
      <c r="EC159" s="222"/>
      <c r="ED159" s="222"/>
      <c r="EE159" s="222"/>
      <c r="EF159" s="222"/>
      <c r="EG159" s="222"/>
      <c r="EH159" s="222"/>
      <c r="EI159" s="222"/>
      <c r="EJ159" s="222"/>
      <c r="EK159" s="222"/>
      <c r="EL159" s="222"/>
      <c r="EM159" s="222"/>
      <c r="EN159" s="222"/>
      <c r="EO159" s="222"/>
      <c r="EP159" s="222"/>
      <c r="EQ159" s="222"/>
      <c r="ER159" s="222"/>
      <c r="ES159" s="222"/>
      <c r="ET159" s="222"/>
      <c r="EU159" s="222"/>
      <c r="EV159" s="222"/>
      <c r="EW159" s="222"/>
      <c r="EX159" s="222"/>
      <c r="EY159" s="222"/>
      <c r="EZ159" s="222"/>
      <c r="FA159" s="222"/>
      <c r="FB159" s="222"/>
      <c r="FC159" s="222"/>
      <c r="FD159" s="222"/>
      <c r="FE159" s="222"/>
      <c r="FF159" s="222"/>
      <c r="FG159" s="222"/>
      <c r="FH159" s="222"/>
      <c r="FI159" s="222"/>
      <c r="FJ159" s="222"/>
      <c r="FK159" s="222"/>
      <c r="FL159" s="222"/>
      <c r="FM159" s="222"/>
      <c r="FN159" s="222"/>
      <c r="FO159" s="222"/>
      <c r="FP159" s="222"/>
      <c r="FQ159" s="222"/>
      <c r="FR159" s="222"/>
      <c r="FS159" s="222"/>
      <c r="FT159" s="222"/>
      <c r="FU159" s="222"/>
      <c r="FV159" s="222"/>
      <c r="FW159" s="222"/>
      <c r="FX159" s="222"/>
      <c r="FY159" s="222"/>
      <c r="FZ159" s="222"/>
      <c r="GA159" s="222"/>
      <c r="GB159" s="222"/>
      <c r="GC159" s="222"/>
      <c r="GD159" s="222"/>
      <c r="GE159" s="222"/>
      <c r="GF159" s="222"/>
      <c r="GG159" s="222"/>
      <c r="GH159" s="222"/>
      <c r="GI159" s="222"/>
      <c r="GJ159" s="222"/>
      <c r="GK159" s="222"/>
      <c r="GL159" s="222"/>
      <c r="GM159" s="222"/>
      <c r="GN159" s="222"/>
      <c r="GO159" s="222"/>
      <c r="GP159" s="222"/>
      <c r="GQ159" s="222"/>
      <c r="GR159" s="222"/>
      <c r="GS159" s="222"/>
      <c r="GT159" s="222"/>
      <c r="GU159" s="222"/>
      <c r="GV159" s="222"/>
      <c r="GW159" s="222"/>
      <c r="GX159" s="222"/>
      <c r="GY159" s="222"/>
      <c r="GZ159" s="222"/>
      <c r="HA159" s="222"/>
      <c r="HB159" s="222"/>
      <c r="HC159" s="222"/>
      <c r="HD159" s="222"/>
      <c r="HE159" s="222"/>
      <c r="HF159" s="222"/>
      <c r="HG159" s="222"/>
      <c r="HH159" s="222"/>
      <c r="HI159" s="222"/>
      <c r="HJ159" s="222"/>
      <c r="HK159" s="222"/>
      <c r="HL159" s="222"/>
      <c r="HM159" s="222"/>
      <c r="HN159" s="222"/>
      <c r="HO159" s="222"/>
      <c r="HP159" s="222"/>
      <c r="HQ159" s="222"/>
      <c r="HR159" s="222"/>
      <c r="HS159" s="222"/>
      <c r="HT159" s="222"/>
      <c r="HU159" s="222"/>
      <c r="HV159" s="222"/>
      <c r="HW159" s="222"/>
      <c r="HX159" s="222"/>
      <c r="HY159" s="222"/>
      <c r="HZ159" s="222"/>
      <c r="IA159" s="222"/>
      <c r="IB159" s="222"/>
      <c r="IC159" s="222"/>
      <c r="ID159" s="222"/>
      <c r="IE159" s="222"/>
      <c r="IF159" s="222"/>
      <c r="IG159" s="222"/>
      <c r="IH159" s="222"/>
      <c r="II159" s="222"/>
      <c r="IJ159" s="222"/>
      <c r="IK159" s="222"/>
      <c r="IL159" s="222"/>
      <c r="IM159" s="222"/>
      <c r="IN159" s="222"/>
      <c r="IO159" s="222"/>
      <c r="IP159" s="222"/>
      <c r="IQ159" s="222"/>
      <c r="IR159" s="222"/>
      <c r="IS159" s="222"/>
      <c r="IT159" s="222"/>
    </row>
    <row r="160" spans="1:254" s="1" customFormat="1" x14ac:dyDescent="0.2">
      <c r="A160" s="222"/>
      <c r="B160" s="250"/>
      <c r="C160" s="250"/>
      <c r="D160" s="250"/>
      <c r="E160" s="250"/>
      <c r="F160" s="250"/>
      <c r="G160" s="250"/>
      <c r="H160" s="250"/>
      <c r="I160" s="222"/>
      <c r="J160" s="222"/>
      <c r="K160" s="222"/>
      <c r="L160" s="222"/>
      <c r="M160" s="222"/>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c r="CA160" s="222"/>
      <c r="CB160" s="222"/>
      <c r="CC160" s="222"/>
      <c r="CD160" s="222"/>
      <c r="CE160" s="222"/>
      <c r="CF160" s="222"/>
      <c r="CG160" s="222"/>
      <c r="CH160" s="222"/>
      <c r="CI160" s="222"/>
      <c r="CJ160" s="222"/>
      <c r="CK160" s="222"/>
      <c r="CL160" s="222"/>
      <c r="CM160" s="222"/>
      <c r="CN160" s="222"/>
      <c r="CO160" s="222"/>
      <c r="CP160" s="222"/>
      <c r="CQ160" s="222"/>
      <c r="CR160" s="222"/>
      <c r="CS160" s="222"/>
      <c r="CT160" s="222"/>
      <c r="CU160" s="222"/>
      <c r="CV160" s="222"/>
      <c r="CW160" s="222"/>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2"/>
      <c r="DT160" s="222"/>
      <c r="DU160" s="222"/>
      <c r="DV160" s="222"/>
      <c r="DW160" s="222"/>
      <c r="DX160" s="222"/>
      <c r="DY160" s="222"/>
      <c r="DZ160" s="222"/>
      <c r="EA160" s="222"/>
      <c r="EB160" s="222"/>
      <c r="EC160" s="222"/>
      <c r="ED160" s="222"/>
      <c r="EE160" s="222"/>
      <c r="EF160" s="222"/>
      <c r="EG160" s="222"/>
      <c r="EH160" s="222"/>
      <c r="EI160" s="222"/>
      <c r="EJ160" s="222"/>
      <c r="EK160" s="222"/>
      <c r="EL160" s="222"/>
      <c r="EM160" s="222"/>
      <c r="EN160" s="222"/>
      <c r="EO160" s="222"/>
      <c r="EP160" s="222"/>
      <c r="EQ160" s="222"/>
      <c r="ER160" s="222"/>
      <c r="ES160" s="222"/>
      <c r="ET160" s="222"/>
      <c r="EU160" s="222"/>
      <c r="EV160" s="222"/>
      <c r="EW160" s="222"/>
      <c r="EX160" s="222"/>
      <c r="EY160" s="222"/>
      <c r="EZ160" s="222"/>
      <c r="FA160" s="222"/>
      <c r="FB160" s="222"/>
      <c r="FC160" s="222"/>
      <c r="FD160" s="222"/>
      <c r="FE160" s="222"/>
      <c r="FF160" s="222"/>
      <c r="FG160" s="222"/>
      <c r="FH160" s="222"/>
      <c r="FI160" s="222"/>
      <c r="FJ160" s="222"/>
      <c r="FK160" s="222"/>
      <c r="FL160" s="222"/>
      <c r="FM160" s="222"/>
      <c r="FN160" s="222"/>
      <c r="FO160" s="222"/>
      <c r="FP160" s="222"/>
      <c r="FQ160" s="222"/>
      <c r="FR160" s="222"/>
      <c r="FS160" s="222"/>
      <c r="FT160" s="222"/>
      <c r="FU160" s="222"/>
      <c r="FV160" s="222"/>
      <c r="FW160" s="222"/>
      <c r="FX160" s="222"/>
      <c r="FY160" s="222"/>
      <c r="FZ160" s="222"/>
      <c r="GA160" s="222"/>
      <c r="GB160" s="222"/>
      <c r="GC160" s="222"/>
      <c r="GD160" s="222"/>
      <c r="GE160" s="222"/>
      <c r="GF160" s="222"/>
      <c r="GG160" s="222"/>
      <c r="GH160" s="222"/>
      <c r="GI160" s="222"/>
      <c r="GJ160" s="222"/>
      <c r="GK160" s="222"/>
      <c r="GL160" s="222"/>
      <c r="GM160" s="222"/>
      <c r="GN160" s="222"/>
      <c r="GO160" s="222"/>
      <c r="GP160" s="222"/>
      <c r="GQ160" s="222"/>
      <c r="GR160" s="222"/>
      <c r="GS160" s="222"/>
      <c r="GT160" s="222"/>
      <c r="GU160" s="222"/>
      <c r="GV160" s="222"/>
      <c r="GW160" s="222"/>
      <c r="GX160" s="222"/>
      <c r="GY160" s="222"/>
      <c r="GZ160" s="222"/>
      <c r="HA160" s="222"/>
      <c r="HB160" s="222"/>
      <c r="HC160" s="222"/>
      <c r="HD160" s="222"/>
      <c r="HE160" s="222"/>
      <c r="HF160" s="222"/>
      <c r="HG160" s="222"/>
      <c r="HH160" s="222"/>
      <c r="HI160" s="222"/>
      <c r="HJ160" s="222"/>
      <c r="HK160" s="222"/>
      <c r="HL160" s="222"/>
      <c r="HM160" s="222"/>
      <c r="HN160" s="222"/>
      <c r="HO160" s="222"/>
      <c r="HP160" s="222"/>
      <c r="HQ160" s="222"/>
      <c r="HR160" s="222"/>
      <c r="HS160" s="222"/>
      <c r="HT160" s="222"/>
      <c r="HU160" s="222"/>
      <c r="HV160" s="222"/>
      <c r="HW160" s="222"/>
      <c r="HX160" s="222"/>
      <c r="HY160" s="222"/>
      <c r="HZ160" s="222"/>
      <c r="IA160" s="222"/>
      <c r="IB160" s="222"/>
      <c r="IC160" s="222"/>
      <c r="ID160" s="222"/>
      <c r="IE160" s="222"/>
      <c r="IF160" s="222"/>
      <c r="IG160" s="222"/>
      <c r="IH160" s="222"/>
      <c r="II160" s="222"/>
      <c r="IJ160" s="222"/>
      <c r="IK160" s="222"/>
      <c r="IL160" s="222"/>
      <c r="IM160" s="222"/>
      <c r="IN160" s="222"/>
      <c r="IO160" s="222"/>
      <c r="IP160" s="222"/>
      <c r="IQ160" s="222"/>
      <c r="IR160" s="222"/>
      <c r="IS160" s="222"/>
      <c r="IT160" s="222"/>
    </row>
    <row r="161" spans="1:254" s="1" customFormat="1" x14ac:dyDescent="0.2">
      <c r="A161" s="222"/>
      <c r="B161" s="250"/>
      <c r="C161" s="250"/>
      <c r="D161" s="250"/>
      <c r="E161" s="250"/>
      <c r="F161" s="250"/>
      <c r="G161" s="250"/>
      <c r="H161" s="250"/>
      <c r="I161" s="222"/>
      <c r="J161" s="222"/>
      <c r="K161" s="222"/>
      <c r="L161" s="222"/>
      <c r="M161" s="222"/>
      <c r="N161" s="222"/>
      <c r="O161" s="222"/>
      <c r="P161" s="222"/>
      <c r="Q161" s="222"/>
      <c r="R161" s="222"/>
      <c r="S161" s="222"/>
      <c r="T161" s="222"/>
      <c r="U161" s="222"/>
      <c r="V161" s="222"/>
      <c r="W161" s="222"/>
      <c r="X161" s="222"/>
      <c r="Y161" s="222"/>
      <c r="Z161" s="222"/>
      <c r="AA161" s="222"/>
      <c r="AB161" s="222"/>
      <c r="AC161" s="222"/>
      <c r="AD161" s="222"/>
      <c r="AE161" s="222"/>
      <c r="AF161" s="222"/>
      <c r="AG161" s="222"/>
      <c r="AH161" s="222"/>
      <c r="AI161" s="222"/>
      <c r="AJ161" s="222"/>
      <c r="AK161" s="222"/>
      <c r="AL161" s="222"/>
      <c r="AM161" s="222"/>
      <c r="AN161" s="222"/>
      <c r="AO161" s="222"/>
      <c r="AP161" s="222"/>
      <c r="AQ161" s="222"/>
      <c r="AR161" s="222"/>
      <c r="AS161" s="222"/>
      <c r="AT161" s="222"/>
      <c r="AU161" s="222"/>
      <c r="AV161" s="222"/>
      <c r="AW161" s="222"/>
      <c r="AX161" s="222"/>
      <c r="AY161" s="222"/>
      <c r="AZ161" s="222"/>
      <c r="BA161" s="222"/>
      <c r="BB161" s="222"/>
      <c r="BC161" s="222"/>
      <c r="BD161" s="222"/>
      <c r="BE161" s="222"/>
      <c r="BF161" s="222"/>
      <c r="BG161" s="222"/>
      <c r="BH161" s="222"/>
      <c r="BI161" s="222"/>
      <c r="BJ161" s="222"/>
      <c r="BK161" s="222"/>
      <c r="BL161" s="222"/>
      <c r="BM161" s="222"/>
      <c r="BN161" s="222"/>
      <c r="BO161" s="222"/>
      <c r="BP161" s="222"/>
      <c r="BQ161" s="222"/>
      <c r="BR161" s="222"/>
      <c r="BS161" s="222"/>
      <c r="BT161" s="222"/>
      <c r="BU161" s="222"/>
      <c r="BV161" s="222"/>
      <c r="BW161" s="222"/>
      <c r="BX161" s="222"/>
      <c r="BY161" s="222"/>
      <c r="BZ161" s="222"/>
      <c r="CA161" s="222"/>
      <c r="CB161" s="222"/>
      <c r="CC161" s="222"/>
      <c r="CD161" s="222"/>
      <c r="CE161" s="222"/>
      <c r="CF161" s="222"/>
      <c r="CG161" s="222"/>
      <c r="CH161" s="222"/>
      <c r="CI161" s="222"/>
      <c r="CJ161" s="222"/>
      <c r="CK161" s="222"/>
      <c r="CL161" s="222"/>
      <c r="CM161" s="222"/>
      <c r="CN161" s="222"/>
      <c r="CO161" s="222"/>
      <c r="CP161" s="222"/>
      <c r="CQ161" s="222"/>
      <c r="CR161" s="222"/>
      <c r="CS161" s="222"/>
      <c r="CT161" s="222"/>
      <c r="CU161" s="222"/>
      <c r="CV161" s="222"/>
      <c r="CW161" s="222"/>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2"/>
      <c r="DT161" s="222"/>
      <c r="DU161" s="222"/>
      <c r="DV161" s="222"/>
      <c r="DW161" s="222"/>
      <c r="DX161" s="222"/>
      <c r="DY161" s="222"/>
      <c r="DZ161" s="222"/>
      <c r="EA161" s="222"/>
      <c r="EB161" s="222"/>
      <c r="EC161" s="222"/>
      <c r="ED161" s="222"/>
      <c r="EE161" s="222"/>
      <c r="EF161" s="222"/>
      <c r="EG161" s="222"/>
      <c r="EH161" s="222"/>
      <c r="EI161" s="222"/>
      <c r="EJ161" s="222"/>
      <c r="EK161" s="222"/>
      <c r="EL161" s="222"/>
      <c r="EM161" s="222"/>
      <c r="EN161" s="222"/>
      <c r="EO161" s="222"/>
      <c r="EP161" s="222"/>
      <c r="EQ161" s="222"/>
      <c r="ER161" s="222"/>
      <c r="ES161" s="222"/>
      <c r="ET161" s="222"/>
      <c r="EU161" s="222"/>
      <c r="EV161" s="222"/>
      <c r="EW161" s="222"/>
      <c r="EX161" s="222"/>
      <c r="EY161" s="222"/>
      <c r="EZ161" s="222"/>
      <c r="FA161" s="222"/>
      <c r="FB161" s="222"/>
      <c r="FC161" s="222"/>
      <c r="FD161" s="222"/>
      <c r="FE161" s="222"/>
      <c r="FF161" s="222"/>
      <c r="FG161" s="222"/>
      <c r="FH161" s="222"/>
      <c r="FI161" s="222"/>
      <c r="FJ161" s="222"/>
      <c r="FK161" s="222"/>
      <c r="FL161" s="222"/>
      <c r="FM161" s="222"/>
      <c r="FN161" s="222"/>
      <c r="FO161" s="222"/>
      <c r="FP161" s="222"/>
      <c r="FQ161" s="222"/>
      <c r="FR161" s="222"/>
      <c r="FS161" s="222"/>
      <c r="FT161" s="222"/>
      <c r="FU161" s="222"/>
      <c r="FV161" s="222"/>
      <c r="FW161" s="222"/>
      <c r="FX161" s="222"/>
      <c r="FY161" s="222"/>
      <c r="FZ161" s="222"/>
      <c r="GA161" s="222"/>
      <c r="GB161" s="222"/>
      <c r="GC161" s="222"/>
      <c r="GD161" s="222"/>
      <c r="GE161" s="222"/>
      <c r="GF161" s="222"/>
      <c r="GG161" s="222"/>
      <c r="GH161" s="222"/>
      <c r="GI161" s="222"/>
      <c r="GJ161" s="222"/>
      <c r="GK161" s="222"/>
      <c r="GL161" s="222"/>
      <c r="GM161" s="222"/>
      <c r="GN161" s="222"/>
      <c r="GO161" s="222"/>
      <c r="GP161" s="222"/>
      <c r="GQ161" s="222"/>
      <c r="GR161" s="222"/>
      <c r="GS161" s="222"/>
      <c r="GT161" s="222"/>
      <c r="GU161" s="222"/>
      <c r="GV161" s="222"/>
      <c r="GW161" s="222"/>
      <c r="GX161" s="222"/>
      <c r="GY161" s="222"/>
      <c r="GZ161" s="222"/>
      <c r="HA161" s="222"/>
      <c r="HB161" s="222"/>
      <c r="HC161" s="222"/>
      <c r="HD161" s="222"/>
      <c r="HE161" s="222"/>
      <c r="HF161" s="222"/>
      <c r="HG161" s="222"/>
      <c r="HH161" s="222"/>
      <c r="HI161" s="222"/>
      <c r="HJ161" s="222"/>
      <c r="HK161" s="222"/>
      <c r="HL161" s="222"/>
      <c r="HM161" s="222"/>
      <c r="HN161" s="222"/>
      <c r="HO161" s="222"/>
      <c r="HP161" s="222"/>
      <c r="HQ161" s="222"/>
      <c r="HR161" s="222"/>
      <c r="HS161" s="222"/>
      <c r="HT161" s="222"/>
      <c r="HU161" s="222"/>
      <c r="HV161" s="222"/>
      <c r="HW161" s="222"/>
      <c r="HX161" s="222"/>
      <c r="HY161" s="222"/>
      <c r="HZ161" s="222"/>
      <c r="IA161" s="222"/>
      <c r="IB161" s="222"/>
      <c r="IC161" s="222"/>
      <c r="ID161" s="222"/>
      <c r="IE161" s="222"/>
      <c r="IF161" s="222"/>
      <c r="IG161" s="222"/>
      <c r="IH161" s="222"/>
      <c r="II161" s="222"/>
      <c r="IJ161" s="222"/>
      <c r="IK161" s="222"/>
      <c r="IL161" s="222"/>
      <c r="IM161" s="222"/>
      <c r="IN161" s="222"/>
      <c r="IO161" s="222"/>
      <c r="IP161" s="222"/>
      <c r="IQ161" s="222"/>
      <c r="IR161" s="222"/>
      <c r="IS161" s="222"/>
      <c r="IT161" s="222"/>
    </row>
    <row r="162" spans="1:254" s="1" customFormat="1" x14ac:dyDescent="0.2">
      <c r="A162" s="222"/>
      <c r="B162" s="250"/>
      <c r="C162" s="250"/>
      <c r="D162" s="250"/>
      <c r="E162" s="250"/>
      <c r="F162" s="250"/>
      <c r="G162" s="250"/>
      <c r="H162" s="250"/>
      <c r="I162" s="222"/>
      <c r="J162" s="222"/>
      <c r="K162" s="222"/>
      <c r="L162" s="222"/>
      <c r="M162" s="222"/>
      <c r="N162" s="222"/>
      <c r="O162" s="222"/>
      <c r="P162" s="222"/>
      <c r="Q162" s="222"/>
      <c r="R162" s="222"/>
      <c r="S162" s="222"/>
      <c r="T162" s="222"/>
      <c r="U162" s="222"/>
      <c r="V162" s="222"/>
      <c r="W162" s="222"/>
      <c r="X162" s="222"/>
      <c r="Y162" s="222"/>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2"/>
      <c r="AV162" s="222"/>
      <c r="AW162" s="222"/>
      <c r="AX162" s="222"/>
      <c r="AY162" s="222"/>
      <c r="AZ162" s="222"/>
      <c r="BA162" s="222"/>
      <c r="BB162" s="222"/>
      <c r="BC162" s="222"/>
      <c r="BD162" s="222"/>
      <c r="BE162" s="222"/>
      <c r="BF162" s="222"/>
      <c r="BG162" s="222"/>
      <c r="BH162" s="222"/>
      <c r="BI162" s="222"/>
      <c r="BJ162" s="222"/>
      <c r="BK162" s="222"/>
      <c r="BL162" s="222"/>
      <c r="BM162" s="222"/>
      <c r="BN162" s="222"/>
      <c r="BO162" s="222"/>
      <c r="BP162" s="222"/>
      <c r="BQ162" s="222"/>
      <c r="BR162" s="222"/>
      <c r="BS162" s="222"/>
      <c r="BT162" s="222"/>
      <c r="BU162" s="222"/>
      <c r="BV162" s="222"/>
      <c r="BW162" s="222"/>
      <c r="BX162" s="222"/>
      <c r="BY162" s="222"/>
      <c r="BZ162" s="222"/>
      <c r="CA162" s="222"/>
      <c r="CB162" s="222"/>
      <c r="CC162" s="222"/>
      <c r="CD162" s="222"/>
      <c r="CE162" s="222"/>
      <c r="CF162" s="222"/>
      <c r="CG162" s="222"/>
      <c r="CH162" s="222"/>
      <c r="CI162" s="222"/>
      <c r="CJ162" s="222"/>
      <c r="CK162" s="222"/>
      <c r="CL162" s="222"/>
      <c r="CM162" s="222"/>
      <c r="CN162" s="222"/>
      <c r="CO162" s="222"/>
      <c r="CP162" s="222"/>
      <c r="CQ162" s="222"/>
      <c r="CR162" s="222"/>
      <c r="CS162" s="222"/>
      <c r="CT162" s="222"/>
      <c r="CU162" s="222"/>
      <c r="CV162" s="222"/>
      <c r="CW162" s="222"/>
      <c r="CX162" s="222"/>
      <c r="CY162" s="222"/>
      <c r="CZ162" s="222"/>
      <c r="DA162" s="222"/>
      <c r="DB162" s="222"/>
      <c r="DC162" s="222"/>
      <c r="DD162" s="222"/>
      <c r="DE162" s="222"/>
      <c r="DF162" s="222"/>
      <c r="DG162" s="222"/>
      <c r="DH162" s="222"/>
      <c r="DI162" s="222"/>
      <c r="DJ162" s="222"/>
      <c r="DK162" s="222"/>
      <c r="DL162" s="222"/>
      <c r="DM162" s="222"/>
      <c r="DN162" s="222"/>
      <c r="DO162" s="222"/>
      <c r="DP162" s="222"/>
      <c r="DQ162" s="222"/>
      <c r="DR162" s="222"/>
      <c r="DS162" s="222"/>
      <c r="DT162" s="222"/>
      <c r="DU162" s="222"/>
      <c r="DV162" s="222"/>
      <c r="DW162" s="222"/>
      <c r="DX162" s="222"/>
      <c r="DY162" s="222"/>
      <c r="DZ162" s="222"/>
      <c r="EA162" s="222"/>
      <c r="EB162" s="222"/>
      <c r="EC162" s="222"/>
      <c r="ED162" s="222"/>
      <c r="EE162" s="222"/>
      <c r="EF162" s="222"/>
      <c r="EG162" s="222"/>
      <c r="EH162" s="222"/>
      <c r="EI162" s="222"/>
      <c r="EJ162" s="222"/>
      <c r="EK162" s="222"/>
      <c r="EL162" s="222"/>
      <c r="EM162" s="222"/>
      <c r="EN162" s="222"/>
      <c r="EO162" s="222"/>
      <c r="EP162" s="222"/>
      <c r="EQ162" s="222"/>
      <c r="ER162" s="222"/>
      <c r="ES162" s="222"/>
      <c r="ET162" s="222"/>
      <c r="EU162" s="222"/>
      <c r="EV162" s="222"/>
      <c r="EW162" s="222"/>
      <c r="EX162" s="222"/>
      <c r="EY162" s="222"/>
      <c r="EZ162" s="222"/>
      <c r="FA162" s="222"/>
      <c r="FB162" s="222"/>
      <c r="FC162" s="222"/>
      <c r="FD162" s="222"/>
      <c r="FE162" s="222"/>
      <c r="FF162" s="222"/>
      <c r="FG162" s="222"/>
      <c r="FH162" s="222"/>
      <c r="FI162" s="222"/>
      <c r="FJ162" s="222"/>
      <c r="FK162" s="222"/>
      <c r="FL162" s="222"/>
      <c r="FM162" s="222"/>
      <c r="FN162" s="222"/>
      <c r="FO162" s="222"/>
      <c r="FP162" s="222"/>
      <c r="FQ162" s="222"/>
      <c r="FR162" s="222"/>
      <c r="FS162" s="222"/>
      <c r="FT162" s="222"/>
      <c r="FU162" s="222"/>
      <c r="FV162" s="222"/>
      <c r="FW162" s="222"/>
      <c r="FX162" s="222"/>
      <c r="FY162" s="222"/>
      <c r="FZ162" s="222"/>
      <c r="GA162" s="222"/>
      <c r="GB162" s="222"/>
      <c r="GC162" s="222"/>
      <c r="GD162" s="222"/>
      <c r="GE162" s="222"/>
      <c r="GF162" s="222"/>
      <c r="GG162" s="222"/>
      <c r="GH162" s="222"/>
      <c r="GI162" s="222"/>
      <c r="GJ162" s="222"/>
      <c r="GK162" s="222"/>
      <c r="GL162" s="222"/>
      <c r="GM162" s="222"/>
      <c r="GN162" s="222"/>
      <c r="GO162" s="222"/>
      <c r="GP162" s="222"/>
      <c r="GQ162" s="222"/>
      <c r="GR162" s="222"/>
      <c r="GS162" s="222"/>
      <c r="GT162" s="222"/>
      <c r="GU162" s="222"/>
      <c r="GV162" s="222"/>
      <c r="GW162" s="222"/>
      <c r="GX162" s="222"/>
      <c r="GY162" s="222"/>
      <c r="GZ162" s="222"/>
      <c r="HA162" s="222"/>
      <c r="HB162" s="222"/>
      <c r="HC162" s="222"/>
      <c r="HD162" s="222"/>
      <c r="HE162" s="222"/>
      <c r="HF162" s="222"/>
      <c r="HG162" s="222"/>
      <c r="HH162" s="222"/>
      <c r="HI162" s="222"/>
      <c r="HJ162" s="222"/>
      <c r="HK162" s="222"/>
      <c r="HL162" s="222"/>
      <c r="HM162" s="222"/>
      <c r="HN162" s="222"/>
      <c r="HO162" s="222"/>
      <c r="HP162" s="222"/>
      <c r="HQ162" s="222"/>
      <c r="HR162" s="222"/>
      <c r="HS162" s="222"/>
      <c r="HT162" s="222"/>
      <c r="HU162" s="222"/>
      <c r="HV162" s="222"/>
      <c r="HW162" s="222"/>
      <c r="HX162" s="222"/>
      <c r="HY162" s="222"/>
      <c r="HZ162" s="222"/>
      <c r="IA162" s="222"/>
      <c r="IB162" s="222"/>
      <c r="IC162" s="222"/>
      <c r="ID162" s="222"/>
      <c r="IE162" s="222"/>
      <c r="IF162" s="222"/>
      <c r="IG162" s="222"/>
      <c r="IH162" s="222"/>
      <c r="II162" s="222"/>
      <c r="IJ162" s="222"/>
      <c r="IK162" s="222"/>
      <c r="IL162" s="222"/>
      <c r="IM162" s="222"/>
      <c r="IN162" s="222"/>
      <c r="IO162" s="222"/>
      <c r="IP162" s="222"/>
      <c r="IQ162" s="222"/>
      <c r="IR162" s="222"/>
      <c r="IS162" s="222"/>
      <c r="IT162" s="222"/>
    </row>
    <row r="163" spans="1:254" s="1" customFormat="1" x14ac:dyDescent="0.2">
      <c r="A163" s="222"/>
      <c r="B163" s="250"/>
      <c r="C163" s="250"/>
      <c r="D163" s="250"/>
      <c r="E163" s="250"/>
      <c r="F163" s="250"/>
      <c r="G163" s="250"/>
      <c r="H163" s="250"/>
      <c r="I163" s="222"/>
      <c r="J163" s="222"/>
      <c r="K163" s="222"/>
      <c r="L163" s="222"/>
      <c r="M163" s="222"/>
      <c r="N163" s="222"/>
      <c r="O163" s="222"/>
      <c r="P163" s="222"/>
      <c r="Q163" s="222"/>
      <c r="R163" s="222"/>
      <c r="S163" s="222"/>
      <c r="T163" s="222"/>
      <c r="U163" s="222"/>
      <c r="V163" s="222"/>
      <c r="W163" s="222"/>
      <c r="X163" s="222"/>
      <c r="Y163" s="222"/>
      <c r="Z163" s="222"/>
      <c r="AA163" s="222"/>
      <c r="AB163" s="222"/>
      <c r="AC163" s="222"/>
      <c r="AD163" s="222"/>
      <c r="AE163" s="222"/>
      <c r="AF163" s="222"/>
      <c r="AG163" s="222"/>
      <c r="AH163" s="222"/>
      <c r="AI163" s="222"/>
      <c r="AJ163" s="222"/>
      <c r="AK163" s="222"/>
      <c r="AL163" s="222"/>
      <c r="AM163" s="222"/>
      <c r="AN163" s="222"/>
      <c r="AO163" s="222"/>
      <c r="AP163" s="222"/>
      <c r="AQ163" s="222"/>
      <c r="AR163" s="222"/>
      <c r="AS163" s="222"/>
      <c r="AT163" s="222"/>
      <c r="AU163" s="222"/>
      <c r="AV163" s="222"/>
      <c r="AW163" s="222"/>
      <c r="AX163" s="222"/>
      <c r="AY163" s="222"/>
      <c r="AZ163" s="222"/>
      <c r="BA163" s="222"/>
      <c r="BB163" s="222"/>
      <c r="BC163" s="222"/>
      <c r="BD163" s="222"/>
      <c r="BE163" s="222"/>
      <c r="BF163" s="222"/>
      <c r="BG163" s="222"/>
      <c r="BH163" s="222"/>
      <c r="BI163" s="222"/>
      <c r="BJ163" s="222"/>
      <c r="BK163" s="222"/>
      <c r="BL163" s="222"/>
      <c r="BM163" s="222"/>
      <c r="BN163" s="222"/>
      <c r="BO163" s="222"/>
      <c r="BP163" s="222"/>
      <c r="BQ163" s="222"/>
      <c r="BR163" s="222"/>
      <c r="BS163" s="222"/>
      <c r="BT163" s="222"/>
      <c r="BU163" s="222"/>
      <c r="BV163" s="222"/>
      <c r="BW163" s="222"/>
      <c r="BX163" s="222"/>
      <c r="BY163" s="222"/>
      <c r="BZ163" s="222"/>
      <c r="CA163" s="222"/>
      <c r="CB163" s="222"/>
      <c r="CC163" s="222"/>
      <c r="CD163" s="222"/>
      <c r="CE163" s="222"/>
      <c r="CF163" s="222"/>
      <c r="CG163" s="222"/>
      <c r="CH163" s="222"/>
      <c r="CI163" s="222"/>
      <c r="CJ163" s="222"/>
      <c r="CK163" s="222"/>
      <c r="CL163" s="222"/>
      <c r="CM163" s="222"/>
      <c r="CN163" s="222"/>
      <c r="CO163" s="222"/>
      <c r="CP163" s="222"/>
      <c r="CQ163" s="222"/>
      <c r="CR163" s="222"/>
      <c r="CS163" s="222"/>
      <c r="CT163" s="222"/>
      <c r="CU163" s="222"/>
      <c r="CV163" s="222"/>
      <c r="CW163" s="222"/>
      <c r="CX163" s="222"/>
      <c r="CY163" s="222"/>
      <c r="CZ163" s="222"/>
      <c r="DA163" s="222"/>
      <c r="DB163" s="222"/>
      <c r="DC163" s="222"/>
      <c r="DD163" s="222"/>
      <c r="DE163" s="222"/>
      <c r="DF163" s="222"/>
      <c r="DG163" s="222"/>
      <c r="DH163" s="222"/>
      <c r="DI163" s="222"/>
      <c r="DJ163" s="222"/>
      <c r="DK163" s="222"/>
      <c r="DL163" s="222"/>
      <c r="DM163" s="222"/>
      <c r="DN163" s="222"/>
      <c r="DO163" s="222"/>
      <c r="DP163" s="222"/>
      <c r="DQ163" s="222"/>
      <c r="DR163" s="222"/>
      <c r="DS163" s="222"/>
      <c r="DT163" s="222"/>
      <c r="DU163" s="222"/>
      <c r="DV163" s="222"/>
      <c r="DW163" s="222"/>
      <c r="DX163" s="222"/>
      <c r="DY163" s="222"/>
      <c r="DZ163" s="222"/>
      <c r="EA163" s="222"/>
      <c r="EB163" s="222"/>
      <c r="EC163" s="222"/>
      <c r="ED163" s="222"/>
      <c r="EE163" s="222"/>
      <c r="EF163" s="222"/>
      <c r="EG163" s="222"/>
      <c r="EH163" s="222"/>
      <c r="EI163" s="222"/>
      <c r="EJ163" s="222"/>
      <c r="EK163" s="222"/>
      <c r="EL163" s="222"/>
      <c r="EM163" s="222"/>
      <c r="EN163" s="222"/>
      <c r="EO163" s="222"/>
      <c r="EP163" s="222"/>
      <c r="EQ163" s="222"/>
      <c r="ER163" s="222"/>
      <c r="ES163" s="222"/>
      <c r="ET163" s="222"/>
      <c r="EU163" s="222"/>
      <c r="EV163" s="222"/>
      <c r="EW163" s="222"/>
      <c r="EX163" s="222"/>
      <c r="EY163" s="222"/>
      <c r="EZ163" s="222"/>
      <c r="FA163" s="222"/>
      <c r="FB163" s="222"/>
      <c r="FC163" s="222"/>
      <c r="FD163" s="222"/>
      <c r="FE163" s="222"/>
      <c r="FF163" s="222"/>
      <c r="FG163" s="222"/>
      <c r="FH163" s="222"/>
      <c r="FI163" s="222"/>
      <c r="FJ163" s="222"/>
      <c r="FK163" s="222"/>
      <c r="FL163" s="222"/>
      <c r="FM163" s="222"/>
      <c r="FN163" s="222"/>
      <c r="FO163" s="222"/>
      <c r="FP163" s="222"/>
      <c r="FQ163" s="222"/>
      <c r="FR163" s="222"/>
      <c r="FS163" s="222"/>
      <c r="FT163" s="222"/>
      <c r="FU163" s="222"/>
      <c r="FV163" s="222"/>
      <c r="FW163" s="222"/>
      <c r="FX163" s="222"/>
      <c r="FY163" s="222"/>
      <c r="FZ163" s="222"/>
      <c r="GA163" s="222"/>
      <c r="GB163" s="222"/>
      <c r="GC163" s="222"/>
      <c r="GD163" s="222"/>
      <c r="GE163" s="222"/>
      <c r="GF163" s="222"/>
      <c r="GG163" s="222"/>
      <c r="GH163" s="222"/>
      <c r="GI163" s="222"/>
      <c r="GJ163" s="222"/>
      <c r="GK163" s="222"/>
      <c r="GL163" s="222"/>
      <c r="GM163" s="222"/>
      <c r="GN163" s="222"/>
      <c r="GO163" s="222"/>
      <c r="GP163" s="222"/>
      <c r="GQ163" s="222"/>
      <c r="GR163" s="222"/>
      <c r="GS163" s="222"/>
      <c r="GT163" s="222"/>
      <c r="GU163" s="222"/>
      <c r="GV163" s="222"/>
      <c r="GW163" s="222"/>
      <c r="GX163" s="222"/>
      <c r="GY163" s="222"/>
      <c r="GZ163" s="222"/>
      <c r="HA163" s="222"/>
      <c r="HB163" s="222"/>
      <c r="HC163" s="222"/>
      <c r="HD163" s="222"/>
      <c r="HE163" s="222"/>
      <c r="HF163" s="222"/>
      <c r="HG163" s="222"/>
      <c r="HH163" s="222"/>
      <c r="HI163" s="222"/>
      <c r="HJ163" s="222"/>
      <c r="HK163" s="222"/>
      <c r="HL163" s="222"/>
      <c r="HM163" s="222"/>
      <c r="HN163" s="222"/>
      <c r="HO163" s="222"/>
      <c r="HP163" s="222"/>
      <c r="HQ163" s="222"/>
      <c r="HR163" s="222"/>
      <c r="HS163" s="222"/>
      <c r="HT163" s="222"/>
      <c r="HU163" s="222"/>
      <c r="HV163" s="222"/>
      <c r="HW163" s="222"/>
      <c r="HX163" s="222"/>
      <c r="HY163" s="222"/>
      <c r="HZ163" s="222"/>
      <c r="IA163" s="222"/>
      <c r="IB163" s="222"/>
      <c r="IC163" s="222"/>
      <c r="ID163" s="222"/>
      <c r="IE163" s="222"/>
      <c r="IF163" s="222"/>
      <c r="IG163" s="222"/>
      <c r="IH163" s="222"/>
      <c r="II163" s="222"/>
      <c r="IJ163" s="222"/>
      <c r="IK163" s="222"/>
      <c r="IL163" s="222"/>
      <c r="IM163" s="222"/>
      <c r="IN163" s="222"/>
      <c r="IO163" s="222"/>
      <c r="IP163" s="222"/>
      <c r="IQ163" s="222"/>
      <c r="IR163" s="222"/>
      <c r="IS163" s="222"/>
      <c r="IT163" s="222"/>
    </row>
    <row r="164" spans="1:254" s="1" customFormat="1" x14ac:dyDescent="0.2">
      <c r="A164" s="222"/>
      <c r="B164" s="250"/>
      <c r="C164" s="250"/>
      <c r="D164" s="250"/>
      <c r="E164" s="250"/>
      <c r="F164" s="250"/>
      <c r="G164" s="250"/>
      <c r="H164" s="250"/>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222"/>
      <c r="AG164" s="222"/>
      <c r="AH164" s="222"/>
      <c r="AI164" s="222"/>
      <c r="AJ164" s="222"/>
      <c r="AK164" s="222"/>
      <c r="AL164" s="222"/>
      <c r="AM164" s="222"/>
      <c r="AN164" s="222"/>
      <c r="AO164" s="222"/>
      <c r="AP164" s="222"/>
      <c r="AQ164" s="222"/>
      <c r="AR164" s="222"/>
      <c r="AS164" s="222"/>
      <c r="AT164" s="222"/>
      <c r="AU164" s="222"/>
      <c r="AV164" s="222"/>
      <c r="AW164" s="222"/>
      <c r="AX164" s="222"/>
      <c r="AY164" s="222"/>
      <c r="AZ164" s="222"/>
      <c r="BA164" s="222"/>
      <c r="BB164" s="222"/>
      <c r="BC164" s="222"/>
      <c r="BD164" s="222"/>
      <c r="BE164" s="222"/>
      <c r="BF164" s="222"/>
      <c r="BG164" s="222"/>
      <c r="BH164" s="222"/>
      <c r="BI164" s="222"/>
      <c r="BJ164" s="222"/>
      <c r="BK164" s="222"/>
      <c r="BL164" s="222"/>
      <c r="BM164" s="222"/>
      <c r="BN164" s="222"/>
      <c r="BO164" s="222"/>
      <c r="BP164" s="222"/>
      <c r="BQ164" s="222"/>
      <c r="BR164" s="222"/>
      <c r="BS164" s="222"/>
      <c r="BT164" s="222"/>
      <c r="BU164" s="222"/>
      <c r="BV164" s="222"/>
      <c r="BW164" s="222"/>
      <c r="BX164" s="222"/>
      <c r="BY164" s="222"/>
      <c r="BZ164" s="222"/>
      <c r="CA164" s="222"/>
      <c r="CB164" s="222"/>
      <c r="CC164" s="222"/>
      <c r="CD164" s="222"/>
      <c r="CE164" s="222"/>
      <c r="CF164" s="222"/>
      <c r="CG164" s="222"/>
      <c r="CH164" s="222"/>
      <c r="CI164" s="222"/>
      <c r="CJ164" s="222"/>
      <c r="CK164" s="222"/>
      <c r="CL164" s="222"/>
      <c r="CM164" s="222"/>
      <c r="CN164" s="222"/>
      <c r="CO164" s="222"/>
      <c r="CP164" s="222"/>
      <c r="CQ164" s="222"/>
      <c r="CR164" s="222"/>
      <c r="CS164" s="222"/>
      <c r="CT164" s="222"/>
      <c r="CU164" s="222"/>
      <c r="CV164" s="222"/>
      <c r="CW164" s="222"/>
      <c r="CX164" s="222"/>
      <c r="CY164" s="222"/>
      <c r="CZ164" s="222"/>
      <c r="DA164" s="222"/>
      <c r="DB164" s="222"/>
      <c r="DC164" s="222"/>
      <c r="DD164" s="222"/>
      <c r="DE164" s="222"/>
      <c r="DF164" s="222"/>
      <c r="DG164" s="222"/>
      <c r="DH164" s="222"/>
      <c r="DI164" s="222"/>
      <c r="DJ164" s="222"/>
      <c r="DK164" s="222"/>
      <c r="DL164" s="222"/>
      <c r="DM164" s="222"/>
      <c r="DN164" s="222"/>
      <c r="DO164" s="222"/>
      <c r="DP164" s="222"/>
      <c r="DQ164" s="222"/>
      <c r="DR164" s="222"/>
      <c r="DS164" s="222"/>
      <c r="DT164" s="222"/>
      <c r="DU164" s="222"/>
      <c r="DV164" s="222"/>
      <c r="DW164" s="222"/>
      <c r="DX164" s="222"/>
      <c r="DY164" s="222"/>
      <c r="DZ164" s="222"/>
      <c r="EA164" s="222"/>
      <c r="EB164" s="222"/>
      <c r="EC164" s="222"/>
      <c r="ED164" s="222"/>
      <c r="EE164" s="222"/>
      <c r="EF164" s="222"/>
      <c r="EG164" s="222"/>
      <c r="EH164" s="222"/>
      <c r="EI164" s="222"/>
      <c r="EJ164" s="222"/>
      <c r="EK164" s="222"/>
      <c r="EL164" s="222"/>
      <c r="EM164" s="222"/>
      <c r="EN164" s="222"/>
      <c r="EO164" s="222"/>
      <c r="EP164" s="222"/>
      <c r="EQ164" s="222"/>
      <c r="ER164" s="222"/>
      <c r="ES164" s="222"/>
      <c r="ET164" s="222"/>
      <c r="EU164" s="222"/>
      <c r="EV164" s="222"/>
      <c r="EW164" s="222"/>
      <c r="EX164" s="222"/>
      <c r="EY164" s="222"/>
      <c r="EZ164" s="222"/>
      <c r="FA164" s="222"/>
      <c r="FB164" s="222"/>
      <c r="FC164" s="222"/>
      <c r="FD164" s="222"/>
      <c r="FE164" s="222"/>
      <c r="FF164" s="222"/>
      <c r="FG164" s="222"/>
      <c r="FH164" s="222"/>
      <c r="FI164" s="222"/>
      <c r="FJ164" s="222"/>
      <c r="FK164" s="222"/>
      <c r="FL164" s="222"/>
      <c r="FM164" s="222"/>
      <c r="FN164" s="222"/>
      <c r="FO164" s="222"/>
      <c r="FP164" s="222"/>
      <c r="FQ164" s="222"/>
      <c r="FR164" s="222"/>
      <c r="FS164" s="222"/>
      <c r="FT164" s="222"/>
      <c r="FU164" s="222"/>
      <c r="FV164" s="222"/>
      <c r="FW164" s="222"/>
      <c r="FX164" s="222"/>
      <c r="FY164" s="222"/>
      <c r="FZ164" s="222"/>
      <c r="GA164" s="222"/>
      <c r="GB164" s="222"/>
      <c r="GC164" s="222"/>
      <c r="GD164" s="222"/>
      <c r="GE164" s="222"/>
      <c r="GF164" s="222"/>
      <c r="GG164" s="222"/>
      <c r="GH164" s="222"/>
      <c r="GI164" s="222"/>
      <c r="GJ164" s="222"/>
      <c r="GK164" s="222"/>
      <c r="GL164" s="222"/>
      <c r="GM164" s="222"/>
      <c r="GN164" s="222"/>
      <c r="GO164" s="222"/>
      <c r="GP164" s="222"/>
      <c r="GQ164" s="222"/>
      <c r="GR164" s="222"/>
      <c r="GS164" s="222"/>
      <c r="GT164" s="222"/>
      <c r="GU164" s="222"/>
      <c r="GV164" s="222"/>
      <c r="GW164" s="222"/>
      <c r="GX164" s="222"/>
      <c r="GY164" s="222"/>
      <c r="GZ164" s="222"/>
      <c r="HA164" s="222"/>
      <c r="HB164" s="222"/>
      <c r="HC164" s="222"/>
      <c r="HD164" s="222"/>
      <c r="HE164" s="222"/>
      <c r="HF164" s="222"/>
      <c r="HG164" s="222"/>
      <c r="HH164" s="222"/>
      <c r="HI164" s="222"/>
      <c r="HJ164" s="222"/>
      <c r="HK164" s="222"/>
      <c r="HL164" s="222"/>
      <c r="HM164" s="222"/>
      <c r="HN164" s="222"/>
      <c r="HO164" s="222"/>
      <c r="HP164" s="222"/>
      <c r="HQ164" s="222"/>
      <c r="HR164" s="222"/>
      <c r="HS164" s="222"/>
      <c r="HT164" s="222"/>
      <c r="HU164" s="222"/>
      <c r="HV164" s="222"/>
      <c r="HW164" s="222"/>
      <c r="HX164" s="222"/>
      <c r="HY164" s="222"/>
      <c r="HZ164" s="222"/>
      <c r="IA164" s="222"/>
      <c r="IB164" s="222"/>
      <c r="IC164" s="222"/>
      <c r="ID164" s="222"/>
      <c r="IE164" s="222"/>
      <c r="IF164" s="222"/>
      <c r="IG164" s="222"/>
      <c r="IH164" s="222"/>
      <c r="II164" s="222"/>
      <c r="IJ164" s="222"/>
      <c r="IK164" s="222"/>
      <c r="IL164" s="222"/>
      <c r="IM164" s="222"/>
      <c r="IN164" s="222"/>
      <c r="IO164" s="222"/>
      <c r="IP164" s="222"/>
      <c r="IQ164" s="222"/>
      <c r="IR164" s="222"/>
      <c r="IS164" s="222"/>
      <c r="IT164" s="222"/>
    </row>
    <row r="165" spans="1:254" s="1" customFormat="1" x14ac:dyDescent="0.2">
      <c r="A165" s="222"/>
      <c r="B165" s="250"/>
      <c r="C165" s="250"/>
      <c r="D165" s="250"/>
      <c r="E165" s="250"/>
      <c r="F165" s="250"/>
      <c r="G165" s="250"/>
      <c r="H165" s="250"/>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2"/>
      <c r="AY165" s="222"/>
      <c r="AZ165" s="222"/>
      <c r="BA165" s="222"/>
      <c r="BB165" s="222"/>
      <c r="BC165" s="222"/>
      <c r="BD165" s="222"/>
      <c r="BE165" s="222"/>
      <c r="BF165" s="222"/>
      <c r="BG165" s="222"/>
      <c r="BH165" s="222"/>
      <c r="BI165" s="222"/>
      <c r="BJ165" s="222"/>
      <c r="BK165" s="222"/>
      <c r="BL165" s="222"/>
      <c r="BM165" s="222"/>
      <c r="BN165" s="222"/>
      <c r="BO165" s="222"/>
      <c r="BP165" s="222"/>
      <c r="BQ165" s="222"/>
      <c r="BR165" s="222"/>
      <c r="BS165" s="222"/>
      <c r="BT165" s="222"/>
      <c r="BU165" s="222"/>
      <c r="BV165" s="222"/>
      <c r="BW165" s="222"/>
      <c r="BX165" s="222"/>
      <c r="BY165" s="222"/>
      <c r="BZ165" s="222"/>
      <c r="CA165" s="222"/>
      <c r="CB165" s="222"/>
      <c r="CC165" s="222"/>
      <c r="CD165" s="222"/>
      <c r="CE165" s="222"/>
      <c r="CF165" s="222"/>
      <c r="CG165" s="222"/>
      <c r="CH165" s="222"/>
      <c r="CI165" s="222"/>
      <c r="CJ165" s="222"/>
      <c r="CK165" s="222"/>
      <c r="CL165" s="222"/>
      <c r="CM165" s="222"/>
      <c r="CN165" s="222"/>
      <c r="CO165" s="222"/>
      <c r="CP165" s="222"/>
      <c r="CQ165" s="222"/>
      <c r="CR165" s="222"/>
      <c r="CS165" s="222"/>
      <c r="CT165" s="222"/>
      <c r="CU165" s="222"/>
      <c r="CV165" s="222"/>
      <c r="CW165" s="222"/>
      <c r="CX165" s="222"/>
      <c r="CY165" s="222"/>
      <c r="CZ165" s="222"/>
      <c r="DA165" s="222"/>
      <c r="DB165" s="222"/>
      <c r="DC165" s="222"/>
      <c r="DD165" s="222"/>
      <c r="DE165" s="222"/>
      <c r="DF165" s="222"/>
      <c r="DG165" s="222"/>
      <c r="DH165" s="222"/>
      <c r="DI165" s="222"/>
      <c r="DJ165" s="222"/>
      <c r="DK165" s="222"/>
      <c r="DL165" s="222"/>
      <c r="DM165" s="222"/>
      <c r="DN165" s="222"/>
      <c r="DO165" s="222"/>
      <c r="DP165" s="222"/>
      <c r="DQ165" s="222"/>
      <c r="DR165" s="222"/>
      <c r="DS165" s="222"/>
      <c r="DT165" s="222"/>
      <c r="DU165" s="222"/>
      <c r="DV165" s="222"/>
      <c r="DW165" s="222"/>
      <c r="DX165" s="222"/>
      <c r="DY165" s="222"/>
      <c r="DZ165" s="222"/>
      <c r="EA165" s="222"/>
      <c r="EB165" s="222"/>
      <c r="EC165" s="222"/>
      <c r="ED165" s="222"/>
      <c r="EE165" s="222"/>
      <c r="EF165" s="222"/>
      <c r="EG165" s="222"/>
      <c r="EH165" s="222"/>
      <c r="EI165" s="222"/>
      <c r="EJ165" s="222"/>
      <c r="EK165" s="222"/>
      <c r="EL165" s="222"/>
      <c r="EM165" s="222"/>
      <c r="EN165" s="222"/>
      <c r="EO165" s="222"/>
      <c r="EP165" s="222"/>
      <c r="EQ165" s="222"/>
      <c r="ER165" s="222"/>
      <c r="ES165" s="222"/>
      <c r="ET165" s="222"/>
      <c r="EU165" s="222"/>
      <c r="EV165" s="222"/>
      <c r="EW165" s="222"/>
      <c r="EX165" s="222"/>
      <c r="EY165" s="222"/>
      <c r="EZ165" s="222"/>
      <c r="FA165" s="222"/>
      <c r="FB165" s="222"/>
      <c r="FC165" s="222"/>
      <c r="FD165" s="222"/>
      <c r="FE165" s="222"/>
      <c r="FF165" s="222"/>
      <c r="FG165" s="222"/>
      <c r="FH165" s="222"/>
      <c r="FI165" s="222"/>
      <c r="FJ165" s="222"/>
      <c r="FK165" s="222"/>
      <c r="FL165" s="222"/>
      <c r="FM165" s="222"/>
      <c r="FN165" s="222"/>
      <c r="FO165" s="222"/>
      <c r="FP165" s="222"/>
      <c r="FQ165" s="222"/>
      <c r="FR165" s="222"/>
      <c r="FS165" s="222"/>
      <c r="FT165" s="222"/>
      <c r="FU165" s="222"/>
      <c r="FV165" s="222"/>
      <c r="FW165" s="222"/>
      <c r="FX165" s="222"/>
      <c r="FY165" s="222"/>
      <c r="FZ165" s="222"/>
      <c r="GA165" s="222"/>
      <c r="GB165" s="222"/>
      <c r="GC165" s="222"/>
      <c r="GD165" s="222"/>
      <c r="GE165" s="222"/>
      <c r="GF165" s="222"/>
      <c r="GG165" s="222"/>
      <c r="GH165" s="222"/>
      <c r="GI165" s="222"/>
      <c r="GJ165" s="222"/>
      <c r="GK165" s="222"/>
      <c r="GL165" s="222"/>
      <c r="GM165" s="222"/>
      <c r="GN165" s="222"/>
      <c r="GO165" s="222"/>
      <c r="GP165" s="222"/>
      <c r="GQ165" s="222"/>
      <c r="GR165" s="222"/>
      <c r="GS165" s="222"/>
      <c r="GT165" s="222"/>
      <c r="GU165" s="222"/>
      <c r="GV165" s="222"/>
      <c r="GW165" s="222"/>
      <c r="GX165" s="222"/>
      <c r="GY165" s="222"/>
      <c r="GZ165" s="222"/>
      <c r="HA165" s="222"/>
      <c r="HB165" s="222"/>
      <c r="HC165" s="222"/>
      <c r="HD165" s="222"/>
      <c r="HE165" s="222"/>
      <c r="HF165" s="222"/>
      <c r="HG165" s="222"/>
      <c r="HH165" s="222"/>
      <c r="HI165" s="222"/>
      <c r="HJ165" s="222"/>
      <c r="HK165" s="222"/>
      <c r="HL165" s="222"/>
      <c r="HM165" s="222"/>
      <c r="HN165" s="222"/>
      <c r="HO165" s="222"/>
      <c r="HP165" s="222"/>
      <c r="HQ165" s="222"/>
      <c r="HR165" s="222"/>
      <c r="HS165" s="222"/>
      <c r="HT165" s="222"/>
      <c r="HU165" s="222"/>
      <c r="HV165" s="222"/>
      <c r="HW165" s="222"/>
      <c r="HX165" s="222"/>
      <c r="HY165" s="222"/>
      <c r="HZ165" s="222"/>
      <c r="IA165" s="222"/>
      <c r="IB165" s="222"/>
      <c r="IC165" s="222"/>
      <c r="ID165" s="222"/>
      <c r="IE165" s="222"/>
      <c r="IF165" s="222"/>
      <c r="IG165" s="222"/>
      <c r="IH165" s="222"/>
      <c r="II165" s="222"/>
      <c r="IJ165" s="222"/>
      <c r="IK165" s="222"/>
      <c r="IL165" s="222"/>
      <c r="IM165" s="222"/>
      <c r="IN165" s="222"/>
      <c r="IO165" s="222"/>
      <c r="IP165" s="222"/>
      <c r="IQ165" s="222"/>
      <c r="IR165" s="222"/>
      <c r="IS165" s="222"/>
      <c r="IT165" s="222"/>
    </row>
    <row r="166" spans="1:254" s="1" customFormat="1" x14ac:dyDescent="0.2">
      <c r="A166" s="222"/>
      <c r="B166" s="250"/>
      <c r="C166" s="250"/>
      <c r="D166" s="250"/>
      <c r="E166" s="250"/>
      <c r="F166" s="250"/>
      <c r="G166" s="250"/>
      <c r="H166" s="250"/>
      <c r="I166" s="222"/>
      <c r="J166" s="222"/>
      <c r="K166" s="222"/>
      <c r="L166" s="222"/>
      <c r="M166" s="222"/>
      <c r="N166" s="222"/>
      <c r="O166" s="222"/>
      <c r="P166" s="222"/>
      <c r="Q166" s="222"/>
      <c r="R166" s="222"/>
      <c r="S166" s="222"/>
      <c r="T166" s="222"/>
      <c r="U166" s="222"/>
      <c r="V166" s="222"/>
      <c r="W166" s="222"/>
      <c r="X166" s="222"/>
      <c r="Y166" s="222"/>
      <c r="Z166" s="222"/>
      <c r="AA166" s="222"/>
      <c r="AB166" s="222"/>
      <c r="AC166" s="222"/>
      <c r="AD166" s="222"/>
      <c r="AE166" s="222"/>
      <c r="AF166" s="222"/>
      <c r="AG166" s="222"/>
      <c r="AH166" s="222"/>
      <c r="AI166" s="222"/>
      <c r="AJ166" s="222"/>
      <c r="AK166" s="222"/>
      <c r="AL166" s="222"/>
      <c r="AM166" s="222"/>
      <c r="AN166" s="222"/>
      <c r="AO166" s="222"/>
      <c r="AP166" s="222"/>
      <c r="AQ166" s="222"/>
      <c r="AR166" s="222"/>
      <c r="AS166" s="222"/>
      <c r="AT166" s="222"/>
      <c r="AU166" s="222"/>
      <c r="AV166" s="222"/>
      <c r="AW166" s="222"/>
      <c r="AX166" s="222"/>
      <c r="AY166" s="222"/>
      <c r="AZ166" s="222"/>
      <c r="BA166" s="222"/>
      <c r="BB166" s="222"/>
      <c r="BC166" s="222"/>
      <c r="BD166" s="222"/>
      <c r="BE166" s="222"/>
      <c r="BF166" s="222"/>
      <c r="BG166" s="222"/>
      <c r="BH166" s="222"/>
      <c r="BI166" s="222"/>
      <c r="BJ166" s="222"/>
      <c r="BK166" s="222"/>
      <c r="BL166" s="222"/>
      <c r="BM166" s="222"/>
      <c r="BN166" s="222"/>
      <c r="BO166" s="222"/>
      <c r="BP166" s="222"/>
      <c r="BQ166" s="222"/>
      <c r="BR166" s="222"/>
      <c r="BS166" s="222"/>
      <c r="BT166" s="222"/>
      <c r="BU166" s="222"/>
      <c r="BV166" s="222"/>
      <c r="BW166" s="222"/>
      <c r="BX166" s="222"/>
      <c r="BY166" s="222"/>
      <c r="BZ166" s="222"/>
      <c r="CA166" s="222"/>
      <c r="CB166" s="222"/>
      <c r="CC166" s="222"/>
      <c r="CD166" s="222"/>
      <c r="CE166" s="222"/>
      <c r="CF166" s="222"/>
      <c r="CG166" s="222"/>
      <c r="CH166" s="222"/>
      <c r="CI166" s="222"/>
      <c r="CJ166" s="222"/>
      <c r="CK166" s="222"/>
      <c r="CL166" s="222"/>
      <c r="CM166" s="222"/>
      <c r="CN166" s="222"/>
      <c r="CO166" s="222"/>
      <c r="CP166" s="222"/>
      <c r="CQ166" s="222"/>
      <c r="CR166" s="222"/>
      <c r="CS166" s="222"/>
      <c r="CT166" s="222"/>
      <c r="CU166" s="222"/>
      <c r="CV166" s="222"/>
      <c r="CW166" s="222"/>
      <c r="CX166" s="222"/>
      <c r="CY166" s="222"/>
      <c r="CZ166" s="222"/>
      <c r="DA166" s="222"/>
      <c r="DB166" s="222"/>
      <c r="DC166" s="222"/>
      <c r="DD166" s="222"/>
      <c r="DE166" s="222"/>
      <c r="DF166" s="222"/>
      <c r="DG166" s="222"/>
      <c r="DH166" s="222"/>
      <c r="DI166" s="222"/>
      <c r="DJ166" s="222"/>
      <c r="DK166" s="222"/>
      <c r="DL166" s="222"/>
      <c r="DM166" s="222"/>
      <c r="DN166" s="222"/>
      <c r="DO166" s="222"/>
      <c r="DP166" s="222"/>
      <c r="DQ166" s="222"/>
      <c r="DR166" s="222"/>
      <c r="DS166" s="222"/>
      <c r="DT166" s="222"/>
      <c r="DU166" s="222"/>
      <c r="DV166" s="222"/>
      <c r="DW166" s="222"/>
      <c r="DX166" s="222"/>
      <c r="DY166" s="222"/>
      <c r="DZ166" s="222"/>
      <c r="EA166" s="222"/>
      <c r="EB166" s="222"/>
      <c r="EC166" s="222"/>
      <c r="ED166" s="222"/>
      <c r="EE166" s="222"/>
      <c r="EF166" s="222"/>
      <c r="EG166" s="222"/>
      <c r="EH166" s="222"/>
      <c r="EI166" s="222"/>
      <c r="EJ166" s="222"/>
      <c r="EK166" s="222"/>
      <c r="EL166" s="222"/>
      <c r="EM166" s="222"/>
      <c r="EN166" s="222"/>
      <c r="EO166" s="222"/>
      <c r="EP166" s="222"/>
      <c r="EQ166" s="222"/>
      <c r="ER166" s="222"/>
      <c r="ES166" s="222"/>
      <c r="ET166" s="222"/>
      <c r="EU166" s="222"/>
      <c r="EV166" s="222"/>
      <c r="EW166" s="222"/>
      <c r="EX166" s="222"/>
      <c r="EY166" s="222"/>
      <c r="EZ166" s="222"/>
      <c r="FA166" s="222"/>
      <c r="FB166" s="222"/>
      <c r="FC166" s="222"/>
      <c r="FD166" s="222"/>
      <c r="FE166" s="222"/>
      <c r="FF166" s="222"/>
      <c r="FG166" s="222"/>
      <c r="FH166" s="222"/>
      <c r="FI166" s="222"/>
      <c r="FJ166" s="222"/>
      <c r="FK166" s="222"/>
      <c r="FL166" s="222"/>
      <c r="FM166" s="222"/>
      <c r="FN166" s="222"/>
      <c r="FO166" s="222"/>
      <c r="FP166" s="222"/>
      <c r="FQ166" s="222"/>
      <c r="FR166" s="222"/>
      <c r="FS166" s="222"/>
      <c r="FT166" s="222"/>
      <c r="FU166" s="222"/>
      <c r="FV166" s="222"/>
      <c r="FW166" s="222"/>
      <c r="FX166" s="222"/>
      <c r="FY166" s="222"/>
      <c r="FZ166" s="222"/>
      <c r="GA166" s="222"/>
      <c r="GB166" s="222"/>
      <c r="GC166" s="222"/>
      <c r="GD166" s="222"/>
      <c r="GE166" s="222"/>
      <c r="GF166" s="222"/>
      <c r="GG166" s="222"/>
      <c r="GH166" s="222"/>
      <c r="GI166" s="222"/>
      <c r="GJ166" s="222"/>
      <c r="GK166" s="222"/>
      <c r="GL166" s="222"/>
      <c r="GM166" s="222"/>
      <c r="GN166" s="222"/>
      <c r="GO166" s="222"/>
      <c r="GP166" s="222"/>
      <c r="GQ166" s="222"/>
      <c r="GR166" s="222"/>
      <c r="GS166" s="222"/>
      <c r="GT166" s="222"/>
      <c r="GU166" s="222"/>
      <c r="GV166" s="222"/>
      <c r="GW166" s="222"/>
      <c r="GX166" s="222"/>
      <c r="GY166" s="222"/>
      <c r="GZ166" s="222"/>
      <c r="HA166" s="222"/>
      <c r="HB166" s="222"/>
      <c r="HC166" s="222"/>
      <c r="HD166" s="222"/>
      <c r="HE166" s="222"/>
      <c r="HF166" s="222"/>
      <c r="HG166" s="222"/>
      <c r="HH166" s="222"/>
      <c r="HI166" s="222"/>
      <c r="HJ166" s="222"/>
      <c r="HK166" s="222"/>
      <c r="HL166" s="222"/>
      <c r="HM166" s="222"/>
      <c r="HN166" s="222"/>
      <c r="HO166" s="222"/>
      <c r="HP166" s="222"/>
      <c r="HQ166" s="222"/>
      <c r="HR166" s="222"/>
      <c r="HS166" s="222"/>
      <c r="HT166" s="222"/>
      <c r="HU166" s="222"/>
      <c r="HV166" s="222"/>
      <c r="HW166" s="222"/>
      <c r="HX166" s="222"/>
      <c r="HY166" s="222"/>
      <c r="HZ166" s="222"/>
      <c r="IA166" s="222"/>
      <c r="IB166" s="222"/>
      <c r="IC166" s="222"/>
      <c r="ID166" s="222"/>
      <c r="IE166" s="222"/>
      <c r="IF166" s="222"/>
      <c r="IG166" s="222"/>
      <c r="IH166" s="222"/>
      <c r="II166" s="222"/>
      <c r="IJ166" s="222"/>
      <c r="IK166" s="222"/>
      <c r="IL166" s="222"/>
      <c r="IM166" s="222"/>
      <c r="IN166" s="222"/>
      <c r="IO166" s="222"/>
      <c r="IP166" s="222"/>
      <c r="IQ166" s="222"/>
      <c r="IR166" s="222"/>
      <c r="IS166" s="222"/>
      <c r="IT166" s="222"/>
    </row>
    <row r="167" spans="1:254" s="1" customFormat="1" x14ac:dyDescent="0.2">
      <c r="A167" s="222"/>
      <c r="B167" s="250"/>
      <c r="C167" s="250"/>
      <c r="D167" s="250"/>
      <c r="E167" s="250"/>
      <c r="F167" s="250"/>
      <c r="G167" s="250"/>
      <c r="H167" s="250"/>
      <c r="I167" s="222"/>
      <c r="J167" s="222"/>
      <c r="K167" s="222"/>
      <c r="L167" s="222"/>
      <c r="M167" s="222"/>
      <c r="N167" s="222"/>
      <c r="O167" s="222"/>
      <c r="P167" s="222"/>
      <c r="Q167" s="222"/>
      <c r="R167" s="222"/>
      <c r="S167" s="222"/>
      <c r="T167" s="222"/>
      <c r="U167" s="222"/>
      <c r="V167" s="222"/>
      <c r="W167" s="222"/>
      <c r="X167" s="222"/>
      <c r="Y167" s="222"/>
      <c r="Z167" s="222"/>
      <c r="AA167" s="222"/>
      <c r="AB167" s="222"/>
      <c r="AC167" s="222"/>
      <c r="AD167" s="222"/>
      <c r="AE167" s="222"/>
      <c r="AF167" s="222"/>
      <c r="AG167" s="222"/>
      <c r="AH167" s="222"/>
      <c r="AI167" s="222"/>
      <c r="AJ167" s="222"/>
      <c r="AK167" s="222"/>
      <c r="AL167" s="222"/>
      <c r="AM167" s="222"/>
      <c r="AN167" s="222"/>
      <c r="AO167" s="222"/>
      <c r="AP167" s="222"/>
      <c r="AQ167" s="222"/>
      <c r="AR167" s="222"/>
      <c r="AS167" s="222"/>
      <c r="AT167" s="222"/>
      <c r="AU167" s="222"/>
      <c r="AV167" s="222"/>
      <c r="AW167" s="222"/>
      <c r="AX167" s="222"/>
      <c r="AY167" s="222"/>
      <c r="AZ167" s="222"/>
      <c r="BA167" s="222"/>
      <c r="BB167" s="222"/>
      <c r="BC167" s="222"/>
      <c r="BD167" s="222"/>
      <c r="BE167" s="222"/>
      <c r="BF167" s="222"/>
      <c r="BG167" s="222"/>
      <c r="BH167" s="222"/>
      <c r="BI167" s="222"/>
      <c r="BJ167" s="222"/>
      <c r="BK167" s="222"/>
      <c r="BL167" s="222"/>
      <c r="BM167" s="222"/>
      <c r="BN167" s="222"/>
      <c r="BO167" s="222"/>
      <c r="BP167" s="222"/>
      <c r="BQ167" s="222"/>
      <c r="BR167" s="222"/>
      <c r="BS167" s="222"/>
      <c r="BT167" s="222"/>
      <c r="BU167" s="222"/>
      <c r="BV167" s="222"/>
      <c r="BW167" s="222"/>
      <c r="BX167" s="222"/>
      <c r="BY167" s="222"/>
      <c r="BZ167" s="222"/>
      <c r="CA167" s="222"/>
      <c r="CB167" s="222"/>
      <c r="CC167" s="222"/>
      <c r="CD167" s="222"/>
      <c r="CE167" s="222"/>
      <c r="CF167" s="222"/>
      <c r="CG167" s="222"/>
      <c r="CH167" s="222"/>
      <c r="CI167" s="222"/>
      <c r="CJ167" s="222"/>
      <c r="CK167" s="222"/>
      <c r="CL167" s="222"/>
      <c r="CM167" s="222"/>
      <c r="CN167" s="222"/>
      <c r="CO167" s="222"/>
      <c r="CP167" s="222"/>
      <c r="CQ167" s="222"/>
      <c r="CR167" s="222"/>
      <c r="CS167" s="222"/>
      <c r="CT167" s="222"/>
      <c r="CU167" s="222"/>
      <c r="CV167" s="222"/>
      <c r="CW167" s="222"/>
      <c r="CX167" s="222"/>
      <c r="CY167" s="222"/>
      <c r="CZ167" s="222"/>
      <c r="DA167" s="222"/>
      <c r="DB167" s="222"/>
      <c r="DC167" s="222"/>
      <c r="DD167" s="222"/>
      <c r="DE167" s="222"/>
      <c r="DF167" s="222"/>
      <c r="DG167" s="222"/>
      <c r="DH167" s="222"/>
      <c r="DI167" s="222"/>
      <c r="DJ167" s="222"/>
      <c r="DK167" s="222"/>
      <c r="DL167" s="222"/>
      <c r="DM167" s="222"/>
      <c r="DN167" s="222"/>
      <c r="DO167" s="222"/>
      <c r="DP167" s="222"/>
      <c r="DQ167" s="222"/>
      <c r="DR167" s="222"/>
      <c r="DS167" s="222"/>
      <c r="DT167" s="222"/>
      <c r="DU167" s="222"/>
      <c r="DV167" s="222"/>
      <c r="DW167" s="222"/>
      <c r="DX167" s="222"/>
      <c r="DY167" s="222"/>
      <c r="DZ167" s="222"/>
      <c r="EA167" s="222"/>
      <c r="EB167" s="222"/>
      <c r="EC167" s="222"/>
      <c r="ED167" s="222"/>
      <c r="EE167" s="222"/>
      <c r="EF167" s="222"/>
      <c r="EG167" s="222"/>
      <c r="EH167" s="222"/>
      <c r="EI167" s="222"/>
      <c r="EJ167" s="222"/>
      <c r="EK167" s="222"/>
      <c r="EL167" s="222"/>
      <c r="EM167" s="222"/>
      <c r="EN167" s="222"/>
      <c r="EO167" s="222"/>
      <c r="EP167" s="222"/>
      <c r="EQ167" s="222"/>
      <c r="ER167" s="222"/>
      <c r="ES167" s="222"/>
      <c r="ET167" s="222"/>
      <c r="EU167" s="222"/>
      <c r="EV167" s="222"/>
      <c r="EW167" s="222"/>
      <c r="EX167" s="222"/>
      <c r="EY167" s="222"/>
      <c r="EZ167" s="222"/>
      <c r="FA167" s="222"/>
      <c r="FB167" s="222"/>
      <c r="FC167" s="222"/>
      <c r="FD167" s="222"/>
      <c r="FE167" s="222"/>
      <c r="FF167" s="222"/>
      <c r="FG167" s="222"/>
      <c r="FH167" s="222"/>
      <c r="FI167" s="222"/>
      <c r="FJ167" s="222"/>
      <c r="FK167" s="222"/>
      <c r="FL167" s="222"/>
      <c r="FM167" s="222"/>
      <c r="FN167" s="222"/>
      <c r="FO167" s="222"/>
      <c r="FP167" s="222"/>
      <c r="FQ167" s="222"/>
      <c r="FR167" s="222"/>
      <c r="FS167" s="222"/>
      <c r="FT167" s="222"/>
      <c r="FU167" s="222"/>
      <c r="FV167" s="222"/>
      <c r="FW167" s="222"/>
      <c r="FX167" s="222"/>
      <c r="FY167" s="222"/>
      <c r="FZ167" s="222"/>
      <c r="GA167" s="222"/>
      <c r="GB167" s="222"/>
      <c r="GC167" s="222"/>
      <c r="GD167" s="222"/>
      <c r="GE167" s="222"/>
      <c r="GF167" s="222"/>
      <c r="GG167" s="222"/>
      <c r="GH167" s="222"/>
      <c r="GI167" s="222"/>
      <c r="GJ167" s="222"/>
      <c r="GK167" s="222"/>
      <c r="GL167" s="222"/>
      <c r="GM167" s="222"/>
      <c r="GN167" s="222"/>
      <c r="GO167" s="222"/>
      <c r="GP167" s="222"/>
      <c r="GQ167" s="222"/>
      <c r="GR167" s="222"/>
      <c r="GS167" s="222"/>
      <c r="GT167" s="222"/>
      <c r="GU167" s="222"/>
      <c r="GV167" s="222"/>
      <c r="GW167" s="222"/>
      <c r="GX167" s="222"/>
      <c r="GY167" s="222"/>
      <c r="GZ167" s="222"/>
      <c r="HA167" s="222"/>
      <c r="HB167" s="222"/>
      <c r="HC167" s="222"/>
      <c r="HD167" s="222"/>
      <c r="HE167" s="222"/>
      <c r="HF167" s="222"/>
      <c r="HG167" s="222"/>
      <c r="HH167" s="222"/>
      <c r="HI167" s="222"/>
      <c r="HJ167" s="222"/>
      <c r="HK167" s="222"/>
      <c r="HL167" s="222"/>
      <c r="HM167" s="222"/>
      <c r="HN167" s="222"/>
      <c r="HO167" s="222"/>
      <c r="HP167" s="222"/>
      <c r="HQ167" s="222"/>
      <c r="HR167" s="222"/>
      <c r="HS167" s="222"/>
      <c r="HT167" s="222"/>
      <c r="HU167" s="222"/>
      <c r="HV167" s="222"/>
      <c r="HW167" s="222"/>
      <c r="HX167" s="222"/>
      <c r="HY167" s="222"/>
      <c r="HZ167" s="222"/>
      <c r="IA167" s="222"/>
      <c r="IB167" s="222"/>
      <c r="IC167" s="222"/>
      <c r="ID167" s="222"/>
      <c r="IE167" s="222"/>
      <c r="IF167" s="222"/>
      <c r="IG167" s="222"/>
      <c r="IH167" s="222"/>
      <c r="II167" s="222"/>
      <c r="IJ167" s="222"/>
      <c r="IK167" s="222"/>
      <c r="IL167" s="222"/>
      <c r="IM167" s="222"/>
      <c r="IN167" s="222"/>
      <c r="IO167" s="222"/>
      <c r="IP167" s="222"/>
      <c r="IQ167" s="222"/>
      <c r="IR167" s="222"/>
      <c r="IS167" s="222"/>
      <c r="IT167" s="222"/>
    </row>
    <row r="168" spans="1:254" s="1" customFormat="1" x14ac:dyDescent="0.2">
      <c r="A168" s="222"/>
      <c r="B168" s="250"/>
      <c r="C168" s="250"/>
      <c r="D168" s="250"/>
      <c r="E168" s="250"/>
      <c r="F168" s="250"/>
      <c r="G168" s="250"/>
      <c r="H168" s="250"/>
      <c r="I168" s="222"/>
      <c r="J168" s="222"/>
      <c r="K168" s="222"/>
      <c r="L168" s="222"/>
      <c r="M168" s="222"/>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2"/>
      <c r="AJ168" s="222"/>
      <c r="AK168" s="222"/>
      <c r="AL168" s="222"/>
      <c r="AM168" s="222"/>
      <c r="AN168" s="222"/>
      <c r="AO168" s="222"/>
      <c r="AP168" s="222"/>
      <c r="AQ168" s="222"/>
      <c r="AR168" s="222"/>
      <c r="AS168" s="222"/>
      <c r="AT168" s="222"/>
      <c r="AU168" s="222"/>
      <c r="AV168" s="222"/>
      <c r="AW168" s="222"/>
      <c r="AX168" s="222"/>
      <c r="AY168" s="222"/>
      <c r="AZ168" s="222"/>
      <c r="BA168" s="222"/>
      <c r="BB168" s="222"/>
      <c r="BC168" s="222"/>
      <c r="BD168" s="222"/>
      <c r="BE168" s="222"/>
      <c r="BF168" s="222"/>
      <c r="BG168" s="222"/>
      <c r="BH168" s="222"/>
      <c r="BI168" s="222"/>
      <c r="BJ168" s="222"/>
      <c r="BK168" s="222"/>
      <c r="BL168" s="222"/>
      <c r="BM168" s="222"/>
      <c r="BN168" s="222"/>
      <c r="BO168" s="222"/>
      <c r="BP168" s="222"/>
      <c r="BQ168" s="222"/>
      <c r="BR168" s="222"/>
      <c r="BS168" s="222"/>
      <c r="BT168" s="222"/>
      <c r="BU168" s="222"/>
      <c r="BV168" s="222"/>
      <c r="BW168" s="222"/>
      <c r="BX168" s="222"/>
      <c r="BY168" s="222"/>
      <c r="BZ168" s="222"/>
      <c r="CA168" s="222"/>
      <c r="CB168" s="222"/>
      <c r="CC168" s="222"/>
      <c r="CD168" s="222"/>
      <c r="CE168" s="222"/>
      <c r="CF168" s="222"/>
      <c r="CG168" s="222"/>
      <c r="CH168" s="222"/>
      <c r="CI168" s="222"/>
      <c r="CJ168" s="222"/>
      <c r="CK168" s="222"/>
      <c r="CL168" s="222"/>
      <c r="CM168" s="222"/>
      <c r="CN168" s="222"/>
      <c r="CO168" s="222"/>
      <c r="CP168" s="222"/>
      <c r="CQ168" s="222"/>
      <c r="CR168" s="222"/>
      <c r="CS168" s="222"/>
      <c r="CT168" s="222"/>
      <c r="CU168" s="222"/>
      <c r="CV168" s="222"/>
      <c r="CW168" s="222"/>
      <c r="CX168" s="222"/>
      <c r="CY168" s="222"/>
      <c r="CZ168" s="222"/>
      <c r="DA168" s="222"/>
      <c r="DB168" s="222"/>
      <c r="DC168" s="222"/>
      <c r="DD168" s="222"/>
      <c r="DE168" s="222"/>
      <c r="DF168" s="222"/>
      <c r="DG168" s="222"/>
      <c r="DH168" s="222"/>
      <c r="DI168" s="222"/>
      <c r="DJ168" s="222"/>
      <c r="DK168" s="222"/>
      <c r="DL168" s="222"/>
      <c r="DM168" s="222"/>
      <c r="DN168" s="222"/>
      <c r="DO168" s="222"/>
      <c r="DP168" s="222"/>
      <c r="DQ168" s="222"/>
      <c r="DR168" s="222"/>
      <c r="DS168" s="222"/>
      <c r="DT168" s="222"/>
      <c r="DU168" s="222"/>
      <c r="DV168" s="222"/>
      <c r="DW168" s="222"/>
      <c r="DX168" s="222"/>
      <c r="DY168" s="222"/>
      <c r="DZ168" s="222"/>
      <c r="EA168" s="222"/>
      <c r="EB168" s="222"/>
      <c r="EC168" s="222"/>
      <c r="ED168" s="222"/>
      <c r="EE168" s="222"/>
      <c r="EF168" s="222"/>
      <c r="EG168" s="222"/>
      <c r="EH168" s="222"/>
      <c r="EI168" s="222"/>
      <c r="EJ168" s="222"/>
      <c r="EK168" s="222"/>
      <c r="EL168" s="222"/>
      <c r="EM168" s="222"/>
      <c r="EN168" s="222"/>
      <c r="EO168" s="222"/>
      <c r="EP168" s="222"/>
      <c r="EQ168" s="222"/>
      <c r="ER168" s="222"/>
      <c r="ES168" s="222"/>
      <c r="ET168" s="222"/>
      <c r="EU168" s="222"/>
      <c r="EV168" s="222"/>
      <c r="EW168" s="222"/>
      <c r="EX168" s="222"/>
      <c r="EY168" s="222"/>
      <c r="EZ168" s="222"/>
      <c r="FA168" s="222"/>
      <c r="FB168" s="222"/>
      <c r="FC168" s="222"/>
      <c r="FD168" s="222"/>
      <c r="FE168" s="222"/>
      <c r="FF168" s="222"/>
      <c r="FG168" s="222"/>
      <c r="FH168" s="222"/>
      <c r="FI168" s="222"/>
      <c r="FJ168" s="222"/>
      <c r="FK168" s="222"/>
      <c r="FL168" s="222"/>
      <c r="FM168" s="222"/>
      <c r="FN168" s="222"/>
      <c r="FO168" s="222"/>
      <c r="FP168" s="222"/>
      <c r="FQ168" s="222"/>
      <c r="FR168" s="222"/>
      <c r="FS168" s="222"/>
      <c r="FT168" s="222"/>
      <c r="FU168" s="222"/>
      <c r="FV168" s="222"/>
      <c r="FW168" s="222"/>
      <c r="FX168" s="222"/>
      <c r="FY168" s="222"/>
      <c r="FZ168" s="222"/>
      <c r="GA168" s="222"/>
      <c r="GB168" s="222"/>
      <c r="GC168" s="222"/>
      <c r="GD168" s="222"/>
      <c r="GE168" s="222"/>
      <c r="GF168" s="222"/>
      <c r="GG168" s="222"/>
      <c r="GH168" s="222"/>
      <c r="GI168" s="222"/>
      <c r="GJ168" s="222"/>
      <c r="GK168" s="222"/>
      <c r="GL168" s="222"/>
      <c r="GM168" s="222"/>
      <c r="GN168" s="222"/>
      <c r="GO168" s="222"/>
      <c r="GP168" s="222"/>
      <c r="GQ168" s="222"/>
      <c r="GR168" s="222"/>
      <c r="GS168" s="222"/>
      <c r="GT168" s="222"/>
      <c r="GU168" s="222"/>
      <c r="GV168" s="222"/>
      <c r="GW168" s="222"/>
      <c r="GX168" s="222"/>
      <c r="GY168" s="222"/>
      <c r="GZ168" s="222"/>
      <c r="HA168" s="222"/>
      <c r="HB168" s="222"/>
      <c r="HC168" s="222"/>
      <c r="HD168" s="222"/>
      <c r="HE168" s="222"/>
      <c r="HF168" s="222"/>
      <c r="HG168" s="222"/>
      <c r="HH168" s="222"/>
      <c r="HI168" s="222"/>
      <c r="HJ168" s="222"/>
      <c r="HK168" s="222"/>
      <c r="HL168" s="222"/>
      <c r="HM168" s="222"/>
      <c r="HN168" s="222"/>
      <c r="HO168" s="222"/>
      <c r="HP168" s="222"/>
      <c r="HQ168" s="222"/>
      <c r="HR168" s="222"/>
      <c r="HS168" s="222"/>
      <c r="HT168" s="222"/>
      <c r="HU168" s="222"/>
      <c r="HV168" s="222"/>
      <c r="HW168" s="222"/>
      <c r="HX168" s="222"/>
      <c r="HY168" s="222"/>
      <c r="HZ168" s="222"/>
      <c r="IA168" s="222"/>
      <c r="IB168" s="222"/>
      <c r="IC168" s="222"/>
      <c r="ID168" s="222"/>
      <c r="IE168" s="222"/>
      <c r="IF168" s="222"/>
      <c r="IG168" s="222"/>
      <c r="IH168" s="222"/>
      <c r="II168" s="222"/>
      <c r="IJ168" s="222"/>
      <c r="IK168" s="222"/>
      <c r="IL168" s="222"/>
      <c r="IM168" s="222"/>
      <c r="IN168" s="222"/>
      <c r="IO168" s="222"/>
      <c r="IP168" s="222"/>
      <c r="IQ168" s="222"/>
      <c r="IR168" s="222"/>
      <c r="IS168" s="222"/>
      <c r="IT168" s="222"/>
    </row>
    <row r="169" spans="1:254" s="1" customFormat="1" x14ac:dyDescent="0.2">
      <c r="A169" s="222"/>
      <c r="B169" s="250"/>
      <c r="C169" s="250"/>
      <c r="D169" s="250"/>
      <c r="E169" s="250"/>
      <c r="F169" s="250"/>
      <c r="G169" s="250"/>
      <c r="H169" s="250"/>
      <c r="I169" s="222"/>
      <c r="J169" s="222"/>
      <c r="K169" s="222"/>
      <c r="L169" s="222"/>
      <c r="M169" s="222"/>
      <c r="N169" s="222"/>
      <c r="O169" s="222"/>
      <c r="P169" s="222"/>
      <c r="Q169" s="222"/>
      <c r="R169" s="222"/>
      <c r="S169" s="222"/>
      <c r="T169" s="222"/>
      <c r="U169" s="222"/>
      <c r="V169" s="222"/>
      <c r="W169" s="222"/>
      <c r="X169" s="222"/>
      <c r="Y169" s="222"/>
      <c r="Z169" s="222"/>
      <c r="AA169" s="222"/>
      <c r="AB169" s="222"/>
      <c r="AC169" s="222"/>
      <c r="AD169" s="222"/>
      <c r="AE169" s="222"/>
      <c r="AF169" s="222"/>
      <c r="AG169" s="222"/>
      <c r="AH169" s="222"/>
      <c r="AI169" s="222"/>
      <c r="AJ169" s="222"/>
      <c r="AK169" s="222"/>
      <c r="AL169" s="222"/>
      <c r="AM169" s="222"/>
      <c r="AN169" s="222"/>
      <c r="AO169" s="222"/>
      <c r="AP169" s="222"/>
      <c r="AQ169" s="222"/>
      <c r="AR169" s="222"/>
      <c r="AS169" s="222"/>
      <c r="AT169" s="222"/>
      <c r="AU169" s="222"/>
      <c r="AV169" s="222"/>
      <c r="AW169" s="222"/>
      <c r="AX169" s="222"/>
      <c r="AY169" s="222"/>
      <c r="AZ169" s="222"/>
      <c r="BA169" s="222"/>
      <c r="BB169" s="222"/>
      <c r="BC169" s="222"/>
      <c r="BD169" s="222"/>
      <c r="BE169" s="222"/>
      <c r="BF169" s="222"/>
      <c r="BG169" s="222"/>
      <c r="BH169" s="222"/>
      <c r="BI169" s="222"/>
      <c r="BJ169" s="222"/>
      <c r="BK169" s="222"/>
      <c r="BL169" s="222"/>
      <c r="BM169" s="222"/>
      <c r="BN169" s="222"/>
      <c r="BO169" s="222"/>
      <c r="BP169" s="222"/>
      <c r="BQ169" s="222"/>
      <c r="BR169" s="222"/>
      <c r="BS169" s="222"/>
      <c r="BT169" s="222"/>
      <c r="BU169" s="222"/>
      <c r="BV169" s="222"/>
      <c r="BW169" s="222"/>
      <c r="BX169" s="222"/>
      <c r="BY169" s="222"/>
      <c r="BZ169" s="222"/>
      <c r="CA169" s="222"/>
      <c r="CB169" s="222"/>
      <c r="CC169" s="222"/>
      <c r="CD169" s="222"/>
      <c r="CE169" s="222"/>
      <c r="CF169" s="222"/>
      <c r="CG169" s="222"/>
      <c r="CH169" s="222"/>
      <c r="CI169" s="222"/>
      <c r="CJ169" s="222"/>
      <c r="CK169" s="222"/>
      <c r="CL169" s="222"/>
      <c r="CM169" s="222"/>
      <c r="CN169" s="222"/>
      <c r="CO169" s="222"/>
      <c r="CP169" s="222"/>
      <c r="CQ169" s="222"/>
      <c r="CR169" s="222"/>
      <c r="CS169" s="222"/>
      <c r="CT169" s="222"/>
      <c r="CU169" s="222"/>
      <c r="CV169" s="222"/>
      <c r="CW169" s="222"/>
      <c r="CX169" s="222"/>
      <c r="CY169" s="222"/>
      <c r="CZ169" s="222"/>
      <c r="DA169" s="222"/>
      <c r="DB169" s="222"/>
      <c r="DC169" s="222"/>
      <c r="DD169" s="222"/>
      <c r="DE169" s="222"/>
      <c r="DF169" s="222"/>
      <c r="DG169" s="222"/>
      <c r="DH169" s="222"/>
      <c r="DI169" s="222"/>
      <c r="DJ169" s="222"/>
      <c r="DK169" s="222"/>
      <c r="DL169" s="222"/>
      <c r="DM169" s="222"/>
      <c r="DN169" s="222"/>
      <c r="DO169" s="222"/>
      <c r="DP169" s="222"/>
      <c r="DQ169" s="222"/>
      <c r="DR169" s="222"/>
      <c r="DS169" s="222"/>
      <c r="DT169" s="222"/>
      <c r="DU169" s="222"/>
      <c r="DV169" s="222"/>
      <c r="DW169" s="222"/>
      <c r="DX169" s="222"/>
      <c r="DY169" s="222"/>
      <c r="DZ169" s="222"/>
      <c r="EA169" s="222"/>
      <c r="EB169" s="222"/>
      <c r="EC169" s="222"/>
      <c r="ED169" s="222"/>
      <c r="EE169" s="222"/>
      <c r="EF169" s="222"/>
      <c r="EG169" s="222"/>
      <c r="EH169" s="222"/>
      <c r="EI169" s="222"/>
      <c r="EJ169" s="222"/>
      <c r="EK169" s="222"/>
      <c r="EL169" s="222"/>
      <c r="EM169" s="222"/>
      <c r="EN169" s="222"/>
      <c r="EO169" s="222"/>
      <c r="EP169" s="222"/>
      <c r="EQ169" s="222"/>
      <c r="ER169" s="222"/>
      <c r="ES169" s="222"/>
      <c r="ET169" s="222"/>
      <c r="EU169" s="222"/>
      <c r="EV169" s="222"/>
      <c r="EW169" s="222"/>
      <c r="EX169" s="222"/>
      <c r="EY169" s="222"/>
      <c r="EZ169" s="222"/>
      <c r="FA169" s="222"/>
      <c r="FB169" s="222"/>
      <c r="FC169" s="222"/>
      <c r="FD169" s="222"/>
      <c r="FE169" s="222"/>
      <c r="FF169" s="222"/>
      <c r="FG169" s="222"/>
      <c r="FH169" s="222"/>
      <c r="FI169" s="222"/>
      <c r="FJ169" s="222"/>
      <c r="FK169" s="222"/>
      <c r="FL169" s="222"/>
      <c r="FM169" s="222"/>
      <c r="FN169" s="222"/>
      <c r="FO169" s="222"/>
      <c r="FP169" s="222"/>
      <c r="FQ169" s="222"/>
      <c r="FR169" s="222"/>
      <c r="FS169" s="222"/>
      <c r="FT169" s="222"/>
      <c r="FU169" s="222"/>
      <c r="FV169" s="222"/>
      <c r="FW169" s="222"/>
      <c r="FX169" s="222"/>
      <c r="FY169" s="222"/>
      <c r="FZ169" s="222"/>
      <c r="GA169" s="222"/>
      <c r="GB169" s="222"/>
      <c r="GC169" s="222"/>
      <c r="GD169" s="222"/>
      <c r="GE169" s="222"/>
      <c r="GF169" s="222"/>
      <c r="GG169" s="222"/>
      <c r="GH169" s="222"/>
      <c r="GI169" s="222"/>
      <c r="GJ169" s="222"/>
      <c r="GK169" s="222"/>
      <c r="GL169" s="222"/>
      <c r="GM169" s="222"/>
      <c r="GN169" s="222"/>
      <c r="GO169" s="222"/>
      <c r="GP169" s="222"/>
      <c r="GQ169" s="222"/>
      <c r="GR169" s="222"/>
      <c r="GS169" s="222"/>
      <c r="GT169" s="222"/>
      <c r="GU169" s="222"/>
      <c r="GV169" s="222"/>
      <c r="GW169" s="222"/>
      <c r="GX169" s="222"/>
      <c r="GY169" s="222"/>
      <c r="GZ169" s="222"/>
      <c r="HA169" s="222"/>
      <c r="HB169" s="222"/>
      <c r="HC169" s="222"/>
      <c r="HD169" s="222"/>
      <c r="HE169" s="222"/>
      <c r="HF169" s="222"/>
      <c r="HG169" s="222"/>
      <c r="HH169" s="222"/>
      <c r="HI169" s="222"/>
      <c r="HJ169" s="222"/>
      <c r="HK169" s="222"/>
      <c r="HL169" s="222"/>
      <c r="HM169" s="222"/>
      <c r="HN169" s="222"/>
      <c r="HO169" s="222"/>
      <c r="HP169" s="222"/>
      <c r="HQ169" s="222"/>
      <c r="HR169" s="222"/>
      <c r="HS169" s="222"/>
      <c r="HT169" s="222"/>
      <c r="HU169" s="222"/>
      <c r="HV169" s="222"/>
      <c r="HW169" s="222"/>
      <c r="HX169" s="222"/>
      <c r="HY169" s="222"/>
      <c r="HZ169" s="222"/>
      <c r="IA169" s="222"/>
      <c r="IB169" s="222"/>
      <c r="IC169" s="222"/>
      <c r="ID169" s="222"/>
      <c r="IE169" s="222"/>
      <c r="IF169" s="222"/>
      <c r="IG169" s="222"/>
      <c r="IH169" s="222"/>
      <c r="II169" s="222"/>
      <c r="IJ169" s="222"/>
      <c r="IK169" s="222"/>
      <c r="IL169" s="222"/>
      <c r="IM169" s="222"/>
      <c r="IN169" s="222"/>
      <c r="IO169" s="222"/>
      <c r="IP169" s="222"/>
      <c r="IQ169" s="222"/>
      <c r="IR169" s="222"/>
      <c r="IS169" s="222"/>
      <c r="IT169" s="222"/>
    </row>
    <row r="170" spans="1:254" s="1" customFormat="1" x14ac:dyDescent="0.2">
      <c r="A170" s="222"/>
      <c r="B170" s="250"/>
      <c r="C170" s="250"/>
      <c r="D170" s="250"/>
      <c r="E170" s="250"/>
      <c r="F170" s="250"/>
      <c r="G170" s="250"/>
      <c r="H170" s="250"/>
      <c r="I170" s="222"/>
      <c r="J170" s="222"/>
      <c r="K170" s="222"/>
      <c r="L170" s="222"/>
      <c r="M170" s="222"/>
      <c r="N170" s="222"/>
      <c r="O170" s="222"/>
      <c r="P170" s="222"/>
      <c r="Q170" s="222"/>
      <c r="R170" s="222"/>
      <c r="S170" s="222"/>
      <c r="T170" s="222"/>
      <c r="U170" s="222"/>
      <c r="V170" s="222"/>
      <c r="W170" s="222"/>
      <c r="X170" s="222"/>
      <c r="Y170" s="222"/>
      <c r="Z170" s="222"/>
      <c r="AA170" s="222"/>
      <c r="AB170" s="222"/>
      <c r="AC170" s="222"/>
      <c r="AD170" s="222"/>
      <c r="AE170" s="222"/>
      <c r="AF170" s="222"/>
      <c r="AG170" s="222"/>
      <c r="AH170" s="222"/>
      <c r="AI170" s="222"/>
      <c r="AJ170" s="222"/>
      <c r="AK170" s="222"/>
      <c r="AL170" s="222"/>
      <c r="AM170" s="222"/>
      <c r="AN170" s="222"/>
      <c r="AO170" s="222"/>
      <c r="AP170" s="222"/>
      <c r="AQ170" s="222"/>
      <c r="AR170" s="222"/>
      <c r="AS170" s="222"/>
      <c r="AT170" s="222"/>
      <c r="AU170" s="222"/>
      <c r="AV170" s="222"/>
      <c r="AW170" s="222"/>
      <c r="AX170" s="222"/>
      <c r="AY170" s="222"/>
      <c r="AZ170" s="222"/>
      <c r="BA170" s="222"/>
      <c r="BB170" s="222"/>
      <c r="BC170" s="222"/>
      <c r="BD170" s="222"/>
      <c r="BE170" s="222"/>
      <c r="BF170" s="222"/>
      <c r="BG170" s="222"/>
      <c r="BH170" s="222"/>
      <c r="BI170" s="222"/>
      <c r="BJ170" s="222"/>
      <c r="BK170" s="222"/>
      <c r="BL170" s="222"/>
      <c r="BM170" s="222"/>
      <c r="BN170" s="222"/>
      <c r="BO170" s="222"/>
      <c r="BP170" s="222"/>
      <c r="BQ170" s="222"/>
      <c r="BR170" s="222"/>
      <c r="BS170" s="222"/>
      <c r="BT170" s="222"/>
      <c r="BU170" s="222"/>
      <c r="BV170" s="222"/>
      <c r="BW170" s="222"/>
      <c r="BX170" s="222"/>
      <c r="BY170" s="222"/>
      <c r="BZ170" s="222"/>
      <c r="CA170" s="222"/>
      <c r="CB170" s="222"/>
      <c r="CC170" s="222"/>
      <c r="CD170" s="222"/>
      <c r="CE170" s="222"/>
      <c r="CF170" s="222"/>
      <c r="CG170" s="222"/>
      <c r="CH170" s="222"/>
      <c r="CI170" s="222"/>
      <c r="CJ170" s="222"/>
      <c r="CK170" s="222"/>
      <c r="CL170" s="222"/>
      <c r="CM170" s="222"/>
      <c r="CN170" s="222"/>
      <c r="CO170" s="222"/>
      <c r="CP170" s="222"/>
      <c r="CQ170" s="222"/>
      <c r="CR170" s="222"/>
      <c r="CS170" s="222"/>
      <c r="CT170" s="222"/>
      <c r="CU170" s="222"/>
      <c r="CV170" s="222"/>
      <c r="CW170" s="222"/>
      <c r="CX170" s="222"/>
      <c r="CY170" s="222"/>
      <c r="CZ170" s="222"/>
      <c r="DA170" s="222"/>
      <c r="DB170" s="222"/>
      <c r="DC170" s="222"/>
      <c r="DD170" s="222"/>
      <c r="DE170" s="222"/>
      <c r="DF170" s="222"/>
      <c r="DG170" s="222"/>
      <c r="DH170" s="222"/>
      <c r="DI170" s="222"/>
      <c r="DJ170" s="222"/>
      <c r="DK170" s="222"/>
      <c r="DL170" s="222"/>
      <c r="DM170" s="222"/>
      <c r="DN170" s="222"/>
      <c r="DO170" s="222"/>
      <c r="DP170" s="222"/>
      <c r="DQ170" s="222"/>
      <c r="DR170" s="222"/>
      <c r="DS170" s="222"/>
      <c r="DT170" s="222"/>
      <c r="DU170" s="222"/>
      <c r="DV170" s="222"/>
      <c r="DW170" s="222"/>
      <c r="DX170" s="222"/>
      <c r="DY170" s="222"/>
      <c r="DZ170" s="222"/>
      <c r="EA170" s="222"/>
      <c r="EB170" s="222"/>
      <c r="EC170" s="222"/>
      <c r="ED170" s="222"/>
      <c r="EE170" s="222"/>
      <c r="EF170" s="222"/>
      <c r="EG170" s="222"/>
      <c r="EH170" s="222"/>
      <c r="EI170" s="222"/>
      <c r="EJ170" s="222"/>
      <c r="EK170" s="222"/>
      <c r="EL170" s="222"/>
      <c r="EM170" s="222"/>
      <c r="EN170" s="222"/>
      <c r="EO170" s="222"/>
      <c r="EP170" s="222"/>
      <c r="EQ170" s="222"/>
      <c r="ER170" s="222"/>
      <c r="ES170" s="222"/>
      <c r="ET170" s="222"/>
      <c r="EU170" s="222"/>
      <c r="EV170" s="222"/>
      <c r="EW170" s="222"/>
      <c r="EX170" s="222"/>
      <c r="EY170" s="222"/>
      <c r="EZ170" s="222"/>
      <c r="FA170" s="222"/>
      <c r="FB170" s="222"/>
      <c r="FC170" s="222"/>
      <c r="FD170" s="222"/>
      <c r="FE170" s="222"/>
      <c r="FF170" s="222"/>
      <c r="FG170" s="222"/>
      <c r="FH170" s="222"/>
      <c r="FI170" s="222"/>
      <c r="FJ170" s="222"/>
      <c r="FK170" s="222"/>
      <c r="FL170" s="222"/>
      <c r="FM170" s="222"/>
      <c r="FN170" s="222"/>
      <c r="FO170" s="222"/>
      <c r="FP170" s="222"/>
      <c r="FQ170" s="222"/>
      <c r="FR170" s="222"/>
      <c r="FS170" s="222"/>
      <c r="FT170" s="222"/>
      <c r="FU170" s="222"/>
      <c r="FV170" s="222"/>
      <c r="FW170" s="222"/>
      <c r="FX170" s="222"/>
      <c r="FY170" s="222"/>
      <c r="FZ170" s="222"/>
      <c r="GA170" s="222"/>
      <c r="GB170" s="222"/>
      <c r="GC170" s="222"/>
      <c r="GD170" s="222"/>
      <c r="GE170" s="222"/>
      <c r="GF170" s="222"/>
      <c r="GG170" s="222"/>
      <c r="GH170" s="222"/>
      <c r="GI170" s="222"/>
      <c r="GJ170" s="222"/>
      <c r="GK170" s="222"/>
      <c r="GL170" s="222"/>
      <c r="GM170" s="222"/>
      <c r="GN170" s="222"/>
      <c r="GO170" s="222"/>
      <c r="GP170" s="222"/>
      <c r="GQ170" s="222"/>
      <c r="GR170" s="222"/>
      <c r="GS170" s="222"/>
      <c r="GT170" s="222"/>
      <c r="GU170" s="222"/>
      <c r="GV170" s="222"/>
      <c r="GW170" s="222"/>
      <c r="GX170" s="222"/>
      <c r="GY170" s="222"/>
      <c r="GZ170" s="222"/>
      <c r="HA170" s="222"/>
      <c r="HB170" s="222"/>
      <c r="HC170" s="222"/>
      <c r="HD170" s="222"/>
      <c r="HE170" s="222"/>
      <c r="HF170" s="222"/>
      <c r="HG170" s="222"/>
      <c r="HH170" s="222"/>
      <c r="HI170" s="222"/>
      <c r="HJ170" s="222"/>
      <c r="HK170" s="222"/>
      <c r="HL170" s="222"/>
      <c r="HM170" s="222"/>
      <c r="HN170" s="222"/>
      <c r="HO170" s="222"/>
      <c r="HP170" s="222"/>
      <c r="HQ170" s="222"/>
      <c r="HR170" s="222"/>
      <c r="HS170" s="222"/>
      <c r="HT170" s="222"/>
      <c r="HU170" s="222"/>
      <c r="HV170" s="222"/>
      <c r="HW170" s="222"/>
      <c r="HX170" s="222"/>
      <c r="HY170" s="222"/>
      <c r="HZ170" s="222"/>
      <c r="IA170" s="222"/>
      <c r="IB170" s="222"/>
      <c r="IC170" s="222"/>
      <c r="ID170" s="222"/>
      <c r="IE170" s="222"/>
      <c r="IF170" s="222"/>
      <c r="IG170" s="222"/>
      <c r="IH170" s="222"/>
      <c r="II170" s="222"/>
      <c r="IJ170" s="222"/>
      <c r="IK170" s="222"/>
      <c r="IL170" s="222"/>
      <c r="IM170" s="222"/>
      <c r="IN170" s="222"/>
      <c r="IO170" s="222"/>
      <c r="IP170" s="222"/>
      <c r="IQ170" s="222"/>
      <c r="IR170" s="222"/>
      <c r="IS170" s="222"/>
      <c r="IT170" s="222"/>
    </row>
    <row r="171" spans="1:254" s="1" customFormat="1" x14ac:dyDescent="0.2">
      <c r="A171" s="222"/>
      <c r="B171" s="250"/>
      <c r="C171" s="250"/>
      <c r="D171" s="250"/>
      <c r="E171" s="250"/>
      <c r="F171" s="250"/>
      <c r="G171" s="250"/>
      <c r="H171" s="250"/>
      <c r="I171" s="222"/>
      <c r="J171" s="222"/>
      <c r="K171" s="222"/>
      <c r="L171" s="222"/>
      <c r="M171" s="222"/>
      <c r="N171" s="222"/>
      <c r="O171" s="222"/>
      <c r="P171" s="222"/>
      <c r="Q171" s="222"/>
      <c r="R171" s="222"/>
      <c r="S171" s="222"/>
      <c r="T171" s="222"/>
      <c r="U171" s="222"/>
      <c r="V171" s="222"/>
      <c r="W171" s="222"/>
      <c r="X171" s="222"/>
      <c r="Y171" s="222"/>
      <c r="Z171" s="222"/>
      <c r="AA171" s="222"/>
      <c r="AB171" s="222"/>
      <c r="AC171" s="222"/>
      <c r="AD171" s="222"/>
      <c r="AE171" s="222"/>
      <c r="AF171" s="222"/>
      <c r="AG171" s="222"/>
      <c r="AH171" s="222"/>
      <c r="AI171" s="222"/>
      <c r="AJ171" s="222"/>
      <c r="AK171" s="222"/>
      <c r="AL171" s="222"/>
      <c r="AM171" s="222"/>
      <c r="AN171" s="222"/>
      <c r="AO171" s="222"/>
      <c r="AP171" s="222"/>
      <c r="AQ171" s="222"/>
      <c r="AR171" s="222"/>
      <c r="AS171" s="222"/>
      <c r="AT171" s="222"/>
      <c r="AU171" s="222"/>
      <c r="AV171" s="222"/>
      <c r="AW171" s="222"/>
      <c r="AX171" s="222"/>
      <c r="AY171" s="222"/>
      <c r="AZ171" s="222"/>
      <c r="BA171" s="222"/>
      <c r="BB171" s="222"/>
      <c r="BC171" s="222"/>
      <c r="BD171" s="222"/>
      <c r="BE171" s="222"/>
      <c r="BF171" s="222"/>
      <c r="BG171" s="222"/>
      <c r="BH171" s="222"/>
      <c r="BI171" s="222"/>
      <c r="BJ171" s="222"/>
      <c r="BK171" s="222"/>
      <c r="BL171" s="222"/>
      <c r="BM171" s="222"/>
      <c r="BN171" s="222"/>
      <c r="BO171" s="222"/>
      <c r="BP171" s="222"/>
      <c r="BQ171" s="222"/>
      <c r="BR171" s="222"/>
      <c r="BS171" s="222"/>
      <c r="BT171" s="222"/>
      <c r="BU171" s="222"/>
      <c r="BV171" s="222"/>
      <c r="BW171" s="222"/>
      <c r="BX171" s="222"/>
      <c r="BY171" s="222"/>
      <c r="BZ171" s="222"/>
      <c r="CA171" s="222"/>
      <c r="CB171" s="222"/>
      <c r="CC171" s="222"/>
      <c r="CD171" s="222"/>
      <c r="CE171" s="222"/>
      <c r="CF171" s="222"/>
      <c r="CG171" s="222"/>
      <c r="CH171" s="222"/>
      <c r="CI171" s="222"/>
      <c r="CJ171" s="222"/>
      <c r="CK171" s="222"/>
      <c r="CL171" s="222"/>
      <c r="CM171" s="222"/>
      <c r="CN171" s="222"/>
      <c r="CO171" s="222"/>
      <c r="CP171" s="222"/>
      <c r="CQ171" s="222"/>
      <c r="CR171" s="222"/>
      <c r="CS171" s="222"/>
      <c r="CT171" s="222"/>
      <c r="CU171" s="222"/>
      <c r="CV171" s="222"/>
      <c r="CW171" s="222"/>
      <c r="CX171" s="222"/>
      <c r="CY171" s="222"/>
      <c r="CZ171" s="222"/>
      <c r="DA171" s="222"/>
      <c r="DB171" s="222"/>
      <c r="DC171" s="222"/>
      <c r="DD171" s="222"/>
      <c r="DE171" s="222"/>
      <c r="DF171" s="222"/>
      <c r="DG171" s="222"/>
      <c r="DH171" s="222"/>
      <c r="DI171" s="222"/>
      <c r="DJ171" s="222"/>
      <c r="DK171" s="222"/>
      <c r="DL171" s="222"/>
      <c r="DM171" s="222"/>
      <c r="DN171" s="222"/>
      <c r="DO171" s="222"/>
      <c r="DP171" s="222"/>
      <c r="DQ171" s="222"/>
      <c r="DR171" s="222"/>
      <c r="DS171" s="222"/>
      <c r="DT171" s="222"/>
      <c r="DU171" s="222"/>
      <c r="DV171" s="222"/>
      <c r="DW171" s="222"/>
      <c r="DX171" s="222"/>
      <c r="DY171" s="222"/>
      <c r="DZ171" s="222"/>
      <c r="EA171" s="222"/>
      <c r="EB171" s="222"/>
      <c r="EC171" s="222"/>
      <c r="ED171" s="222"/>
      <c r="EE171" s="222"/>
      <c r="EF171" s="222"/>
      <c r="EG171" s="222"/>
      <c r="EH171" s="222"/>
      <c r="EI171" s="222"/>
      <c r="EJ171" s="222"/>
      <c r="EK171" s="222"/>
      <c r="EL171" s="222"/>
      <c r="EM171" s="222"/>
      <c r="EN171" s="222"/>
      <c r="EO171" s="222"/>
      <c r="EP171" s="222"/>
      <c r="EQ171" s="222"/>
      <c r="ER171" s="222"/>
      <c r="ES171" s="222"/>
      <c r="ET171" s="222"/>
      <c r="EU171" s="222"/>
      <c r="EV171" s="222"/>
      <c r="EW171" s="222"/>
      <c r="EX171" s="222"/>
      <c r="EY171" s="222"/>
      <c r="EZ171" s="222"/>
      <c r="FA171" s="222"/>
      <c r="FB171" s="222"/>
      <c r="FC171" s="222"/>
      <c r="FD171" s="222"/>
      <c r="FE171" s="222"/>
      <c r="FF171" s="222"/>
      <c r="FG171" s="222"/>
      <c r="FH171" s="222"/>
      <c r="FI171" s="222"/>
      <c r="FJ171" s="222"/>
      <c r="FK171" s="222"/>
      <c r="FL171" s="222"/>
      <c r="FM171" s="222"/>
      <c r="FN171" s="222"/>
      <c r="FO171" s="222"/>
      <c r="FP171" s="222"/>
      <c r="FQ171" s="222"/>
      <c r="FR171" s="222"/>
      <c r="FS171" s="222"/>
      <c r="FT171" s="222"/>
      <c r="FU171" s="222"/>
      <c r="FV171" s="222"/>
      <c r="FW171" s="222"/>
      <c r="FX171" s="222"/>
      <c r="FY171" s="222"/>
      <c r="FZ171" s="222"/>
      <c r="GA171" s="222"/>
      <c r="GB171" s="222"/>
      <c r="GC171" s="222"/>
      <c r="GD171" s="222"/>
      <c r="GE171" s="222"/>
      <c r="GF171" s="222"/>
      <c r="GG171" s="222"/>
      <c r="GH171" s="222"/>
      <c r="GI171" s="222"/>
      <c r="GJ171" s="222"/>
      <c r="GK171" s="222"/>
      <c r="GL171" s="222"/>
      <c r="GM171" s="222"/>
      <c r="GN171" s="222"/>
      <c r="GO171" s="222"/>
      <c r="GP171" s="222"/>
      <c r="GQ171" s="222"/>
      <c r="GR171" s="222"/>
      <c r="GS171" s="222"/>
      <c r="GT171" s="222"/>
      <c r="GU171" s="222"/>
      <c r="GV171" s="222"/>
      <c r="GW171" s="222"/>
      <c r="GX171" s="222"/>
      <c r="GY171" s="222"/>
      <c r="GZ171" s="222"/>
      <c r="HA171" s="222"/>
      <c r="HB171" s="222"/>
      <c r="HC171" s="222"/>
      <c r="HD171" s="222"/>
      <c r="HE171" s="222"/>
      <c r="HF171" s="222"/>
      <c r="HG171" s="222"/>
      <c r="HH171" s="222"/>
      <c r="HI171" s="222"/>
      <c r="HJ171" s="222"/>
      <c r="HK171" s="222"/>
      <c r="HL171" s="222"/>
      <c r="HM171" s="222"/>
      <c r="HN171" s="222"/>
      <c r="HO171" s="222"/>
      <c r="HP171" s="222"/>
      <c r="HQ171" s="222"/>
      <c r="HR171" s="222"/>
      <c r="HS171" s="222"/>
      <c r="HT171" s="222"/>
      <c r="HU171" s="222"/>
      <c r="HV171" s="222"/>
      <c r="HW171" s="222"/>
      <c r="HX171" s="222"/>
      <c r="HY171" s="222"/>
      <c r="HZ171" s="222"/>
      <c r="IA171" s="222"/>
      <c r="IB171" s="222"/>
      <c r="IC171" s="222"/>
      <c r="ID171" s="222"/>
      <c r="IE171" s="222"/>
      <c r="IF171" s="222"/>
      <c r="IG171" s="222"/>
      <c r="IH171" s="222"/>
      <c r="II171" s="222"/>
      <c r="IJ171" s="222"/>
      <c r="IK171" s="222"/>
      <c r="IL171" s="222"/>
      <c r="IM171" s="222"/>
      <c r="IN171" s="222"/>
      <c r="IO171" s="222"/>
      <c r="IP171" s="222"/>
      <c r="IQ171" s="222"/>
      <c r="IR171" s="222"/>
      <c r="IS171" s="222"/>
      <c r="IT171" s="222"/>
    </row>
    <row r="172" spans="1:254" s="1" customFormat="1" x14ac:dyDescent="0.2">
      <c r="A172" s="222"/>
      <c r="B172" s="250"/>
      <c r="C172" s="250"/>
      <c r="D172" s="250"/>
      <c r="E172" s="250"/>
      <c r="F172" s="250"/>
      <c r="G172" s="250"/>
      <c r="H172" s="250"/>
      <c r="I172" s="222"/>
      <c r="J172" s="222"/>
      <c r="K172" s="222"/>
      <c r="L172" s="222"/>
      <c r="M172" s="222"/>
      <c r="N172" s="222"/>
      <c r="O172" s="222"/>
      <c r="P172" s="222"/>
      <c r="Q172" s="222"/>
      <c r="R172" s="222"/>
      <c r="S172" s="222"/>
      <c r="T172" s="222"/>
      <c r="U172" s="222"/>
      <c r="V172" s="222"/>
      <c r="W172" s="222"/>
      <c r="X172" s="222"/>
      <c r="Y172" s="222"/>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222"/>
      <c r="AU172" s="222"/>
      <c r="AV172" s="222"/>
      <c r="AW172" s="222"/>
      <c r="AX172" s="222"/>
      <c r="AY172" s="222"/>
      <c r="AZ172" s="222"/>
      <c r="BA172" s="222"/>
      <c r="BB172" s="222"/>
      <c r="BC172" s="222"/>
      <c r="BD172" s="222"/>
      <c r="BE172" s="222"/>
      <c r="BF172" s="222"/>
      <c r="BG172" s="222"/>
      <c r="BH172" s="222"/>
      <c r="BI172" s="222"/>
      <c r="BJ172" s="222"/>
      <c r="BK172" s="222"/>
      <c r="BL172" s="222"/>
      <c r="BM172" s="222"/>
      <c r="BN172" s="222"/>
      <c r="BO172" s="222"/>
      <c r="BP172" s="222"/>
      <c r="BQ172" s="222"/>
      <c r="BR172" s="222"/>
      <c r="BS172" s="222"/>
      <c r="BT172" s="222"/>
      <c r="BU172" s="222"/>
      <c r="BV172" s="222"/>
      <c r="BW172" s="222"/>
      <c r="BX172" s="222"/>
      <c r="BY172" s="222"/>
      <c r="BZ172" s="222"/>
      <c r="CA172" s="222"/>
      <c r="CB172" s="222"/>
      <c r="CC172" s="222"/>
      <c r="CD172" s="222"/>
      <c r="CE172" s="222"/>
      <c r="CF172" s="222"/>
      <c r="CG172" s="222"/>
      <c r="CH172" s="222"/>
      <c r="CI172" s="222"/>
      <c r="CJ172" s="222"/>
      <c r="CK172" s="222"/>
      <c r="CL172" s="222"/>
      <c r="CM172" s="222"/>
      <c r="CN172" s="222"/>
      <c r="CO172" s="222"/>
      <c r="CP172" s="222"/>
      <c r="CQ172" s="222"/>
      <c r="CR172" s="222"/>
      <c r="CS172" s="222"/>
      <c r="CT172" s="222"/>
      <c r="CU172" s="222"/>
      <c r="CV172" s="222"/>
      <c r="CW172" s="222"/>
      <c r="CX172" s="222"/>
      <c r="CY172" s="222"/>
      <c r="CZ172" s="222"/>
      <c r="DA172" s="222"/>
      <c r="DB172" s="222"/>
      <c r="DC172" s="222"/>
      <c r="DD172" s="222"/>
      <c r="DE172" s="222"/>
      <c r="DF172" s="222"/>
      <c r="DG172" s="222"/>
      <c r="DH172" s="222"/>
      <c r="DI172" s="222"/>
      <c r="DJ172" s="222"/>
      <c r="DK172" s="222"/>
      <c r="DL172" s="222"/>
      <c r="DM172" s="222"/>
      <c r="DN172" s="222"/>
      <c r="DO172" s="222"/>
      <c r="DP172" s="222"/>
      <c r="DQ172" s="222"/>
      <c r="DR172" s="222"/>
      <c r="DS172" s="222"/>
      <c r="DT172" s="222"/>
      <c r="DU172" s="222"/>
      <c r="DV172" s="222"/>
      <c r="DW172" s="222"/>
      <c r="DX172" s="222"/>
      <c r="DY172" s="222"/>
      <c r="DZ172" s="222"/>
      <c r="EA172" s="222"/>
      <c r="EB172" s="222"/>
      <c r="EC172" s="222"/>
      <c r="ED172" s="222"/>
      <c r="EE172" s="222"/>
      <c r="EF172" s="222"/>
      <c r="EG172" s="222"/>
      <c r="EH172" s="222"/>
      <c r="EI172" s="222"/>
      <c r="EJ172" s="222"/>
      <c r="EK172" s="222"/>
      <c r="EL172" s="222"/>
      <c r="EM172" s="222"/>
      <c r="EN172" s="222"/>
      <c r="EO172" s="222"/>
      <c r="EP172" s="222"/>
      <c r="EQ172" s="222"/>
      <c r="ER172" s="222"/>
      <c r="ES172" s="222"/>
      <c r="ET172" s="222"/>
      <c r="EU172" s="222"/>
      <c r="EV172" s="222"/>
      <c r="EW172" s="222"/>
      <c r="EX172" s="222"/>
      <c r="EY172" s="222"/>
      <c r="EZ172" s="222"/>
      <c r="FA172" s="222"/>
      <c r="FB172" s="222"/>
      <c r="FC172" s="222"/>
      <c r="FD172" s="222"/>
      <c r="FE172" s="222"/>
      <c r="FF172" s="222"/>
      <c r="FG172" s="222"/>
      <c r="FH172" s="222"/>
      <c r="FI172" s="222"/>
      <c r="FJ172" s="222"/>
      <c r="FK172" s="222"/>
      <c r="FL172" s="222"/>
      <c r="FM172" s="222"/>
      <c r="FN172" s="222"/>
      <c r="FO172" s="222"/>
      <c r="FP172" s="222"/>
      <c r="FQ172" s="222"/>
      <c r="FR172" s="222"/>
      <c r="FS172" s="222"/>
      <c r="FT172" s="222"/>
      <c r="FU172" s="222"/>
      <c r="FV172" s="222"/>
      <c r="FW172" s="222"/>
      <c r="FX172" s="222"/>
      <c r="FY172" s="222"/>
      <c r="FZ172" s="222"/>
      <c r="GA172" s="222"/>
      <c r="GB172" s="222"/>
      <c r="GC172" s="222"/>
      <c r="GD172" s="222"/>
      <c r="GE172" s="222"/>
      <c r="GF172" s="222"/>
      <c r="GG172" s="222"/>
      <c r="GH172" s="222"/>
      <c r="GI172" s="222"/>
      <c r="GJ172" s="222"/>
      <c r="GK172" s="222"/>
      <c r="GL172" s="222"/>
      <c r="GM172" s="222"/>
      <c r="GN172" s="222"/>
      <c r="GO172" s="222"/>
      <c r="GP172" s="222"/>
      <c r="GQ172" s="222"/>
      <c r="GR172" s="222"/>
      <c r="GS172" s="222"/>
      <c r="GT172" s="222"/>
      <c r="GU172" s="222"/>
      <c r="GV172" s="222"/>
      <c r="GW172" s="222"/>
      <c r="GX172" s="222"/>
      <c r="GY172" s="222"/>
      <c r="GZ172" s="222"/>
      <c r="HA172" s="222"/>
      <c r="HB172" s="222"/>
      <c r="HC172" s="222"/>
      <c r="HD172" s="222"/>
      <c r="HE172" s="222"/>
      <c r="HF172" s="222"/>
      <c r="HG172" s="222"/>
      <c r="HH172" s="222"/>
      <c r="HI172" s="222"/>
      <c r="HJ172" s="222"/>
      <c r="HK172" s="222"/>
      <c r="HL172" s="222"/>
      <c r="HM172" s="222"/>
      <c r="HN172" s="222"/>
      <c r="HO172" s="222"/>
      <c r="HP172" s="222"/>
      <c r="HQ172" s="222"/>
      <c r="HR172" s="222"/>
      <c r="HS172" s="222"/>
      <c r="HT172" s="222"/>
      <c r="HU172" s="222"/>
      <c r="HV172" s="222"/>
      <c r="HW172" s="222"/>
      <c r="HX172" s="222"/>
      <c r="HY172" s="222"/>
      <c r="HZ172" s="222"/>
      <c r="IA172" s="222"/>
      <c r="IB172" s="222"/>
      <c r="IC172" s="222"/>
      <c r="ID172" s="222"/>
      <c r="IE172" s="222"/>
      <c r="IF172" s="222"/>
      <c r="IG172" s="222"/>
      <c r="IH172" s="222"/>
      <c r="II172" s="222"/>
      <c r="IJ172" s="222"/>
      <c r="IK172" s="222"/>
      <c r="IL172" s="222"/>
      <c r="IM172" s="222"/>
      <c r="IN172" s="222"/>
      <c r="IO172" s="222"/>
      <c r="IP172" s="222"/>
      <c r="IQ172" s="222"/>
      <c r="IR172" s="222"/>
      <c r="IS172" s="222"/>
      <c r="IT172" s="222"/>
    </row>
    <row r="173" spans="1:254" s="1" customFormat="1" x14ac:dyDescent="0.2">
      <c r="A173" s="222"/>
      <c r="B173" s="250"/>
      <c r="C173" s="250"/>
      <c r="D173" s="250"/>
      <c r="E173" s="250"/>
      <c r="F173" s="250"/>
      <c r="G173" s="250"/>
      <c r="H173" s="250"/>
      <c r="I173" s="222"/>
      <c r="J173" s="222"/>
      <c r="K173" s="222"/>
      <c r="L173" s="222"/>
      <c r="M173" s="222"/>
      <c r="N173" s="222"/>
      <c r="O173" s="222"/>
      <c r="P173" s="222"/>
      <c r="Q173" s="222"/>
      <c r="R173" s="222"/>
      <c r="S173" s="222"/>
      <c r="T173" s="222"/>
      <c r="U173" s="222"/>
      <c r="V173" s="222"/>
      <c r="W173" s="222"/>
      <c r="X173" s="222"/>
      <c r="Y173" s="222"/>
      <c r="Z173" s="222"/>
      <c r="AA173" s="222"/>
      <c r="AB173" s="222"/>
      <c r="AC173" s="222"/>
      <c r="AD173" s="222"/>
      <c r="AE173" s="222"/>
      <c r="AF173" s="222"/>
      <c r="AG173" s="222"/>
      <c r="AH173" s="222"/>
      <c r="AI173" s="222"/>
      <c r="AJ173" s="222"/>
      <c r="AK173" s="222"/>
      <c r="AL173" s="222"/>
      <c r="AM173" s="222"/>
      <c r="AN173" s="222"/>
      <c r="AO173" s="222"/>
      <c r="AP173" s="222"/>
      <c r="AQ173" s="222"/>
      <c r="AR173" s="222"/>
      <c r="AS173" s="222"/>
      <c r="AT173" s="222"/>
      <c r="AU173" s="222"/>
      <c r="AV173" s="222"/>
      <c r="AW173" s="222"/>
      <c r="AX173" s="222"/>
      <c r="AY173" s="222"/>
      <c r="AZ173" s="222"/>
      <c r="BA173" s="222"/>
      <c r="BB173" s="222"/>
      <c r="BC173" s="222"/>
      <c r="BD173" s="222"/>
      <c r="BE173" s="222"/>
      <c r="BF173" s="222"/>
      <c r="BG173" s="222"/>
      <c r="BH173" s="222"/>
      <c r="BI173" s="222"/>
      <c r="BJ173" s="222"/>
      <c r="BK173" s="222"/>
      <c r="BL173" s="222"/>
      <c r="BM173" s="222"/>
      <c r="BN173" s="222"/>
      <c r="BO173" s="222"/>
      <c r="BP173" s="222"/>
      <c r="BQ173" s="222"/>
      <c r="BR173" s="222"/>
      <c r="BS173" s="222"/>
      <c r="BT173" s="222"/>
      <c r="BU173" s="222"/>
      <c r="BV173" s="222"/>
      <c r="BW173" s="222"/>
      <c r="BX173" s="222"/>
      <c r="BY173" s="222"/>
      <c r="BZ173" s="222"/>
      <c r="CA173" s="222"/>
      <c r="CB173" s="222"/>
      <c r="CC173" s="222"/>
      <c r="CD173" s="222"/>
      <c r="CE173" s="222"/>
      <c r="CF173" s="222"/>
      <c r="CG173" s="222"/>
      <c r="CH173" s="222"/>
      <c r="CI173" s="222"/>
      <c r="CJ173" s="222"/>
      <c r="CK173" s="222"/>
      <c r="CL173" s="222"/>
      <c r="CM173" s="222"/>
      <c r="CN173" s="222"/>
      <c r="CO173" s="222"/>
      <c r="CP173" s="222"/>
      <c r="CQ173" s="222"/>
      <c r="CR173" s="222"/>
      <c r="CS173" s="222"/>
      <c r="CT173" s="222"/>
      <c r="CU173" s="222"/>
      <c r="CV173" s="222"/>
      <c r="CW173" s="222"/>
      <c r="CX173" s="222"/>
      <c r="CY173" s="222"/>
      <c r="CZ173" s="222"/>
      <c r="DA173" s="222"/>
      <c r="DB173" s="222"/>
      <c r="DC173" s="222"/>
      <c r="DD173" s="222"/>
      <c r="DE173" s="222"/>
      <c r="DF173" s="222"/>
      <c r="DG173" s="222"/>
      <c r="DH173" s="222"/>
      <c r="DI173" s="222"/>
      <c r="DJ173" s="222"/>
      <c r="DK173" s="222"/>
      <c r="DL173" s="222"/>
      <c r="DM173" s="222"/>
      <c r="DN173" s="222"/>
      <c r="DO173" s="222"/>
      <c r="DP173" s="222"/>
      <c r="DQ173" s="222"/>
      <c r="DR173" s="222"/>
      <c r="DS173" s="222"/>
      <c r="DT173" s="222"/>
      <c r="DU173" s="222"/>
      <c r="DV173" s="222"/>
      <c r="DW173" s="222"/>
      <c r="DX173" s="222"/>
      <c r="DY173" s="222"/>
      <c r="DZ173" s="222"/>
      <c r="EA173" s="222"/>
      <c r="EB173" s="222"/>
      <c r="EC173" s="222"/>
      <c r="ED173" s="222"/>
      <c r="EE173" s="222"/>
      <c r="EF173" s="222"/>
      <c r="EG173" s="222"/>
      <c r="EH173" s="222"/>
      <c r="EI173" s="222"/>
      <c r="EJ173" s="222"/>
      <c r="EK173" s="222"/>
      <c r="EL173" s="222"/>
      <c r="EM173" s="222"/>
      <c r="EN173" s="222"/>
      <c r="EO173" s="222"/>
      <c r="EP173" s="222"/>
      <c r="EQ173" s="222"/>
      <c r="ER173" s="222"/>
      <c r="ES173" s="222"/>
      <c r="ET173" s="222"/>
      <c r="EU173" s="222"/>
      <c r="EV173" s="222"/>
      <c r="EW173" s="222"/>
      <c r="EX173" s="222"/>
      <c r="EY173" s="222"/>
      <c r="EZ173" s="222"/>
      <c r="FA173" s="222"/>
      <c r="FB173" s="222"/>
      <c r="FC173" s="222"/>
      <c r="FD173" s="222"/>
      <c r="FE173" s="222"/>
      <c r="FF173" s="222"/>
      <c r="FG173" s="222"/>
      <c r="FH173" s="222"/>
      <c r="FI173" s="222"/>
      <c r="FJ173" s="222"/>
      <c r="FK173" s="222"/>
      <c r="FL173" s="222"/>
      <c r="FM173" s="222"/>
      <c r="FN173" s="222"/>
      <c r="FO173" s="222"/>
      <c r="FP173" s="222"/>
      <c r="FQ173" s="222"/>
      <c r="FR173" s="222"/>
      <c r="FS173" s="222"/>
      <c r="FT173" s="222"/>
      <c r="FU173" s="222"/>
      <c r="FV173" s="222"/>
      <c r="FW173" s="222"/>
      <c r="FX173" s="222"/>
      <c r="FY173" s="222"/>
      <c r="FZ173" s="222"/>
      <c r="GA173" s="222"/>
      <c r="GB173" s="222"/>
      <c r="GC173" s="222"/>
      <c r="GD173" s="222"/>
      <c r="GE173" s="222"/>
      <c r="GF173" s="222"/>
      <c r="GG173" s="222"/>
      <c r="GH173" s="222"/>
      <c r="GI173" s="222"/>
      <c r="GJ173" s="222"/>
      <c r="GK173" s="222"/>
      <c r="GL173" s="222"/>
      <c r="GM173" s="222"/>
      <c r="GN173" s="222"/>
      <c r="GO173" s="222"/>
      <c r="GP173" s="222"/>
      <c r="GQ173" s="222"/>
      <c r="GR173" s="222"/>
      <c r="GS173" s="222"/>
      <c r="GT173" s="222"/>
      <c r="GU173" s="222"/>
      <c r="GV173" s="222"/>
      <c r="GW173" s="222"/>
      <c r="GX173" s="222"/>
      <c r="GY173" s="222"/>
      <c r="GZ173" s="222"/>
      <c r="HA173" s="222"/>
      <c r="HB173" s="222"/>
      <c r="HC173" s="222"/>
      <c r="HD173" s="222"/>
      <c r="HE173" s="222"/>
      <c r="HF173" s="222"/>
      <c r="HG173" s="222"/>
      <c r="HH173" s="222"/>
      <c r="HI173" s="222"/>
      <c r="HJ173" s="222"/>
      <c r="HK173" s="222"/>
      <c r="HL173" s="222"/>
      <c r="HM173" s="222"/>
      <c r="HN173" s="222"/>
      <c r="HO173" s="222"/>
      <c r="HP173" s="222"/>
      <c r="HQ173" s="222"/>
      <c r="HR173" s="222"/>
      <c r="HS173" s="222"/>
      <c r="HT173" s="222"/>
      <c r="HU173" s="222"/>
      <c r="HV173" s="222"/>
      <c r="HW173" s="222"/>
      <c r="HX173" s="222"/>
      <c r="HY173" s="222"/>
      <c r="HZ173" s="222"/>
      <c r="IA173" s="222"/>
      <c r="IB173" s="222"/>
      <c r="IC173" s="222"/>
      <c r="ID173" s="222"/>
      <c r="IE173" s="222"/>
      <c r="IF173" s="222"/>
      <c r="IG173" s="222"/>
      <c r="IH173" s="222"/>
      <c r="II173" s="222"/>
      <c r="IJ173" s="222"/>
      <c r="IK173" s="222"/>
      <c r="IL173" s="222"/>
      <c r="IM173" s="222"/>
      <c r="IN173" s="222"/>
      <c r="IO173" s="222"/>
      <c r="IP173" s="222"/>
      <c r="IQ173" s="222"/>
      <c r="IR173" s="222"/>
      <c r="IS173" s="222"/>
      <c r="IT173" s="222"/>
    </row>
    <row r="174" spans="1:254" s="1" customFormat="1" x14ac:dyDescent="0.2">
      <c r="A174" s="222"/>
      <c r="B174" s="250"/>
      <c r="C174" s="250"/>
      <c r="D174" s="250"/>
      <c r="E174" s="250"/>
      <c r="F174" s="250"/>
      <c r="G174" s="250"/>
      <c r="H174" s="250"/>
      <c r="I174" s="222"/>
      <c r="J174" s="222"/>
      <c r="K174" s="222"/>
      <c r="L174" s="222"/>
      <c r="M174" s="222"/>
      <c r="N174" s="222"/>
      <c r="O174" s="222"/>
      <c r="P174" s="222"/>
      <c r="Q174" s="222"/>
      <c r="R174" s="222"/>
      <c r="S174" s="222"/>
      <c r="T174" s="222"/>
      <c r="U174" s="222"/>
      <c r="V174" s="222"/>
      <c r="W174" s="222"/>
      <c r="X174" s="222"/>
      <c r="Y174" s="222"/>
      <c r="Z174" s="222"/>
      <c r="AA174" s="222"/>
      <c r="AB174" s="222"/>
      <c r="AC174" s="222"/>
      <c r="AD174" s="222"/>
      <c r="AE174" s="222"/>
      <c r="AF174" s="222"/>
      <c r="AG174" s="222"/>
      <c r="AH174" s="222"/>
      <c r="AI174" s="222"/>
      <c r="AJ174" s="222"/>
      <c r="AK174" s="222"/>
      <c r="AL174" s="222"/>
      <c r="AM174" s="222"/>
      <c r="AN174" s="222"/>
      <c r="AO174" s="222"/>
      <c r="AP174" s="222"/>
      <c r="AQ174" s="222"/>
      <c r="AR174" s="222"/>
      <c r="AS174" s="222"/>
      <c r="AT174" s="222"/>
      <c r="AU174" s="222"/>
      <c r="AV174" s="222"/>
      <c r="AW174" s="222"/>
      <c r="AX174" s="222"/>
      <c r="AY174" s="222"/>
      <c r="AZ174" s="222"/>
      <c r="BA174" s="222"/>
      <c r="BB174" s="222"/>
      <c r="BC174" s="222"/>
      <c r="BD174" s="222"/>
      <c r="BE174" s="222"/>
      <c r="BF174" s="222"/>
      <c r="BG174" s="222"/>
      <c r="BH174" s="222"/>
      <c r="BI174" s="222"/>
      <c r="BJ174" s="222"/>
      <c r="BK174" s="222"/>
      <c r="BL174" s="222"/>
      <c r="BM174" s="222"/>
      <c r="BN174" s="222"/>
      <c r="BO174" s="222"/>
      <c r="BP174" s="222"/>
      <c r="BQ174" s="222"/>
      <c r="BR174" s="222"/>
      <c r="BS174" s="222"/>
      <c r="BT174" s="222"/>
      <c r="BU174" s="222"/>
      <c r="BV174" s="222"/>
      <c r="BW174" s="222"/>
      <c r="BX174" s="222"/>
      <c r="BY174" s="222"/>
      <c r="BZ174" s="222"/>
      <c r="CA174" s="222"/>
      <c r="CB174" s="222"/>
      <c r="CC174" s="222"/>
      <c r="CD174" s="222"/>
      <c r="CE174" s="222"/>
      <c r="CF174" s="222"/>
      <c r="CG174" s="222"/>
      <c r="CH174" s="222"/>
      <c r="CI174" s="222"/>
      <c r="CJ174" s="222"/>
      <c r="CK174" s="222"/>
      <c r="CL174" s="222"/>
      <c r="CM174" s="222"/>
      <c r="CN174" s="222"/>
      <c r="CO174" s="222"/>
      <c r="CP174" s="222"/>
      <c r="CQ174" s="222"/>
      <c r="CR174" s="222"/>
      <c r="CS174" s="222"/>
      <c r="CT174" s="222"/>
      <c r="CU174" s="222"/>
      <c r="CV174" s="222"/>
      <c r="CW174" s="222"/>
      <c r="CX174" s="222"/>
      <c r="CY174" s="222"/>
      <c r="CZ174" s="222"/>
      <c r="DA174" s="222"/>
      <c r="DB174" s="222"/>
      <c r="DC174" s="222"/>
      <c r="DD174" s="222"/>
      <c r="DE174" s="222"/>
      <c r="DF174" s="222"/>
      <c r="DG174" s="222"/>
      <c r="DH174" s="222"/>
      <c r="DI174" s="222"/>
      <c r="DJ174" s="222"/>
      <c r="DK174" s="222"/>
      <c r="DL174" s="222"/>
      <c r="DM174" s="222"/>
      <c r="DN174" s="222"/>
      <c r="DO174" s="222"/>
      <c r="DP174" s="222"/>
      <c r="DQ174" s="222"/>
      <c r="DR174" s="222"/>
      <c r="DS174" s="222"/>
      <c r="DT174" s="222"/>
      <c r="DU174" s="222"/>
      <c r="DV174" s="222"/>
      <c r="DW174" s="222"/>
      <c r="DX174" s="222"/>
      <c r="DY174" s="222"/>
      <c r="DZ174" s="222"/>
      <c r="EA174" s="222"/>
      <c r="EB174" s="222"/>
      <c r="EC174" s="222"/>
      <c r="ED174" s="222"/>
      <c r="EE174" s="222"/>
      <c r="EF174" s="222"/>
      <c r="EG174" s="222"/>
      <c r="EH174" s="222"/>
      <c r="EI174" s="222"/>
      <c r="EJ174" s="222"/>
      <c r="EK174" s="222"/>
      <c r="EL174" s="222"/>
      <c r="EM174" s="222"/>
      <c r="EN174" s="222"/>
      <c r="EO174" s="222"/>
      <c r="EP174" s="222"/>
      <c r="EQ174" s="222"/>
      <c r="ER174" s="222"/>
      <c r="ES174" s="222"/>
      <c r="ET174" s="222"/>
      <c r="EU174" s="222"/>
      <c r="EV174" s="222"/>
      <c r="EW174" s="222"/>
      <c r="EX174" s="222"/>
      <c r="EY174" s="222"/>
      <c r="EZ174" s="222"/>
      <c r="FA174" s="222"/>
      <c r="FB174" s="222"/>
      <c r="FC174" s="222"/>
      <c r="FD174" s="222"/>
      <c r="FE174" s="222"/>
      <c r="FF174" s="222"/>
      <c r="FG174" s="222"/>
      <c r="FH174" s="222"/>
      <c r="FI174" s="222"/>
      <c r="FJ174" s="222"/>
      <c r="FK174" s="222"/>
      <c r="FL174" s="222"/>
      <c r="FM174" s="222"/>
      <c r="FN174" s="222"/>
      <c r="FO174" s="222"/>
      <c r="FP174" s="222"/>
      <c r="FQ174" s="222"/>
      <c r="FR174" s="222"/>
      <c r="FS174" s="222"/>
      <c r="FT174" s="222"/>
      <c r="FU174" s="222"/>
      <c r="FV174" s="222"/>
      <c r="FW174" s="222"/>
      <c r="FX174" s="222"/>
      <c r="FY174" s="222"/>
      <c r="FZ174" s="222"/>
      <c r="GA174" s="222"/>
      <c r="GB174" s="222"/>
      <c r="GC174" s="222"/>
      <c r="GD174" s="222"/>
      <c r="GE174" s="222"/>
      <c r="GF174" s="222"/>
      <c r="GG174" s="222"/>
      <c r="GH174" s="222"/>
      <c r="GI174" s="222"/>
      <c r="GJ174" s="222"/>
      <c r="GK174" s="222"/>
      <c r="GL174" s="222"/>
      <c r="GM174" s="222"/>
      <c r="GN174" s="222"/>
      <c r="GO174" s="222"/>
      <c r="GP174" s="222"/>
      <c r="GQ174" s="222"/>
      <c r="GR174" s="222"/>
      <c r="GS174" s="222"/>
      <c r="GT174" s="222"/>
      <c r="GU174" s="222"/>
      <c r="GV174" s="222"/>
      <c r="GW174" s="222"/>
      <c r="GX174" s="222"/>
      <c r="GY174" s="222"/>
      <c r="GZ174" s="222"/>
      <c r="HA174" s="222"/>
      <c r="HB174" s="222"/>
      <c r="HC174" s="222"/>
      <c r="HD174" s="222"/>
      <c r="HE174" s="222"/>
      <c r="HF174" s="222"/>
      <c r="HG174" s="222"/>
      <c r="HH174" s="222"/>
      <c r="HI174" s="222"/>
      <c r="HJ174" s="222"/>
      <c r="HK174" s="222"/>
      <c r="HL174" s="222"/>
      <c r="HM174" s="222"/>
      <c r="HN174" s="222"/>
      <c r="HO174" s="222"/>
      <c r="HP174" s="222"/>
      <c r="HQ174" s="222"/>
      <c r="HR174" s="222"/>
      <c r="HS174" s="222"/>
      <c r="HT174" s="222"/>
      <c r="HU174" s="222"/>
      <c r="HV174" s="222"/>
      <c r="HW174" s="222"/>
      <c r="HX174" s="222"/>
      <c r="HY174" s="222"/>
      <c r="HZ174" s="222"/>
      <c r="IA174" s="222"/>
      <c r="IB174" s="222"/>
      <c r="IC174" s="222"/>
      <c r="ID174" s="222"/>
      <c r="IE174" s="222"/>
      <c r="IF174" s="222"/>
      <c r="IG174" s="222"/>
      <c r="IH174" s="222"/>
      <c r="II174" s="222"/>
      <c r="IJ174" s="222"/>
      <c r="IK174" s="222"/>
      <c r="IL174" s="222"/>
      <c r="IM174" s="222"/>
      <c r="IN174" s="222"/>
      <c r="IO174" s="222"/>
      <c r="IP174" s="222"/>
      <c r="IQ174" s="222"/>
      <c r="IR174" s="222"/>
      <c r="IS174" s="222"/>
      <c r="IT174" s="222"/>
    </row>
    <row r="175" spans="1:254" s="1" customFormat="1" x14ac:dyDescent="0.2">
      <c r="A175" s="222"/>
      <c r="B175" s="250"/>
      <c r="C175" s="250"/>
      <c r="D175" s="250"/>
      <c r="E175" s="250"/>
      <c r="F175" s="250"/>
      <c r="G175" s="250"/>
      <c r="H175" s="250"/>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E175" s="222"/>
      <c r="AF175" s="222"/>
      <c r="AG175" s="222"/>
      <c r="AH175" s="222"/>
      <c r="AI175" s="222"/>
      <c r="AJ175" s="222"/>
      <c r="AK175" s="222"/>
      <c r="AL175" s="222"/>
      <c r="AM175" s="222"/>
      <c r="AN175" s="222"/>
      <c r="AO175" s="222"/>
      <c r="AP175" s="222"/>
      <c r="AQ175" s="222"/>
      <c r="AR175" s="222"/>
      <c r="AS175" s="222"/>
      <c r="AT175" s="222"/>
      <c r="AU175" s="222"/>
      <c r="AV175" s="222"/>
      <c r="AW175" s="222"/>
      <c r="AX175" s="222"/>
      <c r="AY175" s="222"/>
      <c r="AZ175" s="222"/>
      <c r="BA175" s="222"/>
      <c r="BB175" s="222"/>
      <c r="BC175" s="222"/>
      <c r="BD175" s="222"/>
      <c r="BE175" s="222"/>
      <c r="BF175" s="222"/>
      <c r="BG175" s="222"/>
      <c r="BH175" s="222"/>
      <c r="BI175" s="222"/>
      <c r="BJ175" s="222"/>
      <c r="BK175" s="222"/>
      <c r="BL175" s="222"/>
      <c r="BM175" s="222"/>
      <c r="BN175" s="222"/>
      <c r="BO175" s="222"/>
      <c r="BP175" s="222"/>
      <c r="BQ175" s="222"/>
      <c r="BR175" s="222"/>
      <c r="BS175" s="222"/>
      <c r="BT175" s="222"/>
      <c r="BU175" s="222"/>
      <c r="BV175" s="222"/>
      <c r="BW175" s="222"/>
      <c r="BX175" s="222"/>
      <c r="BY175" s="222"/>
      <c r="BZ175" s="222"/>
      <c r="CA175" s="222"/>
      <c r="CB175" s="222"/>
      <c r="CC175" s="222"/>
      <c r="CD175" s="222"/>
      <c r="CE175" s="222"/>
      <c r="CF175" s="222"/>
      <c r="CG175" s="222"/>
      <c r="CH175" s="222"/>
      <c r="CI175" s="222"/>
      <c r="CJ175" s="222"/>
      <c r="CK175" s="222"/>
      <c r="CL175" s="222"/>
      <c r="CM175" s="222"/>
      <c r="CN175" s="222"/>
      <c r="CO175" s="222"/>
      <c r="CP175" s="222"/>
      <c r="CQ175" s="222"/>
      <c r="CR175" s="222"/>
      <c r="CS175" s="222"/>
      <c r="CT175" s="222"/>
      <c r="CU175" s="222"/>
      <c r="CV175" s="222"/>
      <c r="CW175" s="222"/>
      <c r="CX175" s="222"/>
      <c r="CY175" s="222"/>
      <c r="CZ175" s="222"/>
      <c r="DA175" s="222"/>
      <c r="DB175" s="222"/>
      <c r="DC175" s="222"/>
      <c r="DD175" s="222"/>
      <c r="DE175" s="222"/>
      <c r="DF175" s="222"/>
      <c r="DG175" s="222"/>
      <c r="DH175" s="222"/>
      <c r="DI175" s="222"/>
      <c r="DJ175" s="222"/>
      <c r="DK175" s="222"/>
      <c r="DL175" s="222"/>
      <c r="DM175" s="222"/>
      <c r="DN175" s="222"/>
      <c r="DO175" s="222"/>
      <c r="DP175" s="222"/>
      <c r="DQ175" s="222"/>
      <c r="DR175" s="222"/>
      <c r="DS175" s="222"/>
      <c r="DT175" s="222"/>
      <c r="DU175" s="222"/>
      <c r="DV175" s="222"/>
      <c r="DW175" s="222"/>
      <c r="DX175" s="222"/>
      <c r="DY175" s="222"/>
      <c r="DZ175" s="222"/>
      <c r="EA175" s="222"/>
      <c r="EB175" s="222"/>
      <c r="EC175" s="222"/>
      <c r="ED175" s="222"/>
      <c r="EE175" s="222"/>
      <c r="EF175" s="222"/>
      <c r="EG175" s="222"/>
      <c r="EH175" s="222"/>
      <c r="EI175" s="222"/>
      <c r="EJ175" s="222"/>
      <c r="EK175" s="222"/>
      <c r="EL175" s="222"/>
      <c r="EM175" s="222"/>
      <c r="EN175" s="222"/>
      <c r="EO175" s="222"/>
      <c r="EP175" s="222"/>
      <c r="EQ175" s="222"/>
      <c r="ER175" s="222"/>
      <c r="ES175" s="222"/>
      <c r="ET175" s="222"/>
      <c r="EU175" s="222"/>
      <c r="EV175" s="222"/>
      <c r="EW175" s="222"/>
      <c r="EX175" s="222"/>
      <c r="EY175" s="222"/>
      <c r="EZ175" s="222"/>
      <c r="FA175" s="222"/>
      <c r="FB175" s="222"/>
      <c r="FC175" s="222"/>
      <c r="FD175" s="222"/>
      <c r="FE175" s="222"/>
      <c r="FF175" s="222"/>
      <c r="FG175" s="222"/>
      <c r="FH175" s="222"/>
      <c r="FI175" s="222"/>
      <c r="FJ175" s="222"/>
      <c r="FK175" s="222"/>
      <c r="FL175" s="222"/>
      <c r="FM175" s="222"/>
      <c r="FN175" s="222"/>
      <c r="FO175" s="222"/>
      <c r="FP175" s="222"/>
      <c r="FQ175" s="222"/>
      <c r="FR175" s="222"/>
      <c r="FS175" s="222"/>
      <c r="FT175" s="222"/>
      <c r="FU175" s="222"/>
      <c r="FV175" s="222"/>
      <c r="FW175" s="222"/>
      <c r="FX175" s="222"/>
      <c r="FY175" s="222"/>
      <c r="FZ175" s="222"/>
      <c r="GA175" s="222"/>
      <c r="GB175" s="222"/>
      <c r="GC175" s="222"/>
      <c r="GD175" s="222"/>
      <c r="GE175" s="222"/>
      <c r="GF175" s="222"/>
      <c r="GG175" s="222"/>
      <c r="GH175" s="222"/>
      <c r="GI175" s="222"/>
      <c r="GJ175" s="222"/>
      <c r="GK175" s="222"/>
      <c r="GL175" s="222"/>
      <c r="GM175" s="222"/>
      <c r="GN175" s="222"/>
      <c r="GO175" s="222"/>
      <c r="GP175" s="222"/>
      <c r="GQ175" s="222"/>
      <c r="GR175" s="222"/>
      <c r="GS175" s="222"/>
      <c r="GT175" s="222"/>
      <c r="GU175" s="222"/>
      <c r="GV175" s="222"/>
      <c r="GW175" s="222"/>
      <c r="GX175" s="222"/>
      <c r="GY175" s="222"/>
      <c r="GZ175" s="222"/>
      <c r="HA175" s="222"/>
      <c r="HB175" s="222"/>
      <c r="HC175" s="222"/>
      <c r="HD175" s="222"/>
      <c r="HE175" s="222"/>
      <c r="HF175" s="222"/>
      <c r="HG175" s="222"/>
      <c r="HH175" s="222"/>
      <c r="HI175" s="222"/>
      <c r="HJ175" s="222"/>
      <c r="HK175" s="222"/>
      <c r="HL175" s="222"/>
      <c r="HM175" s="222"/>
      <c r="HN175" s="222"/>
      <c r="HO175" s="222"/>
      <c r="HP175" s="222"/>
      <c r="HQ175" s="222"/>
      <c r="HR175" s="222"/>
      <c r="HS175" s="222"/>
      <c r="HT175" s="222"/>
      <c r="HU175" s="222"/>
      <c r="HV175" s="222"/>
      <c r="HW175" s="222"/>
      <c r="HX175" s="222"/>
      <c r="HY175" s="222"/>
      <c r="HZ175" s="222"/>
      <c r="IA175" s="222"/>
      <c r="IB175" s="222"/>
      <c r="IC175" s="222"/>
      <c r="ID175" s="222"/>
      <c r="IE175" s="222"/>
      <c r="IF175" s="222"/>
      <c r="IG175" s="222"/>
      <c r="IH175" s="222"/>
      <c r="II175" s="222"/>
      <c r="IJ175" s="222"/>
      <c r="IK175" s="222"/>
      <c r="IL175" s="222"/>
      <c r="IM175" s="222"/>
      <c r="IN175" s="222"/>
      <c r="IO175" s="222"/>
      <c r="IP175" s="222"/>
      <c r="IQ175" s="222"/>
      <c r="IR175" s="222"/>
      <c r="IS175" s="222"/>
      <c r="IT175" s="222"/>
    </row>
    <row r="176" spans="1:254" s="1" customFormat="1" x14ac:dyDescent="0.2">
      <c r="A176" s="222"/>
      <c r="B176" s="250"/>
      <c r="C176" s="250"/>
      <c r="D176" s="250"/>
      <c r="E176" s="250"/>
      <c r="F176" s="250"/>
      <c r="G176" s="250"/>
      <c r="H176" s="250"/>
      <c r="I176" s="222"/>
      <c r="J176" s="222"/>
      <c r="K176" s="222"/>
      <c r="L176" s="222"/>
      <c r="M176" s="222"/>
      <c r="N176" s="222"/>
      <c r="O176" s="222"/>
      <c r="P176" s="222"/>
      <c r="Q176" s="222"/>
      <c r="R176" s="222"/>
      <c r="S176" s="222"/>
      <c r="T176" s="222"/>
      <c r="U176" s="222"/>
      <c r="V176" s="222"/>
      <c r="W176" s="222"/>
      <c r="X176" s="222"/>
      <c r="Y176" s="222"/>
      <c r="Z176" s="222"/>
      <c r="AA176" s="222"/>
      <c r="AB176" s="222"/>
      <c r="AC176" s="222"/>
      <c r="AD176" s="222"/>
      <c r="AE176" s="222"/>
      <c r="AF176" s="222"/>
      <c r="AG176" s="222"/>
      <c r="AH176" s="222"/>
      <c r="AI176" s="222"/>
      <c r="AJ176" s="222"/>
      <c r="AK176" s="222"/>
      <c r="AL176" s="222"/>
      <c r="AM176" s="222"/>
      <c r="AN176" s="222"/>
      <c r="AO176" s="222"/>
      <c r="AP176" s="222"/>
      <c r="AQ176" s="222"/>
      <c r="AR176" s="222"/>
      <c r="AS176" s="222"/>
      <c r="AT176" s="222"/>
      <c r="AU176" s="222"/>
      <c r="AV176" s="222"/>
      <c r="AW176" s="222"/>
      <c r="AX176" s="222"/>
      <c r="AY176" s="222"/>
      <c r="AZ176" s="222"/>
      <c r="BA176" s="222"/>
      <c r="BB176" s="222"/>
      <c r="BC176" s="222"/>
      <c r="BD176" s="222"/>
      <c r="BE176" s="222"/>
      <c r="BF176" s="222"/>
      <c r="BG176" s="222"/>
      <c r="BH176" s="222"/>
      <c r="BI176" s="222"/>
      <c r="BJ176" s="222"/>
      <c r="BK176" s="222"/>
      <c r="BL176" s="222"/>
      <c r="BM176" s="222"/>
      <c r="BN176" s="222"/>
      <c r="BO176" s="222"/>
      <c r="BP176" s="222"/>
      <c r="BQ176" s="222"/>
      <c r="BR176" s="222"/>
      <c r="BS176" s="222"/>
      <c r="BT176" s="222"/>
      <c r="BU176" s="222"/>
      <c r="BV176" s="222"/>
      <c r="BW176" s="222"/>
      <c r="BX176" s="222"/>
      <c r="BY176" s="222"/>
      <c r="BZ176" s="222"/>
      <c r="CA176" s="222"/>
      <c r="CB176" s="222"/>
      <c r="CC176" s="222"/>
      <c r="CD176" s="222"/>
      <c r="CE176" s="222"/>
      <c r="CF176" s="222"/>
      <c r="CG176" s="222"/>
      <c r="CH176" s="222"/>
      <c r="CI176" s="222"/>
      <c r="CJ176" s="222"/>
      <c r="CK176" s="222"/>
      <c r="CL176" s="222"/>
      <c r="CM176" s="222"/>
      <c r="CN176" s="222"/>
      <c r="CO176" s="222"/>
      <c r="CP176" s="222"/>
      <c r="CQ176" s="222"/>
      <c r="CR176" s="222"/>
      <c r="CS176" s="222"/>
      <c r="CT176" s="222"/>
      <c r="CU176" s="222"/>
      <c r="CV176" s="222"/>
      <c r="CW176" s="222"/>
      <c r="CX176" s="222"/>
      <c r="CY176" s="222"/>
      <c r="CZ176" s="222"/>
      <c r="DA176" s="222"/>
      <c r="DB176" s="222"/>
      <c r="DC176" s="222"/>
      <c r="DD176" s="222"/>
      <c r="DE176" s="222"/>
      <c r="DF176" s="222"/>
      <c r="DG176" s="222"/>
      <c r="DH176" s="222"/>
      <c r="DI176" s="222"/>
      <c r="DJ176" s="222"/>
      <c r="DK176" s="222"/>
      <c r="DL176" s="222"/>
      <c r="DM176" s="222"/>
      <c r="DN176" s="222"/>
      <c r="DO176" s="222"/>
      <c r="DP176" s="222"/>
      <c r="DQ176" s="222"/>
      <c r="DR176" s="222"/>
      <c r="DS176" s="222"/>
      <c r="DT176" s="222"/>
      <c r="DU176" s="222"/>
      <c r="DV176" s="222"/>
      <c r="DW176" s="222"/>
      <c r="DX176" s="222"/>
      <c r="DY176" s="222"/>
      <c r="DZ176" s="222"/>
      <c r="EA176" s="222"/>
      <c r="EB176" s="222"/>
      <c r="EC176" s="222"/>
      <c r="ED176" s="222"/>
      <c r="EE176" s="222"/>
      <c r="EF176" s="222"/>
      <c r="EG176" s="222"/>
      <c r="EH176" s="222"/>
      <c r="EI176" s="222"/>
      <c r="EJ176" s="222"/>
      <c r="EK176" s="222"/>
      <c r="EL176" s="222"/>
      <c r="EM176" s="222"/>
      <c r="EN176" s="222"/>
      <c r="EO176" s="222"/>
      <c r="EP176" s="222"/>
      <c r="EQ176" s="222"/>
      <c r="ER176" s="222"/>
      <c r="ES176" s="222"/>
      <c r="ET176" s="222"/>
      <c r="EU176" s="222"/>
      <c r="EV176" s="222"/>
      <c r="EW176" s="222"/>
      <c r="EX176" s="222"/>
      <c r="EY176" s="222"/>
      <c r="EZ176" s="222"/>
      <c r="FA176" s="222"/>
      <c r="FB176" s="222"/>
      <c r="FC176" s="222"/>
      <c r="FD176" s="222"/>
      <c r="FE176" s="222"/>
      <c r="FF176" s="222"/>
      <c r="FG176" s="222"/>
      <c r="FH176" s="222"/>
      <c r="FI176" s="222"/>
      <c r="FJ176" s="222"/>
      <c r="FK176" s="222"/>
      <c r="FL176" s="222"/>
      <c r="FM176" s="222"/>
      <c r="FN176" s="222"/>
      <c r="FO176" s="222"/>
      <c r="FP176" s="222"/>
      <c r="FQ176" s="222"/>
      <c r="FR176" s="222"/>
      <c r="FS176" s="222"/>
      <c r="FT176" s="222"/>
      <c r="FU176" s="222"/>
      <c r="FV176" s="222"/>
      <c r="FW176" s="222"/>
      <c r="FX176" s="222"/>
      <c r="FY176" s="222"/>
      <c r="FZ176" s="222"/>
      <c r="GA176" s="222"/>
      <c r="GB176" s="222"/>
      <c r="GC176" s="222"/>
      <c r="GD176" s="222"/>
      <c r="GE176" s="222"/>
      <c r="GF176" s="222"/>
      <c r="GG176" s="222"/>
      <c r="GH176" s="222"/>
      <c r="GI176" s="222"/>
      <c r="GJ176" s="222"/>
      <c r="GK176" s="222"/>
      <c r="GL176" s="222"/>
      <c r="GM176" s="222"/>
      <c r="GN176" s="222"/>
      <c r="GO176" s="222"/>
      <c r="GP176" s="222"/>
      <c r="GQ176" s="222"/>
      <c r="GR176" s="222"/>
      <c r="GS176" s="222"/>
      <c r="GT176" s="222"/>
      <c r="GU176" s="222"/>
      <c r="GV176" s="222"/>
      <c r="GW176" s="222"/>
      <c r="GX176" s="222"/>
      <c r="GY176" s="222"/>
      <c r="GZ176" s="222"/>
      <c r="HA176" s="222"/>
      <c r="HB176" s="222"/>
      <c r="HC176" s="222"/>
      <c r="HD176" s="222"/>
      <c r="HE176" s="222"/>
      <c r="HF176" s="222"/>
      <c r="HG176" s="222"/>
      <c r="HH176" s="222"/>
      <c r="HI176" s="222"/>
      <c r="HJ176" s="222"/>
      <c r="HK176" s="222"/>
      <c r="HL176" s="222"/>
      <c r="HM176" s="222"/>
      <c r="HN176" s="222"/>
      <c r="HO176" s="222"/>
      <c r="HP176" s="222"/>
      <c r="HQ176" s="222"/>
      <c r="HR176" s="222"/>
      <c r="HS176" s="222"/>
      <c r="HT176" s="222"/>
      <c r="HU176" s="222"/>
      <c r="HV176" s="222"/>
      <c r="HW176" s="222"/>
      <c r="HX176" s="222"/>
      <c r="HY176" s="222"/>
      <c r="HZ176" s="222"/>
      <c r="IA176" s="222"/>
      <c r="IB176" s="222"/>
      <c r="IC176" s="222"/>
      <c r="ID176" s="222"/>
      <c r="IE176" s="222"/>
      <c r="IF176" s="222"/>
      <c r="IG176" s="222"/>
      <c r="IH176" s="222"/>
      <c r="II176" s="222"/>
      <c r="IJ176" s="222"/>
      <c r="IK176" s="222"/>
      <c r="IL176" s="222"/>
      <c r="IM176" s="222"/>
      <c r="IN176" s="222"/>
      <c r="IO176" s="222"/>
      <c r="IP176" s="222"/>
      <c r="IQ176" s="222"/>
      <c r="IR176" s="222"/>
      <c r="IS176" s="222"/>
      <c r="IT176" s="222"/>
    </row>
    <row r="177" spans="1:254" s="1" customFormat="1" x14ac:dyDescent="0.2">
      <c r="A177" s="222"/>
      <c r="B177" s="250"/>
      <c r="C177" s="250"/>
      <c r="D177" s="250"/>
      <c r="E177" s="250"/>
      <c r="F177" s="250"/>
      <c r="G177" s="250"/>
      <c r="H177" s="250"/>
      <c r="I177" s="222"/>
      <c r="J177" s="222"/>
      <c r="K177" s="222"/>
      <c r="L177" s="222"/>
      <c r="M177" s="222"/>
      <c r="N177" s="222"/>
      <c r="O177" s="222"/>
      <c r="P177" s="222"/>
      <c r="Q177" s="222"/>
      <c r="R177" s="222"/>
      <c r="S177" s="222"/>
      <c r="T177" s="222"/>
      <c r="U177" s="222"/>
      <c r="V177" s="222"/>
      <c r="W177" s="222"/>
      <c r="X177" s="222"/>
      <c r="Y177" s="222"/>
      <c r="Z177" s="222"/>
      <c r="AA177" s="222"/>
      <c r="AB177" s="222"/>
      <c r="AC177" s="222"/>
      <c r="AD177" s="222"/>
      <c r="AE177" s="222"/>
      <c r="AF177" s="222"/>
      <c r="AG177" s="222"/>
      <c r="AH177" s="222"/>
      <c r="AI177" s="222"/>
      <c r="AJ177" s="222"/>
      <c r="AK177" s="222"/>
      <c r="AL177" s="222"/>
      <c r="AM177" s="222"/>
      <c r="AN177" s="222"/>
      <c r="AO177" s="222"/>
      <c r="AP177" s="222"/>
      <c r="AQ177" s="222"/>
      <c r="AR177" s="222"/>
      <c r="AS177" s="222"/>
      <c r="AT177" s="222"/>
      <c r="AU177" s="222"/>
      <c r="AV177" s="222"/>
      <c r="AW177" s="222"/>
      <c r="AX177" s="222"/>
      <c r="AY177" s="222"/>
      <c r="AZ177" s="222"/>
      <c r="BA177" s="222"/>
      <c r="BB177" s="222"/>
      <c r="BC177" s="222"/>
      <c r="BD177" s="222"/>
      <c r="BE177" s="222"/>
      <c r="BF177" s="222"/>
      <c r="BG177" s="222"/>
      <c r="BH177" s="222"/>
      <c r="BI177" s="222"/>
      <c r="BJ177" s="222"/>
      <c r="BK177" s="222"/>
      <c r="BL177" s="222"/>
      <c r="BM177" s="222"/>
      <c r="BN177" s="222"/>
      <c r="BO177" s="222"/>
      <c r="BP177" s="222"/>
      <c r="BQ177" s="222"/>
      <c r="BR177" s="222"/>
      <c r="BS177" s="222"/>
      <c r="BT177" s="222"/>
      <c r="BU177" s="222"/>
      <c r="BV177" s="222"/>
      <c r="BW177" s="222"/>
      <c r="BX177" s="222"/>
      <c r="BY177" s="222"/>
      <c r="BZ177" s="222"/>
      <c r="CA177" s="222"/>
      <c r="CB177" s="222"/>
      <c r="CC177" s="222"/>
      <c r="CD177" s="222"/>
      <c r="CE177" s="222"/>
      <c r="CF177" s="222"/>
      <c r="CG177" s="222"/>
      <c r="CH177" s="222"/>
      <c r="CI177" s="222"/>
      <c r="CJ177" s="222"/>
      <c r="CK177" s="222"/>
      <c r="CL177" s="222"/>
      <c r="CM177" s="222"/>
      <c r="CN177" s="222"/>
      <c r="CO177" s="222"/>
      <c r="CP177" s="222"/>
      <c r="CQ177" s="222"/>
      <c r="CR177" s="222"/>
      <c r="CS177" s="222"/>
      <c r="CT177" s="222"/>
      <c r="CU177" s="222"/>
      <c r="CV177" s="222"/>
      <c r="CW177" s="222"/>
      <c r="CX177" s="222"/>
      <c r="CY177" s="222"/>
      <c r="CZ177" s="222"/>
      <c r="DA177" s="222"/>
      <c r="DB177" s="222"/>
      <c r="DC177" s="222"/>
      <c r="DD177" s="222"/>
      <c r="DE177" s="222"/>
      <c r="DF177" s="222"/>
      <c r="DG177" s="222"/>
      <c r="DH177" s="222"/>
      <c r="DI177" s="222"/>
      <c r="DJ177" s="222"/>
      <c r="DK177" s="222"/>
      <c r="DL177" s="222"/>
      <c r="DM177" s="222"/>
      <c r="DN177" s="222"/>
      <c r="DO177" s="222"/>
      <c r="DP177" s="222"/>
      <c r="DQ177" s="222"/>
      <c r="DR177" s="222"/>
      <c r="DS177" s="222"/>
      <c r="DT177" s="222"/>
      <c r="DU177" s="222"/>
      <c r="DV177" s="222"/>
      <c r="DW177" s="222"/>
      <c r="DX177" s="222"/>
      <c r="DY177" s="222"/>
      <c r="DZ177" s="222"/>
      <c r="EA177" s="222"/>
      <c r="EB177" s="222"/>
      <c r="EC177" s="222"/>
      <c r="ED177" s="222"/>
      <c r="EE177" s="222"/>
      <c r="EF177" s="222"/>
      <c r="EG177" s="222"/>
      <c r="EH177" s="222"/>
      <c r="EI177" s="222"/>
      <c r="EJ177" s="222"/>
      <c r="EK177" s="222"/>
      <c r="EL177" s="222"/>
      <c r="EM177" s="222"/>
      <c r="EN177" s="222"/>
      <c r="EO177" s="222"/>
      <c r="EP177" s="222"/>
      <c r="EQ177" s="222"/>
      <c r="ER177" s="222"/>
      <c r="ES177" s="222"/>
      <c r="ET177" s="222"/>
      <c r="EU177" s="222"/>
      <c r="EV177" s="222"/>
      <c r="EW177" s="222"/>
      <c r="EX177" s="222"/>
      <c r="EY177" s="222"/>
      <c r="EZ177" s="222"/>
      <c r="FA177" s="222"/>
      <c r="FB177" s="222"/>
      <c r="FC177" s="222"/>
      <c r="FD177" s="222"/>
      <c r="FE177" s="222"/>
      <c r="FF177" s="222"/>
      <c r="FG177" s="222"/>
      <c r="FH177" s="222"/>
      <c r="FI177" s="222"/>
      <c r="FJ177" s="222"/>
      <c r="FK177" s="222"/>
      <c r="FL177" s="222"/>
      <c r="FM177" s="222"/>
      <c r="FN177" s="222"/>
      <c r="FO177" s="222"/>
      <c r="FP177" s="222"/>
      <c r="FQ177" s="222"/>
      <c r="FR177" s="222"/>
      <c r="FS177" s="222"/>
      <c r="FT177" s="222"/>
      <c r="FU177" s="222"/>
      <c r="FV177" s="222"/>
      <c r="FW177" s="222"/>
      <c r="FX177" s="222"/>
      <c r="FY177" s="222"/>
      <c r="FZ177" s="222"/>
      <c r="GA177" s="222"/>
      <c r="GB177" s="222"/>
      <c r="GC177" s="222"/>
      <c r="GD177" s="222"/>
      <c r="GE177" s="222"/>
      <c r="GF177" s="222"/>
      <c r="GG177" s="222"/>
      <c r="GH177" s="222"/>
      <c r="GI177" s="222"/>
      <c r="GJ177" s="222"/>
      <c r="GK177" s="222"/>
      <c r="GL177" s="222"/>
      <c r="GM177" s="222"/>
      <c r="GN177" s="222"/>
      <c r="GO177" s="222"/>
      <c r="GP177" s="222"/>
      <c r="GQ177" s="222"/>
      <c r="GR177" s="222"/>
      <c r="GS177" s="222"/>
      <c r="GT177" s="222"/>
      <c r="GU177" s="222"/>
      <c r="GV177" s="222"/>
      <c r="GW177" s="222"/>
      <c r="GX177" s="222"/>
      <c r="GY177" s="222"/>
      <c r="GZ177" s="222"/>
      <c r="HA177" s="222"/>
      <c r="HB177" s="222"/>
      <c r="HC177" s="222"/>
      <c r="HD177" s="222"/>
      <c r="HE177" s="222"/>
      <c r="HF177" s="222"/>
      <c r="HG177" s="222"/>
      <c r="HH177" s="222"/>
      <c r="HI177" s="222"/>
      <c r="HJ177" s="222"/>
      <c r="HK177" s="222"/>
      <c r="HL177" s="222"/>
      <c r="HM177" s="222"/>
      <c r="HN177" s="222"/>
      <c r="HO177" s="222"/>
      <c r="HP177" s="222"/>
      <c r="HQ177" s="222"/>
      <c r="HR177" s="222"/>
      <c r="HS177" s="222"/>
      <c r="HT177" s="222"/>
      <c r="HU177" s="222"/>
      <c r="HV177" s="222"/>
      <c r="HW177" s="222"/>
      <c r="HX177" s="222"/>
      <c r="HY177" s="222"/>
      <c r="HZ177" s="222"/>
      <c r="IA177" s="222"/>
      <c r="IB177" s="222"/>
      <c r="IC177" s="222"/>
      <c r="ID177" s="222"/>
      <c r="IE177" s="222"/>
      <c r="IF177" s="222"/>
      <c r="IG177" s="222"/>
      <c r="IH177" s="222"/>
      <c r="II177" s="222"/>
      <c r="IJ177" s="222"/>
      <c r="IK177" s="222"/>
      <c r="IL177" s="222"/>
      <c r="IM177" s="222"/>
      <c r="IN177" s="222"/>
      <c r="IO177" s="222"/>
      <c r="IP177" s="222"/>
      <c r="IQ177" s="222"/>
      <c r="IR177" s="222"/>
      <c r="IS177" s="222"/>
      <c r="IT177" s="222"/>
    </row>
    <row r="178" spans="1:254" s="1" customFormat="1" x14ac:dyDescent="0.2">
      <c r="A178" s="222"/>
      <c r="B178" s="250"/>
      <c r="C178" s="250"/>
      <c r="D178" s="250"/>
      <c r="E178" s="250"/>
      <c r="F178" s="250"/>
      <c r="G178" s="250"/>
      <c r="H178" s="250"/>
      <c r="I178" s="222"/>
      <c r="J178" s="222"/>
      <c r="K178" s="222"/>
      <c r="L178" s="222"/>
      <c r="M178" s="222"/>
      <c r="N178" s="222"/>
      <c r="O178" s="222"/>
      <c r="P178" s="222"/>
      <c r="Q178" s="222"/>
      <c r="R178" s="222"/>
      <c r="S178" s="222"/>
      <c r="T178" s="222"/>
      <c r="U178" s="222"/>
      <c r="V178" s="222"/>
      <c r="W178" s="222"/>
      <c r="X178" s="222"/>
      <c r="Y178" s="222"/>
      <c r="Z178" s="222"/>
      <c r="AA178" s="222"/>
      <c r="AB178" s="222"/>
      <c r="AC178" s="222"/>
      <c r="AD178" s="222"/>
      <c r="AE178" s="222"/>
      <c r="AF178" s="222"/>
      <c r="AG178" s="222"/>
      <c r="AH178" s="222"/>
      <c r="AI178" s="222"/>
      <c r="AJ178" s="222"/>
      <c r="AK178" s="222"/>
      <c r="AL178" s="222"/>
      <c r="AM178" s="222"/>
      <c r="AN178" s="222"/>
      <c r="AO178" s="222"/>
      <c r="AP178" s="222"/>
      <c r="AQ178" s="222"/>
      <c r="AR178" s="222"/>
      <c r="AS178" s="222"/>
      <c r="AT178" s="222"/>
      <c r="AU178" s="222"/>
      <c r="AV178" s="222"/>
      <c r="AW178" s="222"/>
      <c r="AX178" s="222"/>
      <c r="AY178" s="222"/>
      <c r="AZ178" s="222"/>
      <c r="BA178" s="222"/>
      <c r="BB178" s="222"/>
      <c r="BC178" s="222"/>
      <c r="BD178" s="222"/>
      <c r="BE178" s="222"/>
      <c r="BF178" s="222"/>
      <c r="BG178" s="222"/>
      <c r="BH178" s="222"/>
      <c r="BI178" s="222"/>
      <c r="BJ178" s="222"/>
      <c r="BK178" s="222"/>
      <c r="BL178" s="222"/>
      <c r="BM178" s="222"/>
      <c r="BN178" s="222"/>
      <c r="BO178" s="222"/>
      <c r="BP178" s="222"/>
      <c r="BQ178" s="222"/>
      <c r="BR178" s="222"/>
      <c r="BS178" s="222"/>
      <c r="BT178" s="222"/>
      <c r="BU178" s="222"/>
      <c r="BV178" s="222"/>
      <c r="BW178" s="222"/>
      <c r="BX178" s="222"/>
      <c r="BY178" s="222"/>
      <c r="BZ178" s="222"/>
      <c r="CA178" s="222"/>
      <c r="CB178" s="222"/>
      <c r="CC178" s="222"/>
      <c r="CD178" s="222"/>
      <c r="CE178" s="222"/>
      <c r="CF178" s="222"/>
      <c r="CG178" s="222"/>
      <c r="CH178" s="222"/>
      <c r="CI178" s="222"/>
      <c r="CJ178" s="222"/>
      <c r="CK178" s="222"/>
      <c r="CL178" s="222"/>
      <c r="CM178" s="222"/>
      <c r="CN178" s="222"/>
      <c r="CO178" s="222"/>
      <c r="CP178" s="222"/>
      <c r="CQ178" s="222"/>
      <c r="CR178" s="222"/>
      <c r="CS178" s="222"/>
      <c r="CT178" s="222"/>
      <c r="CU178" s="222"/>
      <c r="CV178" s="222"/>
      <c r="CW178" s="222"/>
      <c r="CX178" s="222"/>
      <c r="CY178" s="222"/>
      <c r="CZ178" s="222"/>
      <c r="DA178" s="222"/>
      <c r="DB178" s="222"/>
      <c r="DC178" s="222"/>
      <c r="DD178" s="222"/>
      <c r="DE178" s="222"/>
      <c r="DF178" s="222"/>
      <c r="DG178" s="222"/>
      <c r="DH178" s="222"/>
      <c r="DI178" s="222"/>
      <c r="DJ178" s="222"/>
      <c r="DK178" s="222"/>
      <c r="DL178" s="222"/>
      <c r="DM178" s="222"/>
      <c r="DN178" s="222"/>
      <c r="DO178" s="222"/>
      <c r="DP178" s="222"/>
      <c r="DQ178" s="222"/>
      <c r="DR178" s="222"/>
      <c r="DS178" s="222"/>
      <c r="DT178" s="222"/>
      <c r="DU178" s="222"/>
      <c r="DV178" s="222"/>
      <c r="DW178" s="222"/>
      <c r="DX178" s="222"/>
      <c r="DY178" s="222"/>
      <c r="DZ178" s="222"/>
      <c r="EA178" s="222"/>
      <c r="EB178" s="222"/>
      <c r="EC178" s="222"/>
      <c r="ED178" s="222"/>
      <c r="EE178" s="222"/>
      <c r="EF178" s="222"/>
      <c r="EG178" s="222"/>
      <c r="EH178" s="222"/>
      <c r="EI178" s="222"/>
      <c r="EJ178" s="222"/>
      <c r="EK178" s="222"/>
      <c r="EL178" s="222"/>
      <c r="EM178" s="222"/>
      <c r="EN178" s="222"/>
      <c r="EO178" s="222"/>
      <c r="EP178" s="222"/>
      <c r="EQ178" s="222"/>
      <c r="ER178" s="222"/>
      <c r="ES178" s="222"/>
      <c r="ET178" s="222"/>
      <c r="EU178" s="222"/>
      <c r="EV178" s="222"/>
      <c r="EW178" s="222"/>
      <c r="EX178" s="222"/>
      <c r="EY178" s="222"/>
      <c r="EZ178" s="222"/>
      <c r="FA178" s="222"/>
      <c r="FB178" s="222"/>
      <c r="FC178" s="222"/>
      <c r="FD178" s="222"/>
      <c r="FE178" s="222"/>
      <c r="FF178" s="222"/>
      <c r="FG178" s="222"/>
      <c r="FH178" s="222"/>
      <c r="FI178" s="222"/>
      <c r="FJ178" s="222"/>
      <c r="FK178" s="222"/>
      <c r="FL178" s="222"/>
      <c r="FM178" s="222"/>
      <c r="FN178" s="222"/>
      <c r="FO178" s="222"/>
      <c r="FP178" s="222"/>
      <c r="FQ178" s="222"/>
      <c r="FR178" s="222"/>
      <c r="FS178" s="222"/>
      <c r="FT178" s="222"/>
      <c r="FU178" s="222"/>
      <c r="FV178" s="222"/>
      <c r="FW178" s="222"/>
      <c r="FX178" s="222"/>
      <c r="FY178" s="222"/>
      <c r="FZ178" s="222"/>
      <c r="GA178" s="222"/>
      <c r="GB178" s="222"/>
      <c r="GC178" s="222"/>
      <c r="GD178" s="222"/>
      <c r="GE178" s="222"/>
      <c r="GF178" s="222"/>
      <c r="GG178" s="222"/>
      <c r="GH178" s="222"/>
      <c r="GI178" s="222"/>
      <c r="GJ178" s="222"/>
      <c r="GK178" s="222"/>
      <c r="GL178" s="222"/>
      <c r="GM178" s="222"/>
      <c r="GN178" s="222"/>
      <c r="GO178" s="222"/>
      <c r="GP178" s="222"/>
      <c r="GQ178" s="222"/>
      <c r="GR178" s="222"/>
      <c r="GS178" s="222"/>
      <c r="GT178" s="222"/>
      <c r="GU178" s="222"/>
      <c r="GV178" s="222"/>
      <c r="GW178" s="222"/>
      <c r="GX178" s="222"/>
      <c r="GY178" s="222"/>
      <c r="GZ178" s="222"/>
      <c r="HA178" s="222"/>
      <c r="HB178" s="222"/>
      <c r="HC178" s="222"/>
      <c r="HD178" s="222"/>
      <c r="HE178" s="222"/>
      <c r="HF178" s="222"/>
      <c r="HG178" s="222"/>
      <c r="HH178" s="222"/>
      <c r="HI178" s="222"/>
      <c r="HJ178" s="222"/>
      <c r="HK178" s="222"/>
      <c r="HL178" s="222"/>
      <c r="HM178" s="222"/>
      <c r="HN178" s="222"/>
      <c r="HO178" s="222"/>
      <c r="HP178" s="222"/>
      <c r="HQ178" s="222"/>
      <c r="HR178" s="222"/>
      <c r="HS178" s="222"/>
      <c r="HT178" s="222"/>
      <c r="HU178" s="222"/>
      <c r="HV178" s="222"/>
      <c r="HW178" s="222"/>
      <c r="HX178" s="222"/>
      <c r="HY178" s="222"/>
      <c r="HZ178" s="222"/>
      <c r="IA178" s="222"/>
      <c r="IB178" s="222"/>
      <c r="IC178" s="222"/>
      <c r="ID178" s="222"/>
      <c r="IE178" s="222"/>
      <c r="IF178" s="222"/>
      <c r="IG178" s="222"/>
      <c r="IH178" s="222"/>
      <c r="II178" s="222"/>
      <c r="IJ178" s="222"/>
      <c r="IK178" s="222"/>
      <c r="IL178" s="222"/>
      <c r="IM178" s="222"/>
      <c r="IN178" s="222"/>
      <c r="IO178" s="222"/>
      <c r="IP178" s="222"/>
      <c r="IQ178" s="222"/>
      <c r="IR178" s="222"/>
      <c r="IS178" s="222"/>
      <c r="IT178" s="222"/>
    </row>
    <row r="179" spans="1:254" s="1" customFormat="1" x14ac:dyDescent="0.2">
      <c r="A179" s="222"/>
      <c r="B179" s="243" t="s">
        <v>3</v>
      </c>
      <c r="C179" s="243"/>
      <c r="D179" s="243"/>
      <c r="E179" s="244" t="s">
        <v>4</v>
      </c>
      <c r="F179" s="243"/>
      <c r="G179" s="243"/>
      <c r="H179" s="243"/>
      <c r="I179" s="222"/>
      <c r="J179" s="222"/>
      <c r="K179" s="222"/>
      <c r="L179" s="222"/>
      <c r="M179" s="222"/>
      <c r="N179" s="222"/>
      <c r="O179" s="222"/>
      <c r="P179" s="222"/>
      <c r="Q179" s="222"/>
      <c r="R179" s="222"/>
      <c r="S179" s="222"/>
      <c r="T179" s="222"/>
      <c r="U179" s="222"/>
      <c r="V179" s="222"/>
      <c r="W179" s="222"/>
      <c r="X179" s="222"/>
      <c r="Y179" s="222"/>
      <c r="Z179" s="222"/>
      <c r="AA179" s="222"/>
      <c r="AB179" s="222"/>
      <c r="AC179" s="222"/>
      <c r="AD179" s="222"/>
      <c r="AE179" s="222"/>
      <c r="AF179" s="222"/>
      <c r="AG179" s="222"/>
      <c r="AH179" s="222"/>
      <c r="AI179" s="222"/>
      <c r="AJ179" s="222"/>
      <c r="AK179" s="222"/>
      <c r="AL179" s="222"/>
      <c r="AM179" s="222"/>
      <c r="AN179" s="222"/>
      <c r="AO179" s="222"/>
      <c r="AP179" s="222"/>
      <c r="AQ179" s="222"/>
      <c r="AR179" s="222"/>
      <c r="AS179" s="222"/>
      <c r="AT179" s="222"/>
      <c r="AU179" s="222"/>
      <c r="AV179" s="222"/>
      <c r="AW179" s="222"/>
      <c r="AX179" s="222"/>
      <c r="AY179" s="222"/>
      <c r="AZ179" s="222"/>
      <c r="BA179" s="222"/>
      <c r="BB179" s="222"/>
      <c r="BC179" s="222"/>
      <c r="BD179" s="222"/>
      <c r="BE179" s="222"/>
      <c r="BF179" s="222"/>
      <c r="BG179" s="222"/>
      <c r="BH179" s="222"/>
      <c r="BI179" s="222"/>
      <c r="BJ179" s="222"/>
      <c r="BK179" s="222"/>
      <c r="BL179" s="222"/>
      <c r="BM179" s="222"/>
      <c r="BN179" s="222"/>
      <c r="BO179" s="222"/>
      <c r="BP179" s="222"/>
      <c r="BQ179" s="222"/>
      <c r="BR179" s="222"/>
      <c r="BS179" s="222"/>
      <c r="BT179" s="222"/>
      <c r="BU179" s="222"/>
      <c r="BV179" s="222"/>
      <c r="BW179" s="222"/>
      <c r="BX179" s="222"/>
      <c r="BY179" s="222"/>
      <c r="BZ179" s="222"/>
      <c r="CA179" s="222"/>
      <c r="CB179" s="222"/>
      <c r="CC179" s="222"/>
      <c r="CD179" s="222"/>
      <c r="CE179" s="222"/>
      <c r="CF179" s="222"/>
      <c r="CG179" s="222"/>
      <c r="CH179" s="222"/>
      <c r="CI179" s="222"/>
      <c r="CJ179" s="222"/>
      <c r="CK179" s="222"/>
      <c r="CL179" s="222"/>
      <c r="CM179" s="222"/>
      <c r="CN179" s="222"/>
      <c r="CO179" s="222"/>
      <c r="CP179" s="222"/>
      <c r="CQ179" s="222"/>
      <c r="CR179" s="222"/>
      <c r="CS179" s="222"/>
      <c r="CT179" s="222"/>
      <c r="CU179" s="222"/>
      <c r="CV179" s="222"/>
      <c r="CW179" s="222"/>
      <c r="CX179" s="222"/>
      <c r="CY179" s="222"/>
      <c r="CZ179" s="222"/>
      <c r="DA179" s="222"/>
      <c r="DB179" s="222"/>
      <c r="DC179" s="222"/>
      <c r="DD179" s="222"/>
      <c r="DE179" s="222"/>
      <c r="DF179" s="222"/>
      <c r="DG179" s="222"/>
      <c r="DH179" s="222"/>
      <c r="DI179" s="222"/>
      <c r="DJ179" s="222"/>
      <c r="DK179" s="222"/>
      <c r="DL179" s="222"/>
      <c r="DM179" s="222"/>
      <c r="DN179" s="222"/>
      <c r="DO179" s="222"/>
      <c r="DP179" s="222"/>
      <c r="DQ179" s="222"/>
      <c r="DR179" s="222"/>
      <c r="DS179" s="222"/>
      <c r="DT179" s="222"/>
      <c r="DU179" s="222"/>
      <c r="DV179" s="222"/>
      <c r="DW179" s="222"/>
      <c r="DX179" s="222"/>
      <c r="DY179" s="222"/>
      <c r="DZ179" s="222"/>
      <c r="EA179" s="222"/>
      <c r="EB179" s="222"/>
      <c r="EC179" s="222"/>
      <c r="ED179" s="222"/>
      <c r="EE179" s="222"/>
      <c r="EF179" s="222"/>
      <c r="EG179" s="222"/>
      <c r="EH179" s="222"/>
      <c r="EI179" s="222"/>
      <c r="EJ179" s="222"/>
      <c r="EK179" s="222"/>
      <c r="EL179" s="222"/>
      <c r="EM179" s="222"/>
      <c r="EN179" s="222"/>
      <c r="EO179" s="222"/>
      <c r="EP179" s="222"/>
      <c r="EQ179" s="222"/>
      <c r="ER179" s="222"/>
      <c r="ES179" s="222"/>
      <c r="ET179" s="222"/>
      <c r="EU179" s="222"/>
      <c r="EV179" s="222"/>
      <c r="EW179" s="222"/>
      <c r="EX179" s="222"/>
      <c r="EY179" s="222"/>
      <c r="EZ179" s="222"/>
      <c r="FA179" s="222"/>
      <c r="FB179" s="222"/>
      <c r="FC179" s="222"/>
      <c r="FD179" s="222"/>
      <c r="FE179" s="222"/>
      <c r="FF179" s="222"/>
      <c r="FG179" s="222"/>
      <c r="FH179" s="222"/>
      <c r="FI179" s="222"/>
      <c r="FJ179" s="222"/>
      <c r="FK179" s="222"/>
      <c r="FL179" s="222"/>
      <c r="FM179" s="222"/>
      <c r="FN179" s="222"/>
      <c r="FO179" s="222"/>
      <c r="FP179" s="222"/>
      <c r="FQ179" s="222"/>
      <c r="FR179" s="222"/>
      <c r="FS179" s="222"/>
      <c r="FT179" s="222"/>
      <c r="FU179" s="222"/>
      <c r="FV179" s="222"/>
      <c r="FW179" s="222"/>
      <c r="FX179" s="222"/>
      <c r="FY179" s="222"/>
      <c r="FZ179" s="222"/>
      <c r="GA179" s="222"/>
      <c r="GB179" s="222"/>
      <c r="GC179" s="222"/>
      <c r="GD179" s="222"/>
      <c r="GE179" s="222"/>
      <c r="GF179" s="222"/>
      <c r="GG179" s="222"/>
      <c r="GH179" s="222"/>
      <c r="GI179" s="222"/>
      <c r="GJ179" s="222"/>
      <c r="GK179" s="222"/>
      <c r="GL179" s="222"/>
      <c r="GM179" s="222"/>
      <c r="GN179" s="222"/>
      <c r="GO179" s="222"/>
      <c r="GP179" s="222"/>
      <c r="GQ179" s="222"/>
      <c r="GR179" s="222"/>
      <c r="GS179" s="222"/>
      <c r="GT179" s="222"/>
      <c r="GU179" s="222"/>
      <c r="GV179" s="222"/>
      <c r="GW179" s="222"/>
      <c r="GX179" s="222"/>
      <c r="GY179" s="222"/>
      <c r="GZ179" s="222"/>
      <c r="HA179" s="222"/>
      <c r="HB179" s="222"/>
      <c r="HC179" s="222"/>
      <c r="HD179" s="222"/>
      <c r="HE179" s="222"/>
      <c r="HF179" s="222"/>
      <c r="HG179" s="222"/>
      <c r="HH179" s="222"/>
      <c r="HI179" s="222"/>
      <c r="HJ179" s="222"/>
      <c r="HK179" s="222"/>
      <c r="HL179" s="222"/>
      <c r="HM179" s="222"/>
      <c r="HN179" s="222"/>
      <c r="HO179" s="222"/>
      <c r="HP179" s="222"/>
      <c r="HQ179" s="222"/>
      <c r="HR179" s="222"/>
      <c r="HS179" s="222"/>
      <c r="HT179" s="222"/>
      <c r="HU179" s="222"/>
      <c r="HV179" s="222"/>
      <c r="HW179" s="222"/>
      <c r="HX179" s="222"/>
      <c r="HY179" s="222"/>
      <c r="HZ179" s="222"/>
      <c r="IA179" s="222"/>
      <c r="IB179" s="222"/>
      <c r="IC179" s="222"/>
      <c r="ID179" s="222"/>
      <c r="IE179" s="222"/>
      <c r="IF179" s="222"/>
      <c r="IG179" s="222"/>
      <c r="IH179" s="222"/>
      <c r="II179" s="222"/>
      <c r="IJ179" s="222"/>
      <c r="IK179" s="222"/>
      <c r="IL179" s="222"/>
      <c r="IM179" s="222"/>
      <c r="IN179" s="222"/>
      <c r="IO179" s="222"/>
      <c r="IP179" s="222"/>
      <c r="IQ179" s="222"/>
      <c r="IR179" s="222"/>
      <c r="IS179" s="222"/>
      <c r="IT179" s="222"/>
    </row>
    <row r="180" spans="1:254" s="1" customFormat="1" x14ac:dyDescent="0.2">
      <c r="A180" s="222"/>
      <c r="B180" s="245" t="s">
        <v>5</v>
      </c>
      <c r="C180" s="245"/>
      <c r="D180" s="245"/>
      <c r="E180" s="249" t="s">
        <v>205</v>
      </c>
      <c r="F180" s="245"/>
      <c r="G180" s="245"/>
      <c r="H180" s="245"/>
      <c r="I180" s="222"/>
      <c r="J180" s="222"/>
      <c r="K180" s="222"/>
      <c r="L180" s="222"/>
      <c r="M180" s="222"/>
      <c r="N180" s="222"/>
      <c r="O180" s="222"/>
      <c r="P180" s="222"/>
      <c r="Q180" s="222"/>
      <c r="R180" s="222"/>
      <c r="S180" s="222"/>
      <c r="T180" s="222"/>
      <c r="U180" s="222"/>
      <c r="V180" s="222"/>
      <c r="W180" s="222"/>
      <c r="X180" s="222"/>
      <c r="Y180" s="222"/>
      <c r="Z180" s="222"/>
      <c r="AA180" s="222"/>
      <c r="AB180" s="222"/>
      <c r="AC180" s="222"/>
      <c r="AD180" s="222"/>
      <c r="AE180" s="222"/>
      <c r="AF180" s="222"/>
      <c r="AG180" s="222"/>
      <c r="AH180" s="222"/>
      <c r="AI180" s="222"/>
      <c r="AJ180" s="222"/>
      <c r="AK180" s="222"/>
      <c r="AL180" s="222"/>
      <c r="AM180" s="222"/>
      <c r="AN180" s="222"/>
      <c r="AO180" s="222"/>
      <c r="AP180" s="222"/>
      <c r="AQ180" s="222"/>
      <c r="AR180" s="222"/>
      <c r="AS180" s="222"/>
      <c r="AT180" s="222"/>
      <c r="AU180" s="222"/>
      <c r="AV180" s="222"/>
      <c r="AW180" s="222"/>
      <c r="AX180" s="222"/>
      <c r="AY180" s="222"/>
      <c r="AZ180" s="222"/>
      <c r="BA180" s="222"/>
      <c r="BB180" s="222"/>
      <c r="BC180" s="222"/>
      <c r="BD180" s="222"/>
      <c r="BE180" s="222"/>
      <c r="BF180" s="222"/>
      <c r="BG180" s="222"/>
      <c r="BH180" s="222"/>
      <c r="BI180" s="222"/>
      <c r="BJ180" s="222"/>
      <c r="BK180" s="222"/>
      <c r="BL180" s="222"/>
      <c r="BM180" s="222"/>
      <c r="BN180" s="222"/>
      <c r="BO180" s="222"/>
      <c r="BP180" s="222"/>
      <c r="BQ180" s="222"/>
      <c r="BR180" s="222"/>
      <c r="BS180" s="222"/>
      <c r="BT180" s="222"/>
      <c r="BU180" s="222"/>
      <c r="BV180" s="222"/>
      <c r="BW180" s="222"/>
      <c r="BX180" s="222"/>
      <c r="BY180" s="222"/>
      <c r="BZ180" s="222"/>
      <c r="CA180" s="222"/>
      <c r="CB180" s="222"/>
      <c r="CC180" s="222"/>
      <c r="CD180" s="222"/>
      <c r="CE180" s="222"/>
      <c r="CF180" s="222"/>
      <c r="CG180" s="222"/>
      <c r="CH180" s="222"/>
      <c r="CI180" s="222"/>
      <c r="CJ180" s="222"/>
      <c r="CK180" s="222"/>
      <c r="CL180" s="222"/>
      <c r="CM180" s="222"/>
      <c r="CN180" s="222"/>
      <c r="CO180" s="222"/>
      <c r="CP180" s="222"/>
      <c r="CQ180" s="222"/>
      <c r="CR180" s="222"/>
      <c r="CS180" s="222"/>
      <c r="CT180" s="222"/>
      <c r="CU180" s="222"/>
      <c r="CV180" s="222"/>
      <c r="CW180" s="222"/>
      <c r="CX180" s="222"/>
      <c r="CY180" s="222"/>
      <c r="CZ180" s="222"/>
      <c r="DA180" s="222"/>
      <c r="DB180" s="222"/>
      <c r="DC180" s="222"/>
      <c r="DD180" s="222"/>
      <c r="DE180" s="222"/>
      <c r="DF180" s="222"/>
      <c r="DG180" s="222"/>
      <c r="DH180" s="222"/>
      <c r="DI180" s="222"/>
      <c r="DJ180" s="222"/>
      <c r="DK180" s="222"/>
      <c r="DL180" s="222"/>
      <c r="DM180" s="222"/>
      <c r="DN180" s="222"/>
      <c r="DO180" s="222"/>
      <c r="DP180" s="222"/>
      <c r="DQ180" s="222"/>
      <c r="DR180" s="222"/>
      <c r="DS180" s="222"/>
      <c r="DT180" s="222"/>
      <c r="DU180" s="222"/>
      <c r="DV180" s="222"/>
      <c r="DW180" s="222"/>
      <c r="DX180" s="222"/>
      <c r="DY180" s="222"/>
      <c r="DZ180" s="222"/>
      <c r="EA180" s="222"/>
      <c r="EB180" s="222"/>
      <c r="EC180" s="222"/>
      <c r="ED180" s="222"/>
      <c r="EE180" s="222"/>
      <c r="EF180" s="222"/>
      <c r="EG180" s="222"/>
      <c r="EH180" s="222"/>
      <c r="EI180" s="222"/>
      <c r="EJ180" s="222"/>
      <c r="EK180" s="222"/>
      <c r="EL180" s="222"/>
      <c r="EM180" s="222"/>
      <c r="EN180" s="222"/>
      <c r="EO180" s="222"/>
      <c r="EP180" s="222"/>
      <c r="EQ180" s="222"/>
      <c r="ER180" s="222"/>
      <c r="ES180" s="222"/>
      <c r="ET180" s="222"/>
      <c r="EU180" s="222"/>
      <c r="EV180" s="222"/>
      <c r="EW180" s="222"/>
      <c r="EX180" s="222"/>
      <c r="EY180" s="222"/>
      <c r="EZ180" s="222"/>
      <c r="FA180" s="222"/>
      <c r="FB180" s="222"/>
      <c r="FC180" s="222"/>
      <c r="FD180" s="222"/>
      <c r="FE180" s="222"/>
      <c r="FF180" s="222"/>
      <c r="FG180" s="222"/>
      <c r="FH180" s="222"/>
      <c r="FI180" s="222"/>
      <c r="FJ180" s="222"/>
      <c r="FK180" s="222"/>
      <c r="FL180" s="222"/>
      <c r="FM180" s="222"/>
      <c r="FN180" s="222"/>
      <c r="FO180" s="222"/>
      <c r="FP180" s="222"/>
      <c r="FQ180" s="222"/>
      <c r="FR180" s="222"/>
      <c r="FS180" s="222"/>
      <c r="FT180" s="222"/>
      <c r="FU180" s="222"/>
      <c r="FV180" s="222"/>
      <c r="FW180" s="222"/>
      <c r="FX180" s="222"/>
      <c r="FY180" s="222"/>
      <c r="FZ180" s="222"/>
      <c r="GA180" s="222"/>
      <c r="GB180" s="222"/>
      <c r="GC180" s="222"/>
      <c r="GD180" s="222"/>
      <c r="GE180" s="222"/>
      <c r="GF180" s="222"/>
      <c r="GG180" s="222"/>
      <c r="GH180" s="222"/>
      <c r="GI180" s="222"/>
      <c r="GJ180" s="222"/>
      <c r="GK180" s="222"/>
      <c r="GL180" s="222"/>
      <c r="GM180" s="222"/>
      <c r="GN180" s="222"/>
      <c r="GO180" s="222"/>
      <c r="GP180" s="222"/>
      <c r="GQ180" s="222"/>
      <c r="GR180" s="222"/>
      <c r="GS180" s="222"/>
      <c r="GT180" s="222"/>
      <c r="GU180" s="222"/>
      <c r="GV180" s="222"/>
      <c r="GW180" s="222"/>
      <c r="GX180" s="222"/>
      <c r="GY180" s="222"/>
      <c r="GZ180" s="222"/>
      <c r="HA180" s="222"/>
      <c r="HB180" s="222"/>
      <c r="HC180" s="222"/>
      <c r="HD180" s="222"/>
      <c r="HE180" s="222"/>
      <c r="HF180" s="222"/>
      <c r="HG180" s="222"/>
      <c r="HH180" s="222"/>
      <c r="HI180" s="222"/>
      <c r="HJ180" s="222"/>
      <c r="HK180" s="222"/>
      <c r="HL180" s="222"/>
      <c r="HM180" s="222"/>
      <c r="HN180" s="222"/>
      <c r="HO180" s="222"/>
      <c r="HP180" s="222"/>
      <c r="HQ180" s="222"/>
      <c r="HR180" s="222"/>
      <c r="HS180" s="222"/>
      <c r="HT180" s="222"/>
      <c r="HU180" s="222"/>
      <c r="HV180" s="222"/>
      <c r="HW180" s="222"/>
      <c r="HX180" s="222"/>
      <c r="HY180" s="222"/>
      <c r="HZ180" s="222"/>
      <c r="IA180" s="222"/>
      <c r="IB180" s="222"/>
      <c r="IC180" s="222"/>
      <c r="ID180" s="222"/>
      <c r="IE180" s="222"/>
      <c r="IF180" s="222"/>
      <c r="IG180" s="222"/>
      <c r="IH180" s="222"/>
      <c r="II180" s="222"/>
      <c r="IJ180" s="222"/>
      <c r="IK180" s="222"/>
      <c r="IL180" s="222"/>
      <c r="IM180" s="222"/>
      <c r="IN180" s="222"/>
      <c r="IO180" s="222"/>
      <c r="IP180" s="222"/>
      <c r="IQ180" s="222"/>
      <c r="IR180" s="222"/>
      <c r="IS180" s="222"/>
      <c r="IT180" s="222"/>
    </row>
    <row r="181" spans="1:254" s="1" customFormat="1" x14ac:dyDescent="0.2">
      <c r="A181" s="222"/>
      <c r="B181" s="246" t="s">
        <v>7</v>
      </c>
      <c r="C181" s="246"/>
      <c r="D181" s="246"/>
      <c r="E181" s="247" t="s">
        <v>204</v>
      </c>
      <c r="F181" s="246"/>
      <c r="G181" s="246"/>
      <c r="H181" s="246"/>
      <c r="I181" s="222"/>
      <c r="J181" s="222"/>
      <c r="K181" s="222"/>
      <c r="L181" s="222"/>
      <c r="M181" s="222"/>
      <c r="N181" s="222"/>
      <c r="O181" s="222"/>
      <c r="P181" s="222"/>
      <c r="Q181" s="222"/>
      <c r="R181" s="222"/>
      <c r="S181" s="222"/>
      <c r="T181" s="222"/>
      <c r="U181" s="222"/>
      <c r="V181" s="222"/>
      <c r="W181" s="222"/>
      <c r="X181" s="222"/>
      <c r="Y181" s="222"/>
      <c r="Z181" s="222"/>
      <c r="AA181" s="222"/>
      <c r="AB181" s="222"/>
      <c r="AC181" s="222"/>
      <c r="AD181" s="222"/>
      <c r="AE181" s="222"/>
      <c r="AF181" s="222"/>
      <c r="AG181" s="222"/>
      <c r="AH181" s="222"/>
      <c r="AI181" s="222"/>
      <c r="AJ181" s="222"/>
      <c r="AK181" s="222"/>
      <c r="AL181" s="222"/>
      <c r="AM181" s="222"/>
      <c r="AN181" s="222"/>
      <c r="AO181" s="222"/>
      <c r="AP181" s="222"/>
      <c r="AQ181" s="222"/>
      <c r="AR181" s="222"/>
      <c r="AS181" s="222"/>
      <c r="AT181" s="222"/>
      <c r="AU181" s="222"/>
      <c r="AV181" s="222"/>
      <c r="AW181" s="222"/>
      <c r="AX181" s="222"/>
      <c r="AY181" s="222"/>
      <c r="AZ181" s="222"/>
      <c r="BA181" s="222"/>
      <c r="BB181" s="222"/>
      <c r="BC181" s="222"/>
      <c r="BD181" s="222"/>
      <c r="BE181" s="222"/>
      <c r="BF181" s="222"/>
      <c r="BG181" s="222"/>
      <c r="BH181" s="222"/>
      <c r="BI181" s="222"/>
      <c r="BJ181" s="222"/>
      <c r="BK181" s="222"/>
      <c r="BL181" s="222"/>
      <c r="BM181" s="222"/>
      <c r="BN181" s="222"/>
      <c r="BO181" s="222"/>
      <c r="BP181" s="222"/>
      <c r="BQ181" s="222"/>
      <c r="BR181" s="222"/>
      <c r="BS181" s="222"/>
      <c r="BT181" s="222"/>
      <c r="BU181" s="222"/>
      <c r="BV181" s="222"/>
      <c r="BW181" s="222"/>
      <c r="BX181" s="222"/>
      <c r="BY181" s="222"/>
      <c r="BZ181" s="222"/>
      <c r="CA181" s="222"/>
      <c r="CB181" s="222"/>
      <c r="CC181" s="222"/>
      <c r="CD181" s="222"/>
      <c r="CE181" s="222"/>
      <c r="CF181" s="222"/>
      <c r="CG181" s="222"/>
      <c r="CH181" s="222"/>
      <c r="CI181" s="222"/>
      <c r="CJ181" s="222"/>
      <c r="CK181" s="222"/>
      <c r="CL181" s="222"/>
      <c r="CM181" s="222"/>
      <c r="CN181" s="222"/>
      <c r="CO181" s="222"/>
      <c r="CP181" s="222"/>
      <c r="CQ181" s="222"/>
      <c r="CR181" s="222"/>
      <c r="CS181" s="222"/>
      <c r="CT181" s="222"/>
      <c r="CU181" s="222"/>
      <c r="CV181" s="222"/>
      <c r="CW181" s="222"/>
      <c r="CX181" s="222"/>
      <c r="CY181" s="222"/>
      <c r="CZ181" s="222"/>
      <c r="DA181" s="222"/>
      <c r="DB181" s="222"/>
      <c r="DC181" s="222"/>
      <c r="DD181" s="222"/>
      <c r="DE181" s="222"/>
      <c r="DF181" s="222"/>
      <c r="DG181" s="222"/>
      <c r="DH181" s="222"/>
      <c r="DI181" s="222"/>
      <c r="DJ181" s="222"/>
      <c r="DK181" s="222"/>
      <c r="DL181" s="222"/>
      <c r="DM181" s="222"/>
      <c r="DN181" s="222"/>
      <c r="DO181" s="222"/>
      <c r="DP181" s="222"/>
      <c r="DQ181" s="222"/>
      <c r="DR181" s="222"/>
      <c r="DS181" s="222"/>
      <c r="DT181" s="222"/>
      <c r="DU181" s="222"/>
      <c r="DV181" s="222"/>
      <c r="DW181" s="222"/>
      <c r="DX181" s="222"/>
      <c r="DY181" s="222"/>
      <c r="DZ181" s="222"/>
      <c r="EA181" s="222"/>
      <c r="EB181" s="222"/>
      <c r="EC181" s="222"/>
      <c r="ED181" s="222"/>
      <c r="EE181" s="222"/>
      <c r="EF181" s="222"/>
      <c r="EG181" s="222"/>
      <c r="EH181" s="222"/>
      <c r="EI181" s="222"/>
      <c r="EJ181" s="222"/>
      <c r="EK181" s="222"/>
      <c r="EL181" s="222"/>
      <c r="EM181" s="222"/>
      <c r="EN181" s="222"/>
      <c r="EO181" s="222"/>
      <c r="EP181" s="222"/>
      <c r="EQ181" s="222"/>
      <c r="ER181" s="222"/>
      <c r="ES181" s="222"/>
      <c r="ET181" s="222"/>
      <c r="EU181" s="222"/>
      <c r="EV181" s="222"/>
      <c r="EW181" s="222"/>
      <c r="EX181" s="222"/>
      <c r="EY181" s="222"/>
      <c r="EZ181" s="222"/>
      <c r="FA181" s="222"/>
      <c r="FB181" s="222"/>
      <c r="FC181" s="222"/>
      <c r="FD181" s="222"/>
      <c r="FE181" s="222"/>
      <c r="FF181" s="222"/>
      <c r="FG181" s="222"/>
      <c r="FH181" s="222"/>
      <c r="FI181" s="222"/>
      <c r="FJ181" s="222"/>
      <c r="FK181" s="222"/>
      <c r="FL181" s="222"/>
      <c r="FM181" s="222"/>
      <c r="FN181" s="222"/>
      <c r="FO181" s="222"/>
      <c r="FP181" s="222"/>
      <c r="FQ181" s="222"/>
      <c r="FR181" s="222"/>
      <c r="FS181" s="222"/>
      <c r="FT181" s="222"/>
      <c r="FU181" s="222"/>
      <c r="FV181" s="222"/>
      <c r="FW181" s="222"/>
      <c r="FX181" s="222"/>
      <c r="FY181" s="222"/>
      <c r="FZ181" s="222"/>
      <c r="GA181" s="222"/>
      <c r="GB181" s="222"/>
      <c r="GC181" s="222"/>
      <c r="GD181" s="222"/>
      <c r="GE181" s="222"/>
      <c r="GF181" s="222"/>
      <c r="GG181" s="222"/>
      <c r="GH181" s="222"/>
      <c r="GI181" s="222"/>
      <c r="GJ181" s="222"/>
      <c r="GK181" s="222"/>
      <c r="GL181" s="222"/>
      <c r="GM181" s="222"/>
      <c r="GN181" s="222"/>
      <c r="GO181" s="222"/>
      <c r="GP181" s="222"/>
      <c r="GQ181" s="222"/>
      <c r="GR181" s="222"/>
      <c r="GS181" s="222"/>
      <c r="GT181" s="222"/>
      <c r="GU181" s="222"/>
      <c r="GV181" s="222"/>
      <c r="GW181" s="222"/>
      <c r="GX181" s="222"/>
      <c r="GY181" s="222"/>
      <c r="GZ181" s="222"/>
      <c r="HA181" s="222"/>
      <c r="HB181" s="222"/>
      <c r="HC181" s="222"/>
      <c r="HD181" s="222"/>
      <c r="HE181" s="222"/>
      <c r="HF181" s="222"/>
      <c r="HG181" s="222"/>
      <c r="HH181" s="222"/>
      <c r="HI181" s="222"/>
      <c r="HJ181" s="222"/>
      <c r="HK181" s="222"/>
      <c r="HL181" s="222"/>
      <c r="HM181" s="222"/>
      <c r="HN181" s="222"/>
      <c r="HO181" s="222"/>
      <c r="HP181" s="222"/>
      <c r="HQ181" s="222"/>
      <c r="HR181" s="222"/>
      <c r="HS181" s="222"/>
      <c r="HT181" s="222"/>
      <c r="HU181" s="222"/>
      <c r="HV181" s="222"/>
      <c r="HW181" s="222"/>
      <c r="HX181" s="222"/>
      <c r="HY181" s="222"/>
      <c r="HZ181" s="222"/>
      <c r="IA181" s="222"/>
      <c r="IB181" s="222"/>
      <c r="IC181" s="222"/>
      <c r="ID181" s="222"/>
      <c r="IE181" s="222"/>
      <c r="IF181" s="222"/>
      <c r="IG181" s="222"/>
      <c r="IH181" s="222"/>
      <c r="II181" s="222"/>
      <c r="IJ181" s="222"/>
      <c r="IK181" s="222"/>
      <c r="IL181" s="222"/>
      <c r="IM181" s="222"/>
      <c r="IN181" s="222"/>
      <c r="IO181" s="222"/>
      <c r="IP181" s="222"/>
      <c r="IQ181" s="222"/>
      <c r="IR181" s="222"/>
      <c r="IS181" s="222"/>
      <c r="IT181" s="222"/>
    </row>
    <row r="182" spans="1:254" s="1" customFormat="1" x14ac:dyDescent="0.2">
      <c r="A182" s="222"/>
      <c r="B182" s="245"/>
      <c r="C182" s="245"/>
      <c r="D182" s="245"/>
      <c r="E182" s="248"/>
      <c r="F182" s="245"/>
      <c r="G182" s="245"/>
      <c r="H182" s="245"/>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2"/>
      <c r="AY182" s="222"/>
      <c r="AZ182" s="222"/>
      <c r="BA182" s="222"/>
      <c r="BB182" s="222"/>
      <c r="BC182" s="222"/>
      <c r="BD182" s="222"/>
      <c r="BE182" s="222"/>
      <c r="BF182" s="222"/>
      <c r="BG182" s="222"/>
      <c r="BH182" s="222"/>
      <c r="BI182" s="222"/>
      <c r="BJ182" s="222"/>
      <c r="BK182" s="222"/>
      <c r="BL182" s="222"/>
      <c r="BM182" s="222"/>
      <c r="BN182" s="222"/>
      <c r="BO182" s="222"/>
      <c r="BP182" s="222"/>
      <c r="BQ182" s="222"/>
      <c r="BR182" s="222"/>
      <c r="BS182" s="222"/>
      <c r="BT182" s="222"/>
      <c r="BU182" s="222"/>
      <c r="BV182" s="222"/>
      <c r="BW182" s="222"/>
      <c r="BX182" s="222"/>
      <c r="BY182" s="222"/>
      <c r="BZ182" s="222"/>
      <c r="CA182" s="222"/>
      <c r="CB182" s="222"/>
      <c r="CC182" s="222"/>
      <c r="CD182" s="222"/>
      <c r="CE182" s="222"/>
      <c r="CF182" s="222"/>
      <c r="CG182" s="222"/>
      <c r="CH182" s="222"/>
      <c r="CI182" s="222"/>
      <c r="CJ182" s="222"/>
      <c r="CK182" s="222"/>
      <c r="CL182" s="222"/>
      <c r="CM182" s="222"/>
      <c r="CN182" s="222"/>
      <c r="CO182" s="222"/>
      <c r="CP182" s="222"/>
      <c r="CQ182" s="222"/>
      <c r="CR182" s="222"/>
      <c r="CS182" s="222"/>
      <c r="CT182" s="222"/>
      <c r="CU182" s="222"/>
      <c r="CV182" s="222"/>
      <c r="CW182" s="222"/>
      <c r="CX182" s="222"/>
      <c r="CY182" s="222"/>
      <c r="CZ182" s="222"/>
      <c r="DA182" s="222"/>
      <c r="DB182" s="222"/>
      <c r="DC182" s="222"/>
      <c r="DD182" s="222"/>
      <c r="DE182" s="222"/>
      <c r="DF182" s="222"/>
      <c r="DG182" s="222"/>
      <c r="DH182" s="222"/>
      <c r="DI182" s="222"/>
      <c r="DJ182" s="222"/>
      <c r="DK182" s="222"/>
      <c r="DL182" s="222"/>
      <c r="DM182" s="222"/>
      <c r="DN182" s="222"/>
      <c r="DO182" s="222"/>
      <c r="DP182" s="222"/>
      <c r="DQ182" s="222"/>
      <c r="DR182" s="222"/>
      <c r="DS182" s="222"/>
      <c r="DT182" s="222"/>
      <c r="DU182" s="222"/>
      <c r="DV182" s="222"/>
      <c r="DW182" s="222"/>
      <c r="DX182" s="222"/>
      <c r="DY182" s="222"/>
      <c r="DZ182" s="222"/>
      <c r="EA182" s="222"/>
      <c r="EB182" s="222"/>
      <c r="EC182" s="222"/>
      <c r="ED182" s="222"/>
      <c r="EE182" s="222"/>
      <c r="EF182" s="222"/>
      <c r="EG182" s="222"/>
      <c r="EH182" s="222"/>
      <c r="EI182" s="222"/>
      <c r="EJ182" s="222"/>
      <c r="EK182" s="222"/>
      <c r="EL182" s="222"/>
      <c r="EM182" s="222"/>
      <c r="EN182" s="222"/>
      <c r="EO182" s="222"/>
      <c r="EP182" s="222"/>
      <c r="EQ182" s="222"/>
      <c r="ER182" s="222"/>
      <c r="ES182" s="222"/>
      <c r="ET182" s="222"/>
      <c r="EU182" s="222"/>
      <c r="EV182" s="222"/>
      <c r="EW182" s="222"/>
      <c r="EX182" s="222"/>
      <c r="EY182" s="222"/>
      <c r="EZ182" s="222"/>
      <c r="FA182" s="222"/>
      <c r="FB182" s="222"/>
      <c r="FC182" s="222"/>
      <c r="FD182" s="222"/>
      <c r="FE182" s="222"/>
      <c r="FF182" s="222"/>
      <c r="FG182" s="222"/>
      <c r="FH182" s="222"/>
      <c r="FI182" s="222"/>
      <c r="FJ182" s="222"/>
      <c r="FK182" s="222"/>
      <c r="FL182" s="222"/>
      <c r="FM182" s="222"/>
      <c r="FN182" s="222"/>
      <c r="FO182" s="222"/>
      <c r="FP182" s="222"/>
      <c r="FQ182" s="222"/>
      <c r="FR182" s="222"/>
      <c r="FS182" s="222"/>
      <c r="FT182" s="222"/>
      <c r="FU182" s="222"/>
      <c r="FV182" s="222"/>
      <c r="FW182" s="222"/>
      <c r="FX182" s="222"/>
      <c r="FY182" s="222"/>
      <c r="FZ182" s="222"/>
      <c r="GA182" s="222"/>
      <c r="GB182" s="222"/>
      <c r="GC182" s="222"/>
      <c r="GD182" s="222"/>
      <c r="GE182" s="222"/>
      <c r="GF182" s="222"/>
      <c r="GG182" s="222"/>
      <c r="GH182" s="222"/>
      <c r="GI182" s="222"/>
      <c r="GJ182" s="222"/>
      <c r="GK182" s="222"/>
      <c r="GL182" s="222"/>
      <c r="GM182" s="222"/>
      <c r="GN182" s="222"/>
      <c r="GO182" s="222"/>
      <c r="GP182" s="222"/>
      <c r="GQ182" s="222"/>
      <c r="GR182" s="222"/>
      <c r="GS182" s="222"/>
      <c r="GT182" s="222"/>
      <c r="GU182" s="222"/>
      <c r="GV182" s="222"/>
      <c r="GW182" s="222"/>
      <c r="GX182" s="222"/>
      <c r="GY182" s="222"/>
      <c r="GZ182" s="222"/>
      <c r="HA182" s="222"/>
      <c r="HB182" s="222"/>
      <c r="HC182" s="222"/>
      <c r="HD182" s="222"/>
      <c r="HE182" s="222"/>
      <c r="HF182" s="222"/>
      <c r="HG182" s="222"/>
      <c r="HH182" s="222"/>
      <c r="HI182" s="222"/>
      <c r="HJ182" s="222"/>
      <c r="HK182" s="222"/>
      <c r="HL182" s="222"/>
      <c r="HM182" s="222"/>
      <c r="HN182" s="222"/>
      <c r="HO182" s="222"/>
      <c r="HP182" s="222"/>
      <c r="HQ182" s="222"/>
      <c r="HR182" s="222"/>
      <c r="HS182" s="222"/>
      <c r="HT182" s="222"/>
      <c r="HU182" s="222"/>
      <c r="HV182" s="222"/>
      <c r="HW182" s="222"/>
      <c r="HX182" s="222"/>
      <c r="HY182" s="222"/>
      <c r="HZ182" s="222"/>
      <c r="IA182" s="222"/>
      <c r="IB182" s="222"/>
      <c r="IC182" s="222"/>
      <c r="ID182" s="222"/>
      <c r="IE182" s="222"/>
      <c r="IF182" s="222"/>
      <c r="IG182" s="222"/>
      <c r="IH182" s="222"/>
      <c r="II182" s="222"/>
      <c r="IJ182" s="222"/>
      <c r="IK182" s="222"/>
      <c r="IL182" s="222"/>
      <c r="IM182" s="222"/>
      <c r="IN182" s="222"/>
      <c r="IO182" s="222"/>
      <c r="IP182" s="222"/>
      <c r="IQ182" s="222"/>
      <c r="IR182" s="222"/>
      <c r="IS182" s="222"/>
      <c r="IT182" s="222"/>
    </row>
    <row r="183" spans="1:254" s="1" customFormat="1" x14ac:dyDescent="0.2">
      <c r="A183" s="222"/>
      <c r="B183" s="245"/>
      <c r="C183" s="245"/>
      <c r="D183" s="245"/>
      <c r="E183" s="248"/>
      <c r="F183" s="245"/>
      <c r="G183" s="245"/>
      <c r="H183" s="245"/>
      <c r="I183" s="222"/>
      <c r="J183" s="222"/>
      <c r="K183" s="222"/>
      <c r="L183" s="222"/>
      <c r="M183" s="222"/>
      <c r="N183" s="222"/>
      <c r="O183" s="222"/>
      <c r="P183" s="222"/>
      <c r="Q183" s="222"/>
      <c r="R183" s="222"/>
      <c r="S183" s="222"/>
      <c r="T183" s="222"/>
      <c r="U183" s="222"/>
      <c r="V183" s="222"/>
      <c r="W183" s="222"/>
      <c r="X183" s="222"/>
      <c r="Y183" s="222"/>
      <c r="Z183" s="222"/>
      <c r="AA183" s="222"/>
      <c r="AB183" s="222"/>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2"/>
      <c r="AY183" s="222"/>
      <c r="AZ183" s="222"/>
      <c r="BA183" s="222"/>
      <c r="BB183" s="222"/>
      <c r="BC183" s="222"/>
      <c r="BD183" s="222"/>
      <c r="BE183" s="222"/>
      <c r="BF183" s="222"/>
      <c r="BG183" s="222"/>
      <c r="BH183" s="222"/>
      <c r="BI183" s="222"/>
      <c r="BJ183" s="222"/>
      <c r="BK183" s="222"/>
      <c r="BL183" s="222"/>
      <c r="BM183" s="222"/>
      <c r="BN183" s="222"/>
      <c r="BO183" s="222"/>
      <c r="BP183" s="222"/>
      <c r="BQ183" s="222"/>
      <c r="BR183" s="222"/>
      <c r="BS183" s="222"/>
      <c r="BT183" s="222"/>
      <c r="BU183" s="222"/>
      <c r="BV183" s="222"/>
      <c r="BW183" s="222"/>
      <c r="BX183" s="222"/>
      <c r="BY183" s="222"/>
      <c r="BZ183" s="222"/>
      <c r="CA183" s="222"/>
      <c r="CB183" s="222"/>
      <c r="CC183" s="222"/>
      <c r="CD183" s="222"/>
      <c r="CE183" s="222"/>
      <c r="CF183" s="222"/>
      <c r="CG183" s="222"/>
      <c r="CH183" s="222"/>
      <c r="CI183" s="222"/>
      <c r="CJ183" s="222"/>
      <c r="CK183" s="222"/>
      <c r="CL183" s="222"/>
      <c r="CM183" s="222"/>
      <c r="CN183" s="222"/>
      <c r="CO183" s="222"/>
      <c r="CP183" s="222"/>
      <c r="CQ183" s="222"/>
      <c r="CR183" s="222"/>
      <c r="CS183" s="222"/>
      <c r="CT183" s="222"/>
      <c r="CU183" s="222"/>
      <c r="CV183" s="222"/>
      <c r="CW183" s="222"/>
      <c r="CX183" s="222"/>
      <c r="CY183" s="222"/>
      <c r="CZ183" s="222"/>
      <c r="DA183" s="222"/>
      <c r="DB183" s="222"/>
      <c r="DC183" s="222"/>
      <c r="DD183" s="222"/>
      <c r="DE183" s="222"/>
      <c r="DF183" s="222"/>
      <c r="DG183" s="222"/>
      <c r="DH183" s="222"/>
      <c r="DI183" s="222"/>
      <c r="DJ183" s="222"/>
      <c r="DK183" s="222"/>
      <c r="DL183" s="222"/>
      <c r="DM183" s="222"/>
      <c r="DN183" s="222"/>
      <c r="DO183" s="222"/>
      <c r="DP183" s="222"/>
      <c r="DQ183" s="222"/>
      <c r="DR183" s="222"/>
      <c r="DS183" s="222"/>
      <c r="DT183" s="222"/>
      <c r="DU183" s="222"/>
      <c r="DV183" s="222"/>
      <c r="DW183" s="222"/>
      <c r="DX183" s="222"/>
      <c r="DY183" s="222"/>
      <c r="DZ183" s="222"/>
      <c r="EA183" s="222"/>
      <c r="EB183" s="222"/>
      <c r="EC183" s="222"/>
      <c r="ED183" s="222"/>
      <c r="EE183" s="222"/>
      <c r="EF183" s="222"/>
      <c r="EG183" s="222"/>
      <c r="EH183" s="222"/>
      <c r="EI183" s="222"/>
      <c r="EJ183" s="222"/>
      <c r="EK183" s="222"/>
      <c r="EL183" s="222"/>
      <c r="EM183" s="222"/>
      <c r="EN183" s="222"/>
      <c r="EO183" s="222"/>
      <c r="EP183" s="222"/>
      <c r="EQ183" s="222"/>
      <c r="ER183" s="222"/>
      <c r="ES183" s="222"/>
      <c r="ET183" s="222"/>
      <c r="EU183" s="222"/>
      <c r="EV183" s="222"/>
      <c r="EW183" s="222"/>
      <c r="EX183" s="222"/>
      <c r="EY183" s="222"/>
      <c r="EZ183" s="222"/>
      <c r="FA183" s="222"/>
      <c r="FB183" s="222"/>
      <c r="FC183" s="222"/>
      <c r="FD183" s="222"/>
      <c r="FE183" s="222"/>
      <c r="FF183" s="222"/>
      <c r="FG183" s="222"/>
      <c r="FH183" s="222"/>
      <c r="FI183" s="222"/>
      <c r="FJ183" s="222"/>
      <c r="FK183" s="222"/>
      <c r="FL183" s="222"/>
      <c r="FM183" s="222"/>
      <c r="FN183" s="222"/>
      <c r="FO183" s="222"/>
      <c r="FP183" s="222"/>
      <c r="FQ183" s="222"/>
      <c r="FR183" s="222"/>
      <c r="FS183" s="222"/>
      <c r="FT183" s="222"/>
      <c r="FU183" s="222"/>
      <c r="FV183" s="222"/>
      <c r="FW183" s="222"/>
      <c r="FX183" s="222"/>
      <c r="FY183" s="222"/>
      <c r="FZ183" s="222"/>
      <c r="GA183" s="222"/>
      <c r="GB183" s="222"/>
      <c r="GC183" s="222"/>
      <c r="GD183" s="222"/>
      <c r="GE183" s="222"/>
      <c r="GF183" s="222"/>
      <c r="GG183" s="222"/>
      <c r="GH183" s="222"/>
      <c r="GI183" s="222"/>
      <c r="GJ183" s="222"/>
      <c r="GK183" s="222"/>
      <c r="GL183" s="222"/>
      <c r="GM183" s="222"/>
      <c r="GN183" s="222"/>
      <c r="GO183" s="222"/>
      <c r="GP183" s="222"/>
      <c r="GQ183" s="222"/>
      <c r="GR183" s="222"/>
      <c r="GS183" s="222"/>
      <c r="GT183" s="222"/>
      <c r="GU183" s="222"/>
      <c r="GV183" s="222"/>
      <c r="GW183" s="222"/>
      <c r="GX183" s="222"/>
      <c r="GY183" s="222"/>
      <c r="GZ183" s="222"/>
      <c r="HA183" s="222"/>
      <c r="HB183" s="222"/>
      <c r="HC183" s="222"/>
      <c r="HD183" s="222"/>
      <c r="HE183" s="222"/>
      <c r="HF183" s="222"/>
      <c r="HG183" s="222"/>
      <c r="HH183" s="222"/>
      <c r="HI183" s="222"/>
      <c r="HJ183" s="222"/>
      <c r="HK183" s="222"/>
      <c r="HL183" s="222"/>
      <c r="HM183" s="222"/>
      <c r="HN183" s="222"/>
      <c r="HO183" s="222"/>
      <c r="HP183" s="222"/>
      <c r="HQ183" s="222"/>
      <c r="HR183" s="222"/>
      <c r="HS183" s="222"/>
      <c r="HT183" s="222"/>
      <c r="HU183" s="222"/>
      <c r="HV183" s="222"/>
      <c r="HW183" s="222"/>
      <c r="HX183" s="222"/>
      <c r="HY183" s="222"/>
      <c r="HZ183" s="222"/>
      <c r="IA183" s="222"/>
      <c r="IB183" s="222"/>
      <c r="IC183" s="222"/>
      <c r="ID183" s="222"/>
      <c r="IE183" s="222"/>
      <c r="IF183" s="222"/>
      <c r="IG183" s="222"/>
      <c r="IH183" s="222"/>
      <c r="II183" s="222"/>
      <c r="IJ183" s="222"/>
      <c r="IK183" s="222"/>
      <c r="IL183" s="222"/>
      <c r="IM183" s="222"/>
      <c r="IN183" s="222"/>
      <c r="IO183" s="222"/>
      <c r="IP183" s="222"/>
      <c r="IQ183" s="222"/>
      <c r="IR183" s="222"/>
      <c r="IS183" s="222"/>
      <c r="IT183" s="222"/>
    </row>
    <row r="184" spans="1:254" s="1" customFormat="1" ht="23.25" x14ac:dyDescent="0.35">
      <c r="A184" s="222"/>
      <c r="B184" s="239"/>
      <c r="C184" s="225"/>
      <c r="D184" s="225"/>
      <c r="E184" s="225"/>
      <c r="F184" s="222"/>
      <c r="G184" s="222"/>
      <c r="H184" s="222"/>
      <c r="I184" s="222"/>
      <c r="J184" s="222"/>
      <c r="K184" s="222"/>
      <c r="L184" s="222"/>
      <c r="M184" s="222"/>
      <c r="N184" s="222"/>
      <c r="O184" s="222"/>
      <c r="P184" s="222"/>
      <c r="Q184" s="222"/>
      <c r="R184" s="222"/>
      <c r="S184" s="222"/>
      <c r="T184" s="222"/>
      <c r="U184" s="222"/>
      <c r="V184" s="222"/>
      <c r="W184" s="222"/>
      <c r="X184" s="222"/>
      <c r="Y184" s="222"/>
      <c r="Z184" s="222"/>
      <c r="AA184" s="222"/>
      <c r="AB184" s="222"/>
      <c r="AC184" s="222"/>
      <c r="AD184" s="222"/>
      <c r="AE184" s="222"/>
      <c r="AF184" s="222"/>
      <c r="AG184" s="222"/>
      <c r="AH184" s="222"/>
      <c r="AI184" s="222"/>
      <c r="AJ184" s="222"/>
      <c r="AK184" s="222"/>
      <c r="AL184" s="222"/>
      <c r="AM184" s="222"/>
      <c r="AN184" s="222"/>
      <c r="AO184" s="222"/>
      <c r="AP184" s="222"/>
      <c r="AQ184" s="222"/>
      <c r="AR184" s="222"/>
      <c r="AS184" s="222"/>
      <c r="AT184" s="222"/>
      <c r="AU184" s="222"/>
      <c r="AV184" s="222"/>
      <c r="AW184" s="222"/>
      <c r="AX184" s="222"/>
      <c r="AY184" s="222"/>
      <c r="AZ184" s="222"/>
      <c r="BA184" s="222"/>
      <c r="BB184" s="222"/>
      <c r="BC184" s="222"/>
      <c r="BD184" s="222"/>
      <c r="BE184" s="222"/>
      <c r="BF184" s="222"/>
      <c r="BG184" s="222"/>
      <c r="BH184" s="222"/>
      <c r="BI184" s="222"/>
      <c r="BJ184" s="222"/>
      <c r="BK184" s="222"/>
      <c r="BL184" s="222"/>
      <c r="BM184" s="222"/>
      <c r="BN184" s="222"/>
      <c r="BO184" s="222"/>
      <c r="BP184" s="222"/>
      <c r="BQ184" s="222"/>
      <c r="BR184" s="222"/>
      <c r="BS184" s="222"/>
      <c r="BT184" s="222"/>
      <c r="BU184" s="222"/>
      <c r="BV184" s="222"/>
      <c r="BW184" s="222"/>
      <c r="BX184" s="222"/>
      <c r="BY184" s="222"/>
      <c r="BZ184" s="222"/>
      <c r="CA184" s="222"/>
      <c r="CB184" s="222"/>
      <c r="CC184" s="222"/>
      <c r="CD184" s="222"/>
      <c r="CE184" s="222"/>
      <c r="CF184" s="222"/>
      <c r="CG184" s="222"/>
      <c r="CH184" s="222"/>
      <c r="CI184" s="222"/>
      <c r="CJ184" s="222"/>
      <c r="CK184" s="222"/>
      <c r="CL184" s="222"/>
      <c r="CM184" s="222"/>
      <c r="CN184" s="222"/>
      <c r="CO184" s="222"/>
      <c r="CP184" s="222"/>
      <c r="CQ184" s="222"/>
      <c r="CR184" s="222"/>
      <c r="CS184" s="222"/>
      <c r="CT184" s="222"/>
      <c r="CU184" s="222"/>
      <c r="CV184" s="222"/>
      <c r="CW184" s="222"/>
      <c r="CX184" s="222"/>
      <c r="CY184" s="222"/>
      <c r="CZ184" s="222"/>
      <c r="DA184" s="222"/>
      <c r="DB184" s="222"/>
      <c r="DC184" s="222"/>
      <c r="DD184" s="222"/>
      <c r="DE184" s="222"/>
      <c r="DF184" s="222"/>
      <c r="DG184" s="222"/>
      <c r="DH184" s="222"/>
      <c r="DI184" s="222"/>
      <c r="DJ184" s="222"/>
      <c r="DK184" s="222"/>
      <c r="DL184" s="222"/>
      <c r="DM184" s="222"/>
      <c r="DN184" s="222"/>
      <c r="DO184" s="222"/>
      <c r="DP184" s="222"/>
      <c r="DQ184" s="222"/>
      <c r="DR184" s="222"/>
      <c r="DS184" s="222"/>
      <c r="DT184" s="222"/>
      <c r="DU184" s="222"/>
      <c r="DV184" s="222"/>
      <c r="DW184" s="222"/>
      <c r="DX184" s="222"/>
      <c r="DY184" s="222"/>
      <c r="DZ184" s="222"/>
      <c r="EA184" s="222"/>
      <c r="EB184" s="222"/>
      <c r="EC184" s="222"/>
      <c r="ED184" s="222"/>
      <c r="EE184" s="222"/>
      <c r="EF184" s="222"/>
      <c r="EG184" s="222"/>
      <c r="EH184" s="222"/>
      <c r="EI184" s="222"/>
      <c r="EJ184" s="222"/>
      <c r="EK184" s="222"/>
      <c r="EL184" s="222"/>
      <c r="EM184" s="222"/>
      <c r="EN184" s="222"/>
      <c r="EO184" s="222"/>
      <c r="EP184" s="222"/>
      <c r="EQ184" s="222"/>
      <c r="ER184" s="222"/>
      <c r="ES184" s="222"/>
      <c r="ET184" s="222"/>
      <c r="EU184" s="222"/>
      <c r="EV184" s="222"/>
      <c r="EW184" s="222"/>
      <c r="EX184" s="222"/>
      <c r="EY184" s="222"/>
      <c r="EZ184" s="222"/>
      <c r="FA184" s="222"/>
      <c r="FB184" s="222"/>
      <c r="FC184" s="222"/>
      <c r="FD184" s="222"/>
      <c r="FE184" s="222"/>
      <c r="FF184" s="222"/>
      <c r="FG184" s="222"/>
      <c r="FH184" s="222"/>
      <c r="FI184" s="222"/>
      <c r="FJ184" s="222"/>
      <c r="FK184" s="222"/>
      <c r="FL184" s="222"/>
      <c r="FM184" s="222"/>
      <c r="FN184" s="222"/>
      <c r="FO184" s="222"/>
      <c r="FP184" s="222"/>
      <c r="FQ184" s="222"/>
      <c r="FR184" s="222"/>
      <c r="FS184" s="222"/>
      <c r="FT184" s="222"/>
      <c r="FU184" s="222"/>
      <c r="FV184" s="222"/>
      <c r="FW184" s="222"/>
      <c r="FX184" s="222"/>
      <c r="FY184" s="222"/>
      <c r="FZ184" s="222"/>
      <c r="GA184" s="222"/>
      <c r="GB184" s="222"/>
      <c r="GC184" s="222"/>
      <c r="GD184" s="222"/>
      <c r="GE184" s="222"/>
      <c r="GF184" s="222"/>
      <c r="GG184" s="222"/>
      <c r="GH184" s="222"/>
      <c r="GI184" s="222"/>
      <c r="GJ184" s="222"/>
      <c r="GK184" s="222"/>
      <c r="GL184" s="222"/>
      <c r="GM184" s="222"/>
      <c r="GN184" s="222"/>
      <c r="GO184" s="222"/>
      <c r="GP184" s="222"/>
      <c r="GQ184" s="222"/>
      <c r="GR184" s="222"/>
      <c r="GS184" s="222"/>
      <c r="GT184" s="222"/>
      <c r="GU184" s="222"/>
      <c r="GV184" s="222"/>
      <c r="GW184" s="222"/>
      <c r="GX184" s="222"/>
      <c r="GY184" s="222"/>
      <c r="GZ184" s="222"/>
      <c r="HA184" s="222"/>
      <c r="HB184" s="222"/>
      <c r="HC184" s="222"/>
      <c r="HD184" s="222"/>
      <c r="HE184" s="222"/>
      <c r="HF184" s="222"/>
      <c r="HG184" s="222"/>
      <c r="HH184" s="222"/>
      <c r="HI184" s="222"/>
      <c r="HJ184" s="222"/>
      <c r="HK184" s="222"/>
      <c r="HL184" s="222"/>
      <c r="HM184" s="222"/>
      <c r="HN184" s="222"/>
      <c r="HO184" s="222"/>
      <c r="HP184" s="222"/>
      <c r="HQ184" s="222"/>
      <c r="HR184" s="222"/>
      <c r="HS184" s="222"/>
      <c r="HT184" s="222"/>
      <c r="HU184" s="222"/>
      <c r="HV184" s="222"/>
      <c r="HW184" s="222"/>
      <c r="HX184" s="222"/>
      <c r="HY184" s="222"/>
      <c r="HZ184" s="222"/>
      <c r="IA184" s="222"/>
      <c r="IB184" s="222"/>
      <c r="IC184" s="222"/>
      <c r="ID184" s="222"/>
      <c r="IE184" s="222"/>
      <c r="IF184" s="222"/>
      <c r="IG184" s="222"/>
      <c r="IH184" s="222"/>
      <c r="II184" s="222"/>
      <c r="IJ184" s="222"/>
      <c r="IK184" s="222"/>
      <c r="IL184" s="222"/>
      <c r="IM184" s="222"/>
      <c r="IN184" s="222"/>
      <c r="IO184" s="222"/>
      <c r="IP184" s="222"/>
      <c r="IQ184" s="222"/>
      <c r="IR184" s="222"/>
      <c r="IS184" s="222"/>
      <c r="IT184" s="222"/>
    </row>
    <row r="185" spans="1:254" s="1" customFormat="1" ht="15" x14ac:dyDescent="0.2">
      <c r="A185" s="222"/>
      <c r="B185" s="240" t="s">
        <v>2</v>
      </c>
      <c r="C185" s="250"/>
      <c r="D185" s="250"/>
      <c r="E185" s="250"/>
      <c r="F185" s="250"/>
      <c r="G185" s="250"/>
      <c r="H185" s="250"/>
      <c r="I185" s="222"/>
      <c r="J185" s="222"/>
      <c r="K185" s="222"/>
      <c r="L185" s="222"/>
      <c r="M185" s="222"/>
      <c r="N185" s="222"/>
      <c r="O185" s="222"/>
      <c r="P185" s="222"/>
      <c r="Q185" s="222"/>
      <c r="R185" s="222"/>
      <c r="S185" s="222"/>
      <c r="T185" s="222"/>
      <c r="U185" s="222"/>
      <c r="V185" s="222"/>
      <c r="W185" s="222"/>
      <c r="X185" s="222"/>
      <c r="Y185" s="222"/>
      <c r="Z185" s="222"/>
      <c r="AA185" s="222"/>
      <c r="AB185" s="222"/>
      <c r="AC185" s="222"/>
      <c r="AD185" s="222"/>
      <c r="AE185" s="222"/>
      <c r="AF185" s="222"/>
      <c r="AG185" s="222"/>
      <c r="AH185" s="222"/>
      <c r="AI185" s="222"/>
      <c r="AJ185" s="222"/>
      <c r="AK185" s="222"/>
      <c r="AL185" s="222"/>
      <c r="AM185" s="222"/>
      <c r="AN185" s="222"/>
      <c r="AO185" s="222"/>
      <c r="AP185" s="222"/>
      <c r="AQ185" s="222"/>
      <c r="AR185" s="222"/>
      <c r="AS185" s="222"/>
      <c r="AT185" s="222"/>
      <c r="AU185" s="222"/>
      <c r="AV185" s="222"/>
      <c r="AW185" s="222"/>
      <c r="AX185" s="222"/>
      <c r="AY185" s="222"/>
      <c r="AZ185" s="222"/>
      <c r="BA185" s="222"/>
      <c r="BB185" s="222"/>
      <c r="BC185" s="222"/>
      <c r="BD185" s="222"/>
      <c r="BE185" s="222"/>
      <c r="BF185" s="222"/>
      <c r="BG185" s="222"/>
      <c r="BH185" s="222"/>
      <c r="BI185" s="222"/>
      <c r="BJ185" s="222"/>
      <c r="BK185" s="222"/>
      <c r="BL185" s="222"/>
      <c r="BM185" s="222"/>
      <c r="BN185" s="222"/>
      <c r="BO185" s="222"/>
      <c r="BP185" s="222"/>
      <c r="BQ185" s="222"/>
      <c r="BR185" s="222"/>
      <c r="BS185" s="222"/>
      <c r="BT185" s="222"/>
      <c r="BU185" s="222"/>
      <c r="BV185" s="222"/>
      <c r="BW185" s="222"/>
      <c r="BX185" s="222"/>
      <c r="BY185" s="222"/>
      <c r="BZ185" s="222"/>
      <c r="CA185" s="222"/>
      <c r="CB185" s="222"/>
      <c r="CC185" s="222"/>
      <c r="CD185" s="222"/>
      <c r="CE185" s="222"/>
      <c r="CF185" s="222"/>
      <c r="CG185" s="222"/>
      <c r="CH185" s="222"/>
      <c r="CI185" s="222"/>
      <c r="CJ185" s="222"/>
      <c r="CK185" s="222"/>
      <c r="CL185" s="222"/>
      <c r="CM185" s="222"/>
      <c r="CN185" s="222"/>
      <c r="CO185" s="222"/>
      <c r="CP185" s="222"/>
      <c r="CQ185" s="222"/>
      <c r="CR185" s="222"/>
      <c r="CS185" s="222"/>
      <c r="CT185" s="222"/>
      <c r="CU185" s="222"/>
      <c r="CV185" s="222"/>
      <c r="CW185" s="222"/>
      <c r="CX185" s="222"/>
      <c r="CY185" s="222"/>
      <c r="CZ185" s="222"/>
      <c r="DA185" s="222"/>
      <c r="DB185" s="222"/>
      <c r="DC185" s="222"/>
      <c r="DD185" s="222"/>
      <c r="DE185" s="222"/>
      <c r="DF185" s="222"/>
      <c r="DG185" s="222"/>
      <c r="DH185" s="222"/>
      <c r="DI185" s="222"/>
      <c r="DJ185" s="222"/>
      <c r="DK185" s="222"/>
      <c r="DL185" s="222"/>
      <c r="DM185" s="222"/>
      <c r="DN185" s="222"/>
      <c r="DO185" s="222"/>
      <c r="DP185" s="222"/>
      <c r="DQ185" s="222"/>
      <c r="DR185" s="222"/>
      <c r="DS185" s="222"/>
      <c r="DT185" s="222"/>
      <c r="DU185" s="222"/>
      <c r="DV185" s="222"/>
      <c r="DW185" s="222"/>
      <c r="DX185" s="222"/>
      <c r="DY185" s="222"/>
      <c r="DZ185" s="222"/>
      <c r="EA185" s="222"/>
      <c r="EB185" s="222"/>
      <c r="EC185" s="222"/>
      <c r="ED185" s="222"/>
      <c r="EE185" s="222"/>
      <c r="EF185" s="222"/>
      <c r="EG185" s="222"/>
      <c r="EH185" s="222"/>
      <c r="EI185" s="222"/>
      <c r="EJ185" s="222"/>
      <c r="EK185" s="222"/>
      <c r="EL185" s="222"/>
      <c r="EM185" s="222"/>
      <c r="EN185" s="222"/>
      <c r="EO185" s="222"/>
      <c r="EP185" s="222"/>
      <c r="EQ185" s="222"/>
      <c r="ER185" s="222"/>
      <c r="ES185" s="222"/>
      <c r="ET185" s="222"/>
      <c r="EU185" s="222"/>
      <c r="EV185" s="222"/>
      <c r="EW185" s="222"/>
      <c r="EX185" s="222"/>
      <c r="EY185" s="222"/>
      <c r="EZ185" s="222"/>
      <c r="FA185" s="222"/>
      <c r="FB185" s="222"/>
      <c r="FC185" s="222"/>
      <c r="FD185" s="222"/>
      <c r="FE185" s="222"/>
      <c r="FF185" s="222"/>
      <c r="FG185" s="222"/>
      <c r="FH185" s="222"/>
      <c r="FI185" s="222"/>
      <c r="FJ185" s="222"/>
      <c r="FK185" s="222"/>
      <c r="FL185" s="222"/>
      <c r="FM185" s="222"/>
      <c r="FN185" s="222"/>
      <c r="FO185" s="222"/>
      <c r="FP185" s="222"/>
      <c r="FQ185" s="222"/>
      <c r="FR185" s="222"/>
      <c r="FS185" s="222"/>
      <c r="FT185" s="222"/>
      <c r="FU185" s="222"/>
      <c r="FV185" s="222"/>
      <c r="FW185" s="222"/>
      <c r="FX185" s="222"/>
      <c r="FY185" s="222"/>
      <c r="FZ185" s="222"/>
      <c r="GA185" s="222"/>
      <c r="GB185" s="222"/>
      <c r="GC185" s="222"/>
      <c r="GD185" s="222"/>
      <c r="GE185" s="222"/>
      <c r="GF185" s="222"/>
      <c r="GG185" s="222"/>
      <c r="GH185" s="222"/>
      <c r="GI185" s="222"/>
      <c r="GJ185" s="222"/>
      <c r="GK185" s="222"/>
      <c r="GL185" s="222"/>
      <c r="GM185" s="222"/>
      <c r="GN185" s="222"/>
      <c r="GO185" s="222"/>
      <c r="GP185" s="222"/>
      <c r="GQ185" s="222"/>
      <c r="GR185" s="222"/>
      <c r="GS185" s="222"/>
      <c r="GT185" s="222"/>
      <c r="GU185" s="222"/>
      <c r="GV185" s="222"/>
      <c r="GW185" s="222"/>
      <c r="GX185" s="222"/>
      <c r="GY185" s="222"/>
      <c r="GZ185" s="222"/>
      <c r="HA185" s="222"/>
      <c r="HB185" s="222"/>
      <c r="HC185" s="222"/>
      <c r="HD185" s="222"/>
      <c r="HE185" s="222"/>
      <c r="HF185" s="222"/>
      <c r="HG185" s="222"/>
      <c r="HH185" s="222"/>
      <c r="HI185" s="222"/>
      <c r="HJ185" s="222"/>
      <c r="HK185" s="222"/>
      <c r="HL185" s="222"/>
      <c r="HM185" s="222"/>
      <c r="HN185" s="222"/>
      <c r="HO185" s="222"/>
      <c r="HP185" s="222"/>
      <c r="HQ185" s="222"/>
      <c r="HR185" s="222"/>
      <c r="HS185" s="222"/>
      <c r="HT185" s="222"/>
      <c r="HU185" s="222"/>
      <c r="HV185" s="222"/>
      <c r="HW185" s="222"/>
      <c r="HX185" s="222"/>
      <c r="HY185" s="222"/>
      <c r="HZ185" s="222"/>
      <c r="IA185" s="222"/>
      <c r="IB185" s="222"/>
      <c r="IC185" s="222"/>
      <c r="ID185" s="222"/>
      <c r="IE185" s="222"/>
      <c r="IF185" s="222"/>
      <c r="IG185" s="222"/>
      <c r="IH185" s="222"/>
      <c r="II185" s="222"/>
      <c r="IJ185" s="222"/>
      <c r="IK185" s="222"/>
      <c r="IL185" s="222"/>
      <c r="IM185" s="222"/>
      <c r="IN185" s="222"/>
      <c r="IO185" s="222"/>
      <c r="IP185" s="222"/>
      <c r="IQ185" s="222"/>
      <c r="IR185" s="222"/>
      <c r="IS185" s="222"/>
      <c r="IT185" s="222"/>
    </row>
    <row r="186" spans="1:254" s="1" customFormat="1" ht="15" x14ac:dyDescent="0.2">
      <c r="A186" s="222"/>
      <c r="B186" s="242" t="str">
        <f>"september 2023"</f>
        <v>september 2023</v>
      </c>
      <c r="C186" s="251"/>
      <c r="D186" s="250"/>
      <c r="E186" s="250"/>
      <c r="F186" s="250"/>
      <c r="G186" s="250"/>
      <c r="H186" s="250"/>
      <c r="I186" s="222"/>
      <c r="J186" s="222"/>
      <c r="K186" s="222"/>
      <c r="L186" s="222"/>
      <c r="M186" s="222"/>
      <c r="N186" s="222"/>
      <c r="O186" s="222"/>
      <c r="P186" s="222"/>
      <c r="Q186" s="222"/>
      <c r="R186" s="222"/>
      <c r="S186" s="222"/>
      <c r="T186" s="222"/>
      <c r="U186" s="222"/>
      <c r="V186" s="222"/>
      <c r="W186" s="222"/>
      <c r="X186" s="222"/>
      <c r="Y186" s="222"/>
      <c r="Z186" s="222"/>
      <c r="AA186" s="222"/>
      <c r="AB186" s="222"/>
      <c r="AC186" s="222"/>
      <c r="AD186" s="222"/>
      <c r="AE186" s="222"/>
      <c r="AF186" s="222"/>
      <c r="AG186" s="222"/>
      <c r="AH186" s="222"/>
      <c r="AI186" s="222"/>
      <c r="AJ186" s="222"/>
      <c r="AK186" s="222"/>
      <c r="AL186" s="222"/>
      <c r="AM186" s="222"/>
      <c r="AN186" s="222"/>
      <c r="AO186" s="222"/>
      <c r="AP186" s="222"/>
      <c r="AQ186" s="222"/>
      <c r="AR186" s="222"/>
      <c r="AS186" s="222"/>
      <c r="AT186" s="222"/>
      <c r="AU186" s="222"/>
      <c r="AV186" s="222"/>
      <c r="AW186" s="222"/>
      <c r="AX186" s="222"/>
      <c r="AY186" s="222"/>
      <c r="AZ186" s="222"/>
      <c r="BA186" s="222"/>
      <c r="BB186" s="222"/>
      <c r="BC186" s="222"/>
      <c r="BD186" s="222"/>
      <c r="BE186" s="222"/>
      <c r="BF186" s="222"/>
      <c r="BG186" s="222"/>
      <c r="BH186" s="222"/>
      <c r="BI186" s="222"/>
      <c r="BJ186" s="222"/>
      <c r="BK186" s="222"/>
      <c r="BL186" s="222"/>
      <c r="BM186" s="222"/>
      <c r="BN186" s="222"/>
      <c r="BO186" s="222"/>
      <c r="BP186" s="222"/>
      <c r="BQ186" s="222"/>
      <c r="BR186" s="222"/>
      <c r="BS186" s="222"/>
      <c r="BT186" s="222"/>
      <c r="BU186" s="222"/>
      <c r="BV186" s="222"/>
      <c r="BW186" s="222"/>
      <c r="BX186" s="222"/>
      <c r="BY186" s="222"/>
      <c r="BZ186" s="222"/>
      <c r="CA186" s="222"/>
      <c r="CB186" s="222"/>
      <c r="CC186" s="222"/>
      <c r="CD186" s="222"/>
      <c r="CE186" s="222"/>
      <c r="CF186" s="222"/>
      <c r="CG186" s="222"/>
      <c r="CH186" s="222"/>
      <c r="CI186" s="222"/>
      <c r="CJ186" s="222"/>
      <c r="CK186" s="222"/>
      <c r="CL186" s="222"/>
      <c r="CM186" s="222"/>
      <c r="CN186" s="222"/>
      <c r="CO186" s="222"/>
      <c r="CP186" s="222"/>
      <c r="CQ186" s="222"/>
      <c r="CR186" s="222"/>
      <c r="CS186" s="222"/>
      <c r="CT186" s="222"/>
      <c r="CU186" s="222"/>
      <c r="CV186" s="222"/>
      <c r="CW186" s="222"/>
      <c r="CX186" s="222"/>
      <c r="CY186" s="222"/>
      <c r="CZ186" s="222"/>
      <c r="DA186" s="222"/>
      <c r="DB186" s="222"/>
      <c r="DC186" s="222"/>
      <c r="DD186" s="222"/>
      <c r="DE186" s="222"/>
      <c r="DF186" s="222"/>
      <c r="DG186" s="222"/>
      <c r="DH186" s="222"/>
      <c r="DI186" s="222"/>
      <c r="DJ186" s="222"/>
      <c r="DK186" s="222"/>
      <c r="DL186" s="222"/>
      <c r="DM186" s="222"/>
      <c r="DN186" s="222"/>
      <c r="DO186" s="222"/>
      <c r="DP186" s="222"/>
      <c r="DQ186" s="222"/>
      <c r="DR186" s="222"/>
      <c r="DS186" s="222"/>
      <c r="DT186" s="222"/>
      <c r="DU186" s="222"/>
      <c r="DV186" s="222"/>
      <c r="DW186" s="222"/>
      <c r="DX186" s="222"/>
      <c r="DY186" s="222"/>
      <c r="DZ186" s="222"/>
      <c r="EA186" s="222"/>
      <c r="EB186" s="222"/>
      <c r="EC186" s="222"/>
      <c r="ED186" s="222"/>
      <c r="EE186" s="222"/>
      <c r="EF186" s="222"/>
      <c r="EG186" s="222"/>
      <c r="EH186" s="222"/>
      <c r="EI186" s="222"/>
      <c r="EJ186" s="222"/>
      <c r="EK186" s="222"/>
      <c r="EL186" s="222"/>
      <c r="EM186" s="222"/>
      <c r="EN186" s="222"/>
      <c r="EO186" s="222"/>
      <c r="EP186" s="222"/>
      <c r="EQ186" s="222"/>
      <c r="ER186" s="222"/>
      <c r="ES186" s="222"/>
      <c r="ET186" s="222"/>
      <c r="EU186" s="222"/>
      <c r="EV186" s="222"/>
      <c r="EW186" s="222"/>
      <c r="EX186" s="222"/>
      <c r="EY186" s="222"/>
      <c r="EZ186" s="222"/>
      <c r="FA186" s="222"/>
      <c r="FB186" s="222"/>
      <c r="FC186" s="222"/>
      <c r="FD186" s="222"/>
      <c r="FE186" s="222"/>
      <c r="FF186" s="222"/>
      <c r="FG186" s="222"/>
      <c r="FH186" s="222"/>
      <c r="FI186" s="222"/>
      <c r="FJ186" s="222"/>
      <c r="FK186" s="222"/>
      <c r="FL186" s="222"/>
      <c r="FM186" s="222"/>
      <c r="FN186" s="222"/>
      <c r="FO186" s="222"/>
      <c r="FP186" s="222"/>
      <c r="FQ186" s="222"/>
      <c r="FR186" s="222"/>
      <c r="FS186" s="222"/>
      <c r="FT186" s="222"/>
      <c r="FU186" s="222"/>
      <c r="FV186" s="222"/>
      <c r="FW186" s="222"/>
      <c r="FX186" s="222"/>
      <c r="FY186" s="222"/>
      <c r="FZ186" s="222"/>
      <c r="GA186" s="222"/>
      <c r="GB186" s="222"/>
      <c r="GC186" s="222"/>
      <c r="GD186" s="222"/>
      <c r="GE186" s="222"/>
      <c r="GF186" s="222"/>
      <c r="GG186" s="222"/>
      <c r="GH186" s="222"/>
      <c r="GI186" s="222"/>
      <c r="GJ186" s="222"/>
      <c r="GK186" s="222"/>
      <c r="GL186" s="222"/>
      <c r="GM186" s="222"/>
      <c r="GN186" s="222"/>
      <c r="GO186" s="222"/>
      <c r="GP186" s="222"/>
      <c r="GQ186" s="222"/>
      <c r="GR186" s="222"/>
      <c r="GS186" s="222"/>
      <c r="GT186" s="222"/>
      <c r="GU186" s="222"/>
      <c r="GV186" s="222"/>
      <c r="GW186" s="222"/>
      <c r="GX186" s="222"/>
      <c r="GY186" s="222"/>
      <c r="GZ186" s="222"/>
      <c r="HA186" s="222"/>
      <c r="HB186" s="222"/>
      <c r="HC186" s="222"/>
      <c r="HD186" s="222"/>
      <c r="HE186" s="222"/>
      <c r="HF186" s="222"/>
      <c r="HG186" s="222"/>
      <c r="HH186" s="222"/>
      <c r="HI186" s="222"/>
      <c r="HJ186" s="222"/>
      <c r="HK186" s="222"/>
      <c r="HL186" s="222"/>
      <c r="HM186" s="222"/>
      <c r="HN186" s="222"/>
      <c r="HO186" s="222"/>
      <c r="HP186" s="222"/>
      <c r="HQ186" s="222"/>
      <c r="HR186" s="222"/>
      <c r="HS186" s="222"/>
      <c r="HT186" s="222"/>
      <c r="HU186" s="222"/>
      <c r="HV186" s="222"/>
      <c r="HW186" s="222"/>
      <c r="HX186" s="222"/>
      <c r="HY186" s="222"/>
      <c r="HZ186" s="222"/>
      <c r="IA186" s="222"/>
      <c r="IB186" s="222"/>
      <c r="IC186" s="222"/>
      <c r="ID186" s="222"/>
      <c r="IE186" s="222"/>
      <c r="IF186" s="222"/>
      <c r="IG186" s="222"/>
      <c r="IH186" s="222"/>
      <c r="II186" s="222"/>
      <c r="IJ186" s="222"/>
      <c r="IK186" s="222"/>
      <c r="IL186" s="222"/>
      <c r="IM186" s="222"/>
      <c r="IN186" s="222"/>
      <c r="IO186" s="222"/>
      <c r="IP186" s="222"/>
      <c r="IQ186" s="222"/>
      <c r="IR186" s="222"/>
      <c r="IS186" s="222"/>
      <c r="IT186" s="222"/>
    </row>
    <row r="187" spans="1:254" s="1" customFormat="1" x14ac:dyDescent="0.2">
      <c r="A187" s="222"/>
      <c r="B187" s="250"/>
      <c r="C187" s="250"/>
      <c r="D187" s="250"/>
      <c r="E187" s="250"/>
      <c r="F187" s="250"/>
      <c r="G187" s="250"/>
      <c r="H187" s="250"/>
      <c r="I187" s="222"/>
      <c r="J187" s="222"/>
      <c r="K187" s="222"/>
      <c r="L187" s="222"/>
      <c r="M187" s="222"/>
      <c r="N187" s="222"/>
      <c r="O187" s="222"/>
      <c r="P187" s="222"/>
      <c r="Q187" s="222"/>
      <c r="R187" s="222"/>
      <c r="S187" s="222"/>
      <c r="T187" s="222"/>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c r="BA187" s="222"/>
      <c r="BB187" s="222"/>
      <c r="BC187" s="222"/>
      <c r="BD187" s="222"/>
      <c r="BE187" s="222"/>
      <c r="BF187" s="222"/>
      <c r="BG187" s="222"/>
      <c r="BH187" s="222"/>
      <c r="BI187" s="222"/>
      <c r="BJ187" s="222"/>
      <c r="BK187" s="222"/>
      <c r="BL187" s="222"/>
      <c r="BM187" s="222"/>
      <c r="BN187" s="222"/>
      <c r="BO187" s="222"/>
      <c r="BP187" s="222"/>
      <c r="BQ187" s="222"/>
      <c r="BR187" s="222"/>
      <c r="BS187" s="222"/>
      <c r="BT187" s="222"/>
      <c r="BU187" s="222"/>
      <c r="BV187" s="222"/>
      <c r="BW187" s="222"/>
      <c r="BX187" s="222"/>
      <c r="BY187" s="222"/>
      <c r="BZ187" s="222"/>
      <c r="CA187" s="222"/>
      <c r="CB187" s="222"/>
      <c r="CC187" s="222"/>
      <c r="CD187" s="222"/>
      <c r="CE187" s="222"/>
      <c r="CF187" s="222"/>
      <c r="CG187" s="222"/>
      <c r="CH187" s="222"/>
      <c r="CI187" s="222"/>
      <c r="CJ187" s="222"/>
      <c r="CK187" s="222"/>
      <c r="CL187" s="222"/>
      <c r="CM187" s="222"/>
      <c r="CN187" s="222"/>
      <c r="CO187" s="222"/>
      <c r="CP187" s="222"/>
      <c r="CQ187" s="222"/>
      <c r="CR187" s="222"/>
      <c r="CS187" s="222"/>
      <c r="CT187" s="222"/>
      <c r="CU187" s="222"/>
      <c r="CV187" s="222"/>
      <c r="CW187" s="222"/>
      <c r="CX187" s="222"/>
      <c r="CY187" s="222"/>
      <c r="CZ187" s="222"/>
      <c r="DA187" s="222"/>
      <c r="DB187" s="222"/>
      <c r="DC187" s="222"/>
      <c r="DD187" s="222"/>
      <c r="DE187" s="222"/>
      <c r="DF187" s="222"/>
      <c r="DG187" s="222"/>
      <c r="DH187" s="222"/>
      <c r="DI187" s="222"/>
      <c r="DJ187" s="222"/>
      <c r="DK187" s="222"/>
      <c r="DL187" s="222"/>
      <c r="DM187" s="222"/>
      <c r="DN187" s="222"/>
      <c r="DO187" s="222"/>
      <c r="DP187" s="222"/>
      <c r="DQ187" s="222"/>
      <c r="DR187" s="222"/>
      <c r="DS187" s="222"/>
      <c r="DT187" s="222"/>
      <c r="DU187" s="222"/>
      <c r="DV187" s="222"/>
      <c r="DW187" s="222"/>
      <c r="DX187" s="222"/>
      <c r="DY187" s="222"/>
      <c r="DZ187" s="222"/>
      <c r="EA187" s="222"/>
      <c r="EB187" s="222"/>
      <c r="EC187" s="222"/>
      <c r="ED187" s="222"/>
      <c r="EE187" s="222"/>
      <c r="EF187" s="222"/>
      <c r="EG187" s="222"/>
      <c r="EH187" s="222"/>
      <c r="EI187" s="222"/>
      <c r="EJ187" s="222"/>
      <c r="EK187" s="222"/>
      <c r="EL187" s="222"/>
      <c r="EM187" s="222"/>
      <c r="EN187" s="222"/>
      <c r="EO187" s="222"/>
      <c r="EP187" s="222"/>
      <c r="EQ187" s="222"/>
      <c r="ER187" s="222"/>
      <c r="ES187" s="222"/>
      <c r="ET187" s="222"/>
      <c r="EU187" s="222"/>
      <c r="EV187" s="222"/>
      <c r="EW187" s="222"/>
      <c r="EX187" s="222"/>
      <c r="EY187" s="222"/>
      <c r="EZ187" s="222"/>
      <c r="FA187" s="222"/>
      <c r="FB187" s="222"/>
      <c r="FC187" s="222"/>
      <c r="FD187" s="222"/>
      <c r="FE187" s="222"/>
      <c r="FF187" s="222"/>
      <c r="FG187" s="222"/>
      <c r="FH187" s="222"/>
      <c r="FI187" s="222"/>
      <c r="FJ187" s="222"/>
      <c r="FK187" s="222"/>
      <c r="FL187" s="222"/>
      <c r="FM187" s="222"/>
      <c r="FN187" s="222"/>
      <c r="FO187" s="222"/>
      <c r="FP187" s="222"/>
      <c r="FQ187" s="222"/>
      <c r="FR187" s="222"/>
      <c r="FS187" s="222"/>
      <c r="FT187" s="222"/>
      <c r="FU187" s="222"/>
      <c r="FV187" s="222"/>
      <c r="FW187" s="222"/>
      <c r="FX187" s="222"/>
      <c r="FY187" s="222"/>
      <c r="FZ187" s="222"/>
      <c r="GA187" s="222"/>
      <c r="GB187" s="222"/>
      <c r="GC187" s="222"/>
      <c r="GD187" s="222"/>
      <c r="GE187" s="222"/>
      <c r="GF187" s="222"/>
      <c r="GG187" s="222"/>
      <c r="GH187" s="222"/>
      <c r="GI187" s="222"/>
      <c r="GJ187" s="222"/>
      <c r="GK187" s="222"/>
      <c r="GL187" s="222"/>
      <c r="GM187" s="222"/>
      <c r="GN187" s="222"/>
      <c r="GO187" s="222"/>
      <c r="GP187" s="222"/>
      <c r="GQ187" s="222"/>
      <c r="GR187" s="222"/>
      <c r="GS187" s="222"/>
      <c r="GT187" s="222"/>
      <c r="GU187" s="222"/>
      <c r="GV187" s="222"/>
      <c r="GW187" s="222"/>
      <c r="GX187" s="222"/>
      <c r="GY187" s="222"/>
      <c r="GZ187" s="222"/>
      <c r="HA187" s="222"/>
      <c r="HB187" s="222"/>
      <c r="HC187" s="222"/>
      <c r="HD187" s="222"/>
      <c r="HE187" s="222"/>
      <c r="HF187" s="222"/>
      <c r="HG187" s="222"/>
      <c r="HH187" s="222"/>
      <c r="HI187" s="222"/>
      <c r="HJ187" s="222"/>
      <c r="HK187" s="222"/>
      <c r="HL187" s="222"/>
      <c r="HM187" s="222"/>
      <c r="HN187" s="222"/>
      <c r="HO187" s="222"/>
      <c r="HP187" s="222"/>
      <c r="HQ187" s="222"/>
      <c r="HR187" s="222"/>
      <c r="HS187" s="222"/>
      <c r="HT187" s="222"/>
      <c r="HU187" s="222"/>
      <c r="HV187" s="222"/>
      <c r="HW187" s="222"/>
      <c r="HX187" s="222"/>
      <c r="HY187" s="222"/>
      <c r="HZ187" s="222"/>
      <c r="IA187" s="222"/>
      <c r="IB187" s="222"/>
      <c r="IC187" s="222"/>
      <c r="ID187" s="222"/>
      <c r="IE187" s="222"/>
      <c r="IF187" s="222"/>
      <c r="IG187" s="222"/>
      <c r="IH187" s="222"/>
      <c r="II187" s="222"/>
      <c r="IJ187" s="222"/>
      <c r="IK187" s="222"/>
      <c r="IL187" s="222"/>
      <c r="IM187" s="222"/>
      <c r="IN187" s="222"/>
      <c r="IO187" s="222"/>
      <c r="IP187" s="222"/>
      <c r="IQ187" s="222"/>
      <c r="IR187" s="222"/>
      <c r="IS187" s="222"/>
      <c r="IT187" s="222"/>
    </row>
    <row r="188" spans="1:254" s="1" customFormat="1" x14ac:dyDescent="0.2">
      <c r="A188" s="222"/>
      <c r="B188" s="250"/>
      <c r="C188" s="250"/>
      <c r="D188" s="250"/>
      <c r="E188" s="250"/>
      <c r="F188" s="250"/>
      <c r="G188" s="250"/>
      <c r="H188" s="250"/>
      <c r="I188" s="222"/>
      <c r="J188" s="222"/>
      <c r="K188" s="222"/>
      <c r="L188" s="222"/>
      <c r="M188" s="222"/>
      <c r="N188" s="222"/>
      <c r="O188" s="222"/>
      <c r="P188" s="222"/>
      <c r="Q188" s="222"/>
      <c r="R188" s="222"/>
      <c r="S188" s="222"/>
      <c r="T188" s="222"/>
      <c r="U188" s="222"/>
      <c r="V188" s="222"/>
      <c r="W188" s="222"/>
      <c r="X188" s="222"/>
      <c r="Y188" s="222"/>
      <c r="Z188" s="222"/>
      <c r="AA188" s="222"/>
      <c r="AB188" s="222"/>
      <c r="AC188" s="222"/>
      <c r="AD188" s="222"/>
      <c r="AE188" s="222"/>
      <c r="AF188" s="222"/>
      <c r="AG188" s="222"/>
      <c r="AH188" s="222"/>
      <c r="AI188" s="222"/>
      <c r="AJ188" s="222"/>
      <c r="AK188" s="222"/>
      <c r="AL188" s="222"/>
      <c r="AM188" s="222"/>
      <c r="AN188" s="222"/>
      <c r="AO188" s="222"/>
      <c r="AP188" s="222"/>
      <c r="AQ188" s="222"/>
      <c r="AR188" s="222"/>
      <c r="AS188" s="222"/>
      <c r="AT188" s="222"/>
      <c r="AU188" s="222"/>
      <c r="AV188" s="222"/>
      <c r="AW188" s="222"/>
      <c r="AX188" s="222"/>
      <c r="AY188" s="222"/>
      <c r="AZ188" s="222"/>
      <c r="BA188" s="222"/>
      <c r="BB188" s="222"/>
      <c r="BC188" s="222"/>
      <c r="BD188" s="222"/>
      <c r="BE188" s="222"/>
      <c r="BF188" s="222"/>
      <c r="BG188" s="222"/>
      <c r="BH188" s="222"/>
      <c r="BI188" s="222"/>
      <c r="BJ188" s="222"/>
      <c r="BK188" s="222"/>
      <c r="BL188" s="222"/>
      <c r="BM188" s="222"/>
      <c r="BN188" s="222"/>
      <c r="BO188" s="222"/>
      <c r="BP188" s="222"/>
      <c r="BQ188" s="222"/>
      <c r="BR188" s="222"/>
      <c r="BS188" s="222"/>
      <c r="BT188" s="222"/>
      <c r="BU188" s="222"/>
      <c r="BV188" s="222"/>
      <c r="BW188" s="222"/>
      <c r="BX188" s="222"/>
      <c r="BY188" s="222"/>
      <c r="BZ188" s="222"/>
      <c r="CA188" s="222"/>
      <c r="CB188" s="222"/>
      <c r="CC188" s="222"/>
      <c r="CD188" s="222"/>
      <c r="CE188" s="222"/>
      <c r="CF188" s="222"/>
      <c r="CG188" s="222"/>
      <c r="CH188" s="222"/>
      <c r="CI188" s="222"/>
      <c r="CJ188" s="222"/>
      <c r="CK188" s="222"/>
      <c r="CL188" s="222"/>
      <c r="CM188" s="222"/>
      <c r="CN188" s="222"/>
      <c r="CO188" s="222"/>
      <c r="CP188" s="222"/>
      <c r="CQ188" s="222"/>
      <c r="CR188" s="222"/>
      <c r="CS188" s="222"/>
      <c r="CT188" s="222"/>
      <c r="CU188" s="222"/>
      <c r="CV188" s="222"/>
      <c r="CW188" s="222"/>
      <c r="CX188" s="222"/>
      <c r="CY188" s="222"/>
      <c r="CZ188" s="222"/>
      <c r="DA188" s="222"/>
      <c r="DB188" s="222"/>
      <c r="DC188" s="222"/>
      <c r="DD188" s="222"/>
      <c r="DE188" s="222"/>
      <c r="DF188" s="222"/>
      <c r="DG188" s="222"/>
      <c r="DH188" s="222"/>
      <c r="DI188" s="222"/>
      <c r="DJ188" s="222"/>
      <c r="DK188" s="222"/>
      <c r="DL188" s="222"/>
      <c r="DM188" s="222"/>
      <c r="DN188" s="222"/>
      <c r="DO188" s="222"/>
      <c r="DP188" s="222"/>
      <c r="DQ188" s="222"/>
      <c r="DR188" s="222"/>
      <c r="DS188" s="222"/>
      <c r="DT188" s="222"/>
      <c r="DU188" s="222"/>
      <c r="DV188" s="222"/>
      <c r="DW188" s="222"/>
      <c r="DX188" s="222"/>
      <c r="DY188" s="222"/>
      <c r="DZ188" s="222"/>
      <c r="EA188" s="222"/>
      <c r="EB188" s="222"/>
      <c r="EC188" s="222"/>
      <c r="ED188" s="222"/>
      <c r="EE188" s="222"/>
      <c r="EF188" s="222"/>
      <c r="EG188" s="222"/>
      <c r="EH188" s="222"/>
      <c r="EI188" s="222"/>
      <c r="EJ188" s="222"/>
      <c r="EK188" s="222"/>
      <c r="EL188" s="222"/>
      <c r="EM188" s="222"/>
      <c r="EN188" s="222"/>
      <c r="EO188" s="222"/>
      <c r="EP188" s="222"/>
      <c r="EQ188" s="222"/>
      <c r="ER188" s="222"/>
      <c r="ES188" s="222"/>
      <c r="ET188" s="222"/>
      <c r="EU188" s="222"/>
      <c r="EV188" s="222"/>
      <c r="EW188" s="222"/>
      <c r="EX188" s="222"/>
      <c r="EY188" s="222"/>
      <c r="EZ188" s="222"/>
      <c r="FA188" s="222"/>
      <c r="FB188" s="222"/>
      <c r="FC188" s="222"/>
      <c r="FD188" s="222"/>
      <c r="FE188" s="222"/>
      <c r="FF188" s="222"/>
      <c r="FG188" s="222"/>
      <c r="FH188" s="222"/>
      <c r="FI188" s="222"/>
      <c r="FJ188" s="222"/>
      <c r="FK188" s="222"/>
      <c r="FL188" s="222"/>
      <c r="FM188" s="222"/>
      <c r="FN188" s="222"/>
      <c r="FO188" s="222"/>
      <c r="FP188" s="222"/>
      <c r="FQ188" s="222"/>
      <c r="FR188" s="222"/>
      <c r="FS188" s="222"/>
      <c r="FT188" s="222"/>
      <c r="FU188" s="222"/>
      <c r="FV188" s="222"/>
      <c r="FW188" s="222"/>
      <c r="FX188" s="222"/>
      <c r="FY188" s="222"/>
      <c r="FZ188" s="222"/>
      <c r="GA188" s="222"/>
      <c r="GB188" s="222"/>
      <c r="GC188" s="222"/>
      <c r="GD188" s="222"/>
      <c r="GE188" s="222"/>
      <c r="GF188" s="222"/>
      <c r="GG188" s="222"/>
      <c r="GH188" s="222"/>
      <c r="GI188" s="222"/>
      <c r="GJ188" s="222"/>
      <c r="GK188" s="222"/>
      <c r="GL188" s="222"/>
      <c r="GM188" s="222"/>
      <c r="GN188" s="222"/>
      <c r="GO188" s="222"/>
      <c r="GP188" s="222"/>
      <c r="GQ188" s="222"/>
      <c r="GR188" s="222"/>
      <c r="GS188" s="222"/>
      <c r="GT188" s="222"/>
      <c r="GU188" s="222"/>
      <c r="GV188" s="222"/>
      <c r="GW188" s="222"/>
      <c r="GX188" s="222"/>
      <c r="GY188" s="222"/>
      <c r="GZ188" s="222"/>
      <c r="HA188" s="222"/>
      <c r="HB188" s="222"/>
      <c r="HC188" s="222"/>
      <c r="HD188" s="222"/>
      <c r="HE188" s="222"/>
      <c r="HF188" s="222"/>
      <c r="HG188" s="222"/>
      <c r="HH188" s="222"/>
      <c r="HI188" s="222"/>
      <c r="HJ188" s="222"/>
      <c r="HK188" s="222"/>
      <c r="HL188" s="222"/>
      <c r="HM188" s="222"/>
      <c r="HN188" s="222"/>
      <c r="HO188" s="222"/>
      <c r="HP188" s="222"/>
      <c r="HQ188" s="222"/>
      <c r="HR188" s="222"/>
      <c r="HS188" s="222"/>
      <c r="HT188" s="222"/>
      <c r="HU188" s="222"/>
      <c r="HV188" s="222"/>
      <c r="HW188" s="222"/>
      <c r="HX188" s="222"/>
      <c r="HY188" s="222"/>
      <c r="HZ188" s="222"/>
      <c r="IA188" s="222"/>
      <c r="IB188" s="222"/>
      <c r="IC188" s="222"/>
      <c r="ID188" s="222"/>
      <c r="IE188" s="222"/>
      <c r="IF188" s="222"/>
      <c r="IG188" s="222"/>
      <c r="IH188" s="222"/>
      <c r="II188" s="222"/>
      <c r="IJ188" s="222"/>
      <c r="IK188" s="222"/>
      <c r="IL188" s="222"/>
      <c r="IM188" s="222"/>
      <c r="IN188" s="222"/>
      <c r="IO188" s="222"/>
      <c r="IP188" s="222"/>
      <c r="IQ188" s="222"/>
      <c r="IR188" s="222"/>
      <c r="IS188" s="222"/>
      <c r="IT188" s="222"/>
    </row>
    <row r="189" spans="1:254" x14ac:dyDescent="0.2">
      <c r="B189" s="250"/>
      <c r="C189" s="250"/>
      <c r="D189" s="250"/>
      <c r="E189" s="250"/>
      <c r="F189" s="250"/>
      <c r="G189" s="250"/>
      <c r="H189" s="250"/>
    </row>
    <row r="190" spans="1:254" x14ac:dyDescent="0.2">
      <c r="B190" s="250"/>
      <c r="C190" s="250"/>
      <c r="D190" s="250"/>
      <c r="E190" s="250"/>
      <c r="F190" s="250"/>
      <c r="G190" s="250"/>
      <c r="H190" s="250"/>
    </row>
    <row r="191" spans="1:254" x14ac:dyDescent="0.2">
      <c r="B191" s="250"/>
      <c r="C191" s="250"/>
      <c r="D191" s="250"/>
      <c r="E191" s="250"/>
      <c r="F191" s="250"/>
      <c r="G191" s="250"/>
      <c r="H191" s="250"/>
    </row>
    <row r="192" spans="1:254" s="1" customFormat="1" x14ac:dyDescent="0.2">
      <c r="A192" s="222"/>
      <c r="B192" s="250"/>
      <c r="C192" s="250"/>
      <c r="D192" s="250"/>
      <c r="E192" s="250"/>
      <c r="F192" s="250"/>
      <c r="G192" s="250"/>
      <c r="H192" s="250"/>
      <c r="I192" s="222"/>
      <c r="J192" s="222"/>
      <c r="K192" s="222"/>
      <c r="L192" s="222"/>
      <c r="M192" s="222"/>
      <c r="N192" s="222"/>
      <c r="O192" s="222"/>
      <c r="P192" s="222"/>
      <c r="Q192" s="222"/>
      <c r="R192" s="222"/>
      <c r="S192" s="222"/>
      <c r="T192" s="222"/>
      <c r="U192" s="222"/>
      <c r="V192" s="222"/>
      <c r="W192" s="222"/>
      <c r="X192" s="222"/>
      <c r="Y192" s="222"/>
      <c r="Z192" s="222"/>
      <c r="AA192" s="222"/>
      <c r="AB192" s="222"/>
      <c r="AC192" s="222"/>
      <c r="AD192" s="222"/>
      <c r="AE192" s="222"/>
      <c r="AF192" s="222"/>
      <c r="AG192" s="222"/>
      <c r="AH192" s="222"/>
      <c r="AI192" s="222"/>
      <c r="AJ192" s="222"/>
      <c r="AK192" s="222"/>
      <c r="AL192" s="222"/>
      <c r="AM192" s="222"/>
      <c r="AN192" s="222"/>
      <c r="AO192" s="222"/>
      <c r="AP192" s="222"/>
      <c r="AQ192" s="222"/>
      <c r="AR192" s="222"/>
      <c r="AS192" s="222"/>
      <c r="AT192" s="222"/>
      <c r="AU192" s="222"/>
      <c r="AV192" s="222"/>
      <c r="AW192" s="222"/>
      <c r="AX192" s="222"/>
      <c r="AY192" s="222"/>
      <c r="AZ192" s="222"/>
      <c r="BA192" s="222"/>
      <c r="BB192" s="222"/>
      <c r="BC192" s="222"/>
      <c r="BD192" s="222"/>
      <c r="BE192" s="222"/>
      <c r="BF192" s="222"/>
      <c r="BG192" s="222"/>
      <c r="BH192" s="222"/>
      <c r="BI192" s="222"/>
      <c r="BJ192" s="222"/>
      <c r="BK192" s="222"/>
      <c r="BL192" s="222"/>
      <c r="BM192" s="222"/>
      <c r="BN192" s="222"/>
      <c r="BO192" s="222"/>
      <c r="BP192" s="222"/>
      <c r="BQ192" s="222"/>
      <c r="BR192" s="222"/>
      <c r="BS192" s="222"/>
      <c r="BT192" s="222"/>
      <c r="BU192" s="222"/>
      <c r="BV192" s="222"/>
      <c r="BW192" s="222"/>
      <c r="BX192" s="222"/>
      <c r="BY192" s="222"/>
      <c r="BZ192" s="222"/>
      <c r="CA192" s="222"/>
      <c r="CB192" s="222"/>
      <c r="CC192" s="222"/>
      <c r="CD192" s="222"/>
      <c r="CE192" s="222"/>
      <c r="CF192" s="222"/>
      <c r="CG192" s="222"/>
      <c r="CH192" s="222"/>
      <c r="CI192" s="222"/>
      <c r="CJ192" s="222"/>
      <c r="CK192" s="222"/>
      <c r="CL192" s="222"/>
      <c r="CM192" s="222"/>
      <c r="CN192" s="222"/>
      <c r="CO192" s="222"/>
      <c r="CP192" s="222"/>
      <c r="CQ192" s="222"/>
      <c r="CR192" s="222"/>
      <c r="CS192" s="222"/>
      <c r="CT192" s="222"/>
      <c r="CU192" s="222"/>
      <c r="CV192" s="222"/>
      <c r="CW192" s="222"/>
      <c r="CX192" s="222"/>
      <c r="CY192" s="222"/>
      <c r="CZ192" s="222"/>
      <c r="DA192" s="222"/>
      <c r="DB192" s="222"/>
      <c r="DC192" s="222"/>
      <c r="DD192" s="222"/>
      <c r="DE192" s="222"/>
      <c r="DF192" s="222"/>
      <c r="DG192" s="222"/>
      <c r="DH192" s="222"/>
      <c r="DI192" s="222"/>
      <c r="DJ192" s="222"/>
      <c r="DK192" s="222"/>
      <c r="DL192" s="222"/>
      <c r="DM192" s="222"/>
      <c r="DN192" s="222"/>
      <c r="DO192" s="222"/>
      <c r="DP192" s="222"/>
      <c r="DQ192" s="222"/>
      <c r="DR192" s="222"/>
      <c r="DS192" s="222"/>
      <c r="DT192" s="222"/>
      <c r="DU192" s="222"/>
      <c r="DV192" s="222"/>
      <c r="DW192" s="222"/>
      <c r="DX192" s="222"/>
      <c r="DY192" s="222"/>
      <c r="DZ192" s="222"/>
      <c r="EA192" s="222"/>
      <c r="EB192" s="222"/>
      <c r="EC192" s="222"/>
      <c r="ED192" s="222"/>
      <c r="EE192" s="222"/>
      <c r="EF192" s="222"/>
      <c r="EG192" s="222"/>
      <c r="EH192" s="222"/>
      <c r="EI192" s="222"/>
      <c r="EJ192" s="222"/>
      <c r="EK192" s="222"/>
      <c r="EL192" s="222"/>
      <c r="EM192" s="222"/>
      <c r="EN192" s="222"/>
      <c r="EO192" s="222"/>
      <c r="EP192" s="222"/>
      <c r="EQ192" s="222"/>
      <c r="ER192" s="222"/>
      <c r="ES192" s="222"/>
      <c r="ET192" s="222"/>
      <c r="EU192" s="222"/>
      <c r="EV192" s="222"/>
      <c r="EW192" s="222"/>
      <c r="EX192" s="222"/>
      <c r="EY192" s="222"/>
      <c r="EZ192" s="222"/>
      <c r="FA192" s="222"/>
      <c r="FB192" s="222"/>
      <c r="FC192" s="222"/>
      <c r="FD192" s="222"/>
      <c r="FE192" s="222"/>
      <c r="FF192" s="222"/>
      <c r="FG192" s="222"/>
      <c r="FH192" s="222"/>
      <c r="FI192" s="222"/>
      <c r="FJ192" s="222"/>
      <c r="FK192" s="222"/>
      <c r="FL192" s="222"/>
      <c r="FM192" s="222"/>
      <c r="FN192" s="222"/>
      <c r="FO192" s="222"/>
      <c r="FP192" s="222"/>
      <c r="FQ192" s="222"/>
      <c r="FR192" s="222"/>
      <c r="FS192" s="222"/>
      <c r="FT192" s="222"/>
      <c r="FU192" s="222"/>
      <c r="FV192" s="222"/>
      <c r="FW192" s="222"/>
      <c r="FX192" s="222"/>
      <c r="FY192" s="222"/>
      <c r="FZ192" s="222"/>
      <c r="GA192" s="222"/>
      <c r="GB192" s="222"/>
      <c r="GC192" s="222"/>
      <c r="GD192" s="222"/>
      <c r="GE192" s="222"/>
      <c r="GF192" s="222"/>
      <c r="GG192" s="222"/>
      <c r="GH192" s="222"/>
      <c r="GI192" s="222"/>
      <c r="GJ192" s="222"/>
      <c r="GK192" s="222"/>
      <c r="GL192" s="222"/>
      <c r="GM192" s="222"/>
      <c r="GN192" s="222"/>
      <c r="GO192" s="222"/>
      <c r="GP192" s="222"/>
      <c r="GQ192" s="222"/>
      <c r="GR192" s="222"/>
      <c r="GS192" s="222"/>
      <c r="GT192" s="222"/>
      <c r="GU192" s="222"/>
      <c r="GV192" s="222"/>
      <c r="GW192" s="222"/>
      <c r="GX192" s="222"/>
      <c r="GY192" s="222"/>
      <c r="GZ192" s="222"/>
      <c r="HA192" s="222"/>
      <c r="HB192" s="222"/>
      <c r="HC192" s="222"/>
      <c r="HD192" s="222"/>
      <c r="HE192" s="222"/>
      <c r="HF192" s="222"/>
      <c r="HG192" s="222"/>
      <c r="HH192" s="222"/>
      <c r="HI192" s="222"/>
      <c r="HJ192" s="222"/>
      <c r="HK192" s="222"/>
      <c r="HL192" s="222"/>
      <c r="HM192" s="222"/>
      <c r="HN192" s="222"/>
      <c r="HO192" s="222"/>
      <c r="HP192" s="222"/>
      <c r="HQ192" s="222"/>
      <c r="HR192" s="222"/>
      <c r="HS192" s="222"/>
      <c r="HT192" s="222"/>
      <c r="HU192" s="222"/>
      <c r="HV192" s="222"/>
      <c r="HW192" s="222"/>
      <c r="HX192" s="222"/>
      <c r="HY192" s="222"/>
      <c r="HZ192" s="222"/>
      <c r="IA192" s="222"/>
      <c r="IB192" s="222"/>
      <c r="IC192" s="222"/>
      <c r="ID192" s="222"/>
      <c r="IE192" s="222"/>
      <c r="IF192" s="222"/>
      <c r="IG192" s="222"/>
      <c r="IH192" s="222"/>
      <c r="II192" s="222"/>
      <c r="IJ192" s="222"/>
      <c r="IK192" s="222"/>
      <c r="IL192" s="222"/>
      <c r="IM192" s="222"/>
      <c r="IN192" s="222"/>
      <c r="IO192" s="222"/>
      <c r="IP192" s="222"/>
      <c r="IQ192" s="222"/>
      <c r="IR192" s="222"/>
      <c r="IS192" s="222"/>
      <c r="IT192" s="222"/>
    </row>
    <row r="193" spans="1:254" s="1" customFormat="1" ht="15.75" customHeight="1" x14ac:dyDescent="0.2">
      <c r="A193" s="222"/>
      <c r="B193" s="250"/>
      <c r="C193" s="250"/>
      <c r="D193" s="250"/>
      <c r="E193" s="250"/>
      <c r="F193" s="250"/>
      <c r="G193" s="250"/>
      <c r="H193" s="250"/>
      <c r="I193" s="222"/>
      <c r="J193" s="222"/>
      <c r="K193" s="222"/>
      <c r="L193" s="222"/>
      <c r="M193" s="222"/>
      <c r="N193" s="222"/>
      <c r="O193" s="222"/>
      <c r="P193" s="222"/>
      <c r="Q193" s="222"/>
      <c r="R193" s="222"/>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c r="BA193" s="222"/>
      <c r="BB193" s="222"/>
      <c r="BC193" s="222"/>
      <c r="BD193" s="222"/>
      <c r="BE193" s="222"/>
      <c r="BF193" s="222"/>
      <c r="BG193" s="222"/>
      <c r="BH193" s="222"/>
      <c r="BI193" s="222"/>
      <c r="BJ193" s="222"/>
      <c r="BK193" s="222"/>
      <c r="BL193" s="222"/>
      <c r="BM193" s="222"/>
      <c r="BN193" s="222"/>
      <c r="BO193" s="222"/>
      <c r="BP193" s="222"/>
      <c r="BQ193" s="222"/>
      <c r="BR193" s="222"/>
      <c r="BS193" s="222"/>
      <c r="BT193" s="222"/>
      <c r="BU193" s="222"/>
      <c r="BV193" s="222"/>
      <c r="BW193" s="222"/>
      <c r="BX193" s="222"/>
      <c r="BY193" s="222"/>
      <c r="BZ193" s="222"/>
      <c r="CA193" s="222"/>
      <c r="CB193" s="222"/>
      <c r="CC193" s="222"/>
      <c r="CD193" s="222"/>
      <c r="CE193" s="222"/>
      <c r="CF193" s="222"/>
      <c r="CG193" s="222"/>
      <c r="CH193" s="222"/>
      <c r="CI193" s="222"/>
      <c r="CJ193" s="222"/>
      <c r="CK193" s="222"/>
      <c r="CL193" s="222"/>
      <c r="CM193" s="222"/>
      <c r="CN193" s="222"/>
      <c r="CO193" s="222"/>
      <c r="CP193" s="222"/>
      <c r="CQ193" s="222"/>
      <c r="CR193" s="222"/>
      <c r="CS193" s="222"/>
      <c r="CT193" s="222"/>
      <c r="CU193" s="222"/>
      <c r="CV193" s="222"/>
      <c r="CW193" s="222"/>
      <c r="CX193" s="222"/>
      <c r="CY193" s="222"/>
      <c r="CZ193" s="222"/>
      <c r="DA193" s="222"/>
      <c r="DB193" s="222"/>
      <c r="DC193" s="222"/>
      <c r="DD193" s="222"/>
      <c r="DE193" s="222"/>
      <c r="DF193" s="222"/>
      <c r="DG193" s="222"/>
      <c r="DH193" s="222"/>
      <c r="DI193" s="222"/>
      <c r="DJ193" s="222"/>
      <c r="DK193" s="222"/>
      <c r="DL193" s="222"/>
      <c r="DM193" s="222"/>
      <c r="DN193" s="222"/>
      <c r="DO193" s="222"/>
      <c r="DP193" s="222"/>
      <c r="DQ193" s="222"/>
      <c r="DR193" s="222"/>
      <c r="DS193" s="222"/>
      <c r="DT193" s="222"/>
      <c r="DU193" s="222"/>
      <c r="DV193" s="222"/>
      <c r="DW193" s="222"/>
      <c r="DX193" s="222"/>
      <c r="DY193" s="222"/>
      <c r="DZ193" s="222"/>
      <c r="EA193" s="222"/>
      <c r="EB193" s="222"/>
      <c r="EC193" s="222"/>
      <c r="ED193" s="222"/>
      <c r="EE193" s="222"/>
      <c r="EF193" s="222"/>
      <c r="EG193" s="222"/>
      <c r="EH193" s="222"/>
      <c r="EI193" s="222"/>
      <c r="EJ193" s="222"/>
      <c r="EK193" s="222"/>
      <c r="EL193" s="222"/>
      <c r="EM193" s="222"/>
      <c r="EN193" s="222"/>
      <c r="EO193" s="222"/>
      <c r="EP193" s="222"/>
      <c r="EQ193" s="222"/>
      <c r="ER193" s="222"/>
      <c r="ES193" s="222"/>
      <c r="ET193" s="222"/>
      <c r="EU193" s="222"/>
      <c r="EV193" s="222"/>
      <c r="EW193" s="222"/>
      <c r="EX193" s="222"/>
      <c r="EY193" s="222"/>
      <c r="EZ193" s="222"/>
      <c r="FA193" s="222"/>
      <c r="FB193" s="222"/>
      <c r="FC193" s="222"/>
      <c r="FD193" s="222"/>
      <c r="FE193" s="222"/>
      <c r="FF193" s="222"/>
      <c r="FG193" s="222"/>
      <c r="FH193" s="222"/>
      <c r="FI193" s="222"/>
      <c r="FJ193" s="222"/>
      <c r="FK193" s="222"/>
      <c r="FL193" s="222"/>
      <c r="FM193" s="222"/>
      <c r="FN193" s="222"/>
      <c r="FO193" s="222"/>
      <c r="FP193" s="222"/>
      <c r="FQ193" s="222"/>
      <c r="FR193" s="222"/>
      <c r="FS193" s="222"/>
      <c r="FT193" s="222"/>
      <c r="FU193" s="222"/>
      <c r="FV193" s="222"/>
      <c r="FW193" s="222"/>
      <c r="FX193" s="222"/>
      <c r="FY193" s="222"/>
      <c r="FZ193" s="222"/>
      <c r="GA193" s="222"/>
      <c r="GB193" s="222"/>
      <c r="GC193" s="222"/>
      <c r="GD193" s="222"/>
      <c r="GE193" s="222"/>
      <c r="GF193" s="222"/>
      <c r="GG193" s="222"/>
      <c r="GH193" s="222"/>
      <c r="GI193" s="222"/>
      <c r="GJ193" s="222"/>
      <c r="GK193" s="222"/>
      <c r="GL193" s="222"/>
      <c r="GM193" s="222"/>
      <c r="GN193" s="222"/>
      <c r="GO193" s="222"/>
      <c r="GP193" s="222"/>
      <c r="GQ193" s="222"/>
      <c r="GR193" s="222"/>
      <c r="GS193" s="222"/>
      <c r="GT193" s="222"/>
      <c r="GU193" s="222"/>
      <c r="GV193" s="222"/>
      <c r="GW193" s="222"/>
      <c r="GX193" s="222"/>
      <c r="GY193" s="222"/>
      <c r="GZ193" s="222"/>
      <c r="HA193" s="222"/>
      <c r="HB193" s="222"/>
      <c r="HC193" s="222"/>
      <c r="HD193" s="222"/>
      <c r="HE193" s="222"/>
      <c r="HF193" s="222"/>
      <c r="HG193" s="222"/>
      <c r="HH193" s="222"/>
      <c r="HI193" s="222"/>
      <c r="HJ193" s="222"/>
      <c r="HK193" s="222"/>
      <c r="HL193" s="222"/>
      <c r="HM193" s="222"/>
      <c r="HN193" s="222"/>
      <c r="HO193" s="222"/>
      <c r="HP193" s="222"/>
      <c r="HQ193" s="222"/>
      <c r="HR193" s="222"/>
      <c r="HS193" s="222"/>
      <c r="HT193" s="222"/>
      <c r="HU193" s="222"/>
      <c r="HV193" s="222"/>
      <c r="HW193" s="222"/>
      <c r="HX193" s="222"/>
      <c r="HY193" s="222"/>
      <c r="HZ193" s="222"/>
      <c r="IA193" s="222"/>
      <c r="IB193" s="222"/>
      <c r="IC193" s="222"/>
      <c r="ID193" s="222"/>
      <c r="IE193" s="222"/>
      <c r="IF193" s="222"/>
      <c r="IG193" s="222"/>
      <c r="IH193" s="222"/>
      <c r="II193" s="222"/>
      <c r="IJ193" s="222"/>
      <c r="IK193" s="222"/>
      <c r="IL193" s="222"/>
      <c r="IM193" s="222"/>
      <c r="IN193" s="222"/>
      <c r="IO193" s="222"/>
      <c r="IP193" s="222"/>
      <c r="IQ193" s="222"/>
      <c r="IR193" s="222"/>
      <c r="IS193" s="222"/>
      <c r="IT193" s="222"/>
    </row>
    <row r="194" spans="1:254" s="1" customFormat="1" x14ac:dyDescent="0.2">
      <c r="A194" s="222"/>
      <c r="B194" s="250"/>
      <c r="C194" s="250"/>
      <c r="D194" s="250"/>
      <c r="E194" s="250"/>
      <c r="F194" s="250"/>
      <c r="G194" s="250"/>
      <c r="H194" s="250"/>
      <c r="I194" s="222"/>
      <c r="J194" s="222"/>
      <c r="K194" s="222"/>
      <c r="L194" s="222"/>
      <c r="M194" s="222"/>
      <c r="N194" s="222"/>
      <c r="O194" s="222"/>
      <c r="P194" s="222"/>
      <c r="Q194" s="222"/>
      <c r="R194" s="222"/>
      <c r="S194" s="222"/>
      <c r="T194" s="222"/>
      <c r="U194" s="222"/>
      <c r="V194" s="222"/>
      <c r="W194" s="222"/>
      <c r="X194" s="222"/>
      <c r="Y194" s="222"/>
      <c r="Z194" s="222"/>
      <c r="AA194" s="222"/>
      <c r="AB194" s="222"/>
      <c r="AC194" s="222"/>
      <c r="AD194" s="222"/>
      <c r="AE194" s="222"/>
      <c r="AF194" s="222"/>
      <c r="AG194" s="222"/>
      <c r="AH194" s="222"/>
      <c r="AI194" s="222"/>
      <c r="AJ194" s="222"/>
      <c r="AK194" s="222"/>
      <c r="AL194" s="222"/>
      <c r="AM194" s="222"/>
      <c r="AN194" s="222"/>
      <c r="AO194" s="222"/>
      <c r="AP194" s="222"/>
      <c r="AQ194" s="222"/>
      <c r="AR194" s="222"/>
      <c r="AS194" s="222"/>
      <c r="AT194" s="222"/>
      <c r="AU194" s="222"/>
      <c r="AV194" s="222"/>
      <c r="AW194" s="222"/>
      <c r="AX194" s="222"/>
      <c r="AY194" s="222"/>
      <c r="AZ194" s="222"/>
      <c r="BA194" s="222"/>
      <c r="BB194" s="222"/>
      <c r="BC194" s="222"/>
      <c r="BD194" s="222"/>
      <c r="BE194" s="222"/>
      <c r="BF194" s="222"/>
      <c r="BG194" s="222"/>
      <c r="BH194" s="222"/>
      <c r="BI194" s="222"/>
      <c r="BJ194" s="222"/>
      <c r="BK194" s="222"/>
      <c r="BL194" s="222"/>
      <c r="BM194" s="222"/>
      <c r="BN194" s="222"/>
      <c r="BO194" s="222"/>
      <c r="BP194" s="222"/>
      <c r="BQ194" s="222"/>
      <c r="BR194" s="222"/>
      <c r="BS194" s="222"/>
      <c r="BT194" s="222"/>
      <c r="BU194" s="222"/>
      <c r="BV194" s="222"/>
      <c r="BW194" s="222"/>
      <c r="BX194" s="222"/>
      <c r="BY194" s="222"/>
      <c r="BZ194" s="222"/>
      <c r="CA194" s="222"/>
      <c r="CB194" s="222"/>
      <c r="CC194" s="222"/>
      <c r="CD194" s="222"/>
      <c r="CE194" s="222"/>
      <c r="CF194" s="222"/>
      <c r="CG194" s="222"/>
      <c r="CH194" s="222"/>
      <c r="CI194" s="222"/>
      <c r="CJ194" s="222"/>
      <c r="CK194" s="222"/>
      <c r="CL194" s="222"/>
      <c r="CM194" s="222"/>
      <c r="CN194" s="222"/>
      <c r="CO194" s="222"/>
      <c r="CP194" s="222"/>
      <c r="CQ194" s="222"/>
      <c r="CR194" s="222"/>
      <c r="CS194" s="222"/>
      <c r="CT194" s="222"/>
      <c r="CU194" s="222"/>
      <c r="CV194" s="222"/>
      <c r="CW194" s="222"/>
      <c r="CX194" s="222"/>
      <c r="CY194" s="222"/>
      <c r="CZ194" s="222"/>
      <c r="DA194" s="222"/>
      <c r="DB194" s="222"/>
      <c r="DC194" s="222"/>
      <c r="DD194" s="222"/>
      <c r="DE194" s="222"/>
      <c r="DF194" s="222"/>
      <c r="DG194" s="222"/>
      <c r="DH194" s="222"/>
      <c r="DI194" s="222"/>
      <c r="DJ194" s="222"/>
      <c r="DK194" s="222"/>
      <c r="DL194" s="222"/>
      <c r="DM194" s="222"/>
      <c r="DN194" s="222"/>
      <c r="DO194" s="222"/>
      <c r="DP194" s="222"/>
      <c r="DQ194" s="222"/>
      <c r="DR194" s="222"/>
      <c r="DS194" s="222"/>
      <c r="DT194" s="222"/>
      <c r="DU194" s="222"/>
      <c r="DV194" s="222"/>
      <c r="DW194" s="222"/>
      <c r="DX194" s="222"/>
      <c r="DY194" s="222"/>
      <c r="DZ194" s="222"/>
      <c r="EA194" s="222"/>
      <c r="EB194" s="222"/>
      <c r="EC194" s="222"/>
      <c r="ED194" s="222"/>
      <c r="EE194" s="222"/>
      <c r="EF194" s="222"/>
      <c r="EG194" s="222"/>
      <c r="EH194" s="222"/>
      <c r="EI194" s="222"/>
      <c r="EJ194" s="222"/>
      <c r="EK194" s="222"/>
      <c r="EL194" s="222"/>
      <c r="EM194" s="222"/>
      <c r="EN194" s="222"/>
      <c r="EO194" s="222"/>
      <c r="EP194" s="222"/>
      <c r="EQ194" s="222"/>
      <c r="ER194" s="222"/>
      <c r="ES194" s="222"/>
      <c r="ET194" s="222"/>
      <c r="EU194" s="222"/>
      <c r="EV194" s="222"/>
      <c r="EW194" s="222"/>
      <c r="EX194" s="222"/>
      <c r="EY194" s="222"/>
      <c r="EZ194" s="222"/>
      <c r="FA194" s="222"/>
      <c r="FB194" s="222"/>
      <c r="FC194" s="222"/>
      <c r="FD194" s="222"/>
      <c r="FE194" s="222"/>
      <c r="FF194" s="222"/>
      <c r="FG194" s="222"/>
      <c r="FH194" s="222"/>
      <c r="FI194" s="222"/>
      <c r="FJ194" s="222"/>
      <c r="FK194" s="222"/>
      <c r="FL194" s="222"/>
      <c r="FM194" s="222"/>
      <c r="FN194" s="222"/>
      <c r="FO194" s="222"/>
      <c r="FP194" s="222"/>
      <c r="FQ194" s="222"/>
      <c r="FR194" s="222"/>
      <c r="FS194" s="222"/>
      <c r="FT194" s="222"/>
      <c r="FU194" s="222"/>
      <c r="FV194" s="222"/>
      <c r="FW194" s="222"/>
      <c r="FX194" s="222"/>
      <c r="FY194" s="222"/>
      <c r="FZ194" s="222"/>
      <c r="GA194" s="222"/>
      <c r="GB194" s="222"/>
      <c r="GC194" s="222"/>
      <c r="GD194" s="222"/>
      <c r="GE194" s="222"/>
      <c r="GF194" s="222"/>
      <c r="GG194" s="222"/>
      <c r="GH194" s="222"/>
      <c r="GI194" s="222"/>
      <c r="GJ194" s="222"/>
      <c r="GK194" s="222"/>
      <c r="GL194" s="222"/>
      <c r="GM194" s="222"/>
      <c r="GN194" s="222"/>
      <c r="GO194" s="222"/>
      <c r="GP194" s="222"/>
      <c r="GQ194" s="222"/>
      <c r="GR194" s="222"/>
      <c r="GS194" s="222"/>
      <c r="GT194" s="222"/>
      <c r="GU194" s="222"/>
      <c r="GV194" s="222"/>
      <c r="GW194" s="222"/>
      <c r="GX194" s="222"/>
      <c r="GY194" s="222"/>
      <c r="GZ194" s="222"/>
      <c r="HA194" s="222"/>
      <c r="HB194" s="222"/>
      <c r="HC194" s="222"/>
      <c r="HD194" s="222"/>
      <c r="HE194" s="222"/>
      <c r="HF194" s="222"/>
      <c r="HG194" s="222"/>
      <c r="HH194" s="222"/>
      <c r="HI194" s="222"/>
      <c r="HJ194" s="222"/>
      <c r="HK194" s="222"/>
      <c r="HL194" s="222"/>
      <c r="HM194" s="222"/>
      <c r="HN194" s="222"/>
      <c r="HO194" s="222"/>
      <c r="HP194" s="222"/>
      <c r="HQ194" s="222"/>
      <c r="HR194" s="222"/>
      <c r="HS194" s="222"/>
      <c r="HT194" s="222"/>
      <c r="HU194" s="222"/>
      <c r="HV194" s="222"/>
      <c r="HW194" s="222"/>
      <c r="HX194" s="222"/>
      <c r="HY194" s="222"/>
      <c r="HZ194" s="222"/>
      <c r="IA194" s="222"/>
      <c r="IB194" s="222"/>
      <c r="IC194" s="222"/>
      <c r="ID194" s="222"/>
      <c r="IE194" s="222"/>
      <c r="IF194" s="222"/>
      <c r="IG194" s="222"/>
      <c r="IH194" s="222"/>
      <c r="II194" s="222"/>
      <c r="IJ194" s="222"/>
      <c r="IK194" s="222"/>
      <c r="IL194" s="222"/>
      <c r="IM194" s="222"/>
      <c r="IN194" s="222"/>
      <c r="IO194" s="222"/>
      <c r="IP194" s="222"/>
      <c r="IQ194" s="222"/>
      <c r="IR194" s="222"/>
      <c r="IS194" s="222"/>
      <c r="IT194" s="222"/>
    </row>
    <row r="195" spans="1:254" s="1" customFormat="1" x14ac:dyDescent="0.2">
      <c r="A195" s="222"/>
      <c r="B195" s="250"/>
      <c r="C195" s="250"/>
      <c r="D195" s="250"/>
      <c r="E195" s="250"/>
      <c r="F195" s="250"/>
      <c r="G195" s="250"/>
      <c r="H195" s="250"/>
      <c r="I195" s="222"/>
      <c r="J195" s="222"/>
      <c r="K195" s="222"/>
      <c r="L195" s="222"/>
      <c r="M195" s="222"/>
      <c r="N195" s="222"/>
      <c r="O195" s="222"/>
      <c r="P195" s="222"/>
      <c r="Q195" s="222"/>
      <c r="R195" s="222"/>
      <c r="S195" s="222"/>
      <c r="T195" s="222"/>
      <c r="U195" s="222"/>
      <c r="V195" s="222"/>
      <c r="W195" s="222"/>
      <c r="X195" s="222"/>
      <c r="Y195" s="222"/>
      <c r="Z195" s="222"/>
      <c r="AA195" s="222"/>
      <c r="AB195" s="222"/>
      <c r="AC195" s="222"/>
      <c r="AD195" s="22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2"/>
      <c r="AY195" s="222"/>
      <c r="AZ195" s="222"/>
      <c r="BA195" s="222"/>
      <c r="BB195" s="222"/>
      <c r="BC195" s="222"/>
      <c r="BD195" s="222"/>
      <c r="BE195" s="222"/>
      <c r="BF195" s="222"/>
      <c r="BG195" s="222"/>
      <c r="BH195" s="222"/>
      <c r="BI195" s="222"/>
      <c r="BJ195" s="222"/>
      <c r="BK195" s="222"/>
      <c r="BL195" s="222"/>
      <c r="BM195" s="222"/>
      <c r="BN195" s="222"/>
      <c r="BO195" s="222"/>
      <c r="BP195" s="222"/>
      <c r="BQ195" s="222"/>
      <c r="BR195" s="222"/>
      <c r="BS195" s="222"/>
      <c r="BT195" s="222"/>
      <c r="BU195" s="222"/>
      <c r="BV195" s="222"/>
      <c r="BW195" s="222"/>
      <c r="BX195" s="222"/>
      <c r="BY195" s="222"/>
      <c r="BZ195" s="222"/>
      <c r="CA195" s="222"/>
      <c r="CB195" s="222"/>
      <c r="CC195" s="222"/>
      <c r="CD195" s="222"/>
      <c r="CE195" s="222"/>
      <c r="CF195" s="222"/>
      <c r="CG195" s="222"/>
      <c r="CH195" s="222"/>
      <c r="CI195" s="222"/>
      <c r="CJ195" s="222"/>
      <c r="CK195" s="222"/>
      <c r="CL195" s="222"/>
      <c r="CM195" s="222"/>
      <c r="CN195" s="222"/>
      <c r="CO195" s="222"/>
      <c r="CP195" s="222"/>
      <c r="CQ195" s="222"/>
      <c r="CR195" s="222"/>
      <c r="CS195" s="222"/>
      <c r="CT195" s="222"/>
      <c r="CU195" s="222"/>
      <c r="CV195" s="222"/>
      <c r="CW195" s="222"/>
      <c r="CX195" s="222"/>
      <c r="CY195" s="222"/>
      <c r="CZ195" s="222"/>
      <c r="DA195" s="222"/>
      <c r="DB195" s="222"/>
      <c r="DC195" s="222"/>
      <c r="DD195" s="222"/>
      <c r="DE195" s="222"/>
      <c r="DF195" s="222"/>
      <c r="DG195" s="222"/>
      <c r="DH195" s="222"/>
      <c r="DI195" s="222"/>
      <c r="DJ195" s="222"/>
      <c r="DK195" s="222"/>
      <c r="DL195" s="222"/>
      <c r="DM195" s="222"/>
      <c r="DN195" s="222"/>
      <c r="DO195" s="222"/>
      <c r="DP195" s="222"/>
      <c r="DQ195" s="222"/>
      <c r="DR195" s="222"/>
      <c r="DS195" s="222"/>
      <c r="DT195" s="222"/>
      <c r="DU195" s="222"/>
      <c r="DV195" s="222"/>
      <c r="DW195" s="222"/>
      <c r="DX195" s="222"/>
      <c r="DY195" s="222"/>
      <c r="DZ195" s="222"/>
      <c r="EA195" s="222"/>
      <c r="EB195" s="222"/>
      <c r="EC195" s="222"/>
      <c r="ED195" s="222"/>
      <c r="EE195" s="222"/>
      <c r="EF195" s="222"/>
      <c r="EG195" s="222"/>
      <c r="EH195" s="222"/>
      <c r="EI195" s="222"/>
      <c r="EJ195" s="222"/>
      <c r="EK195" s="222"/>
      <c r="EL195" s="222"/>
      <c r="EM195" s="222"/>
      <c r="EN195" s="222"/>
      <c r="EO195" s="222"/>
      <c r="EP195" s="222"/>
      <c r="EQ195" s="222"/>
      <c r="ER195" s="222"/>
      <c r="ES195" s="222"/>
      <c r="ET195" s="222"/>
      <c r="EU195" s="222"/>
      <c r="EV195" s="222"/>
      <c r="EW195" s="222"/>
      <c r="EX195" s="222"/>
      <c r="EY195" s="222"/>
      <c r="EZ195" s="222"/>
      <c r="FA195" s="222"/>
      <c r="FB195" s="222"/>
      <c r="FC195" s="222"/>
      <c r="FD195" s="222"/>
      <c r="FE195" s="222"/>
      <c r="FF195" s="222"/>
      <c r="FG195" s="222"/>
      <c r="FH195" s="222"/>
      <c r="FI195" s="222"/>
      <c r="FJ195" s="222"/>
      <c r="FK195" s="222"/>
      <c r="FL195" s="222"/>
      <c r="FM195" s="222"/>
      <c r="FN195" s="222"/>
      <c r="FO195" s="222"/>
      <c r="FP195" s="222"/>
      <c r="FQ195" s="222"/>
      <c r="FR195" s="222"/>
      <c r="FS195" s="222"/>
      <c r="FT195" s="222"/>
      <c r="FU195" s="222"/>
      <c r="FV195" s="222"/>
      <c r="FW195" s="222"/>
      <c r="FX195" s="222"/>
      <c r="FY195" s="222"/>
      <c r="FZ195" s="222"/>
      <c r="GA195" s="222"/>
      <c r="GB195" s="222"/>
      <c r="GC195" s="222"/>
      <c r="GD195" s="222"/>
      <c r="GE195" s="222"/>
      <c r="GF195" s="222"/>
      <c r="GG195" s="222"/>
      <c r="GH195" s="222"/>
      <c r="GI195" s="222"/>
      <c r="GJ195" s="222"/>
      <c r="GK195" s="222"/>
      <c r="GL195" s="222"/>
      <c r="GM195" s="222"/>
      <c r="GN195" s="222"/>
      <c r="GO195" s="222"/>
      <c r="GP195" s="222"/>
      <c r="GQ195" s="222"/>
      <c r="GR195" s="222"/>
      <c r="GS195" s="222"/>
      <c r="GT195" s="222"/>
      <c r="GU195" s="222"/>
      <c r="GV195" s="222"/>
      <c r="GW195" s="222"/>
      <c r="GX195" s="222"/>
      <c r="GY195" s="222"/>
      <c r="GZ195" s="222"/>
      <c r="HA195" s="222"/>
      <c r="HB195" s="222"/>
      <c r="HC195" s="222"/>
      <c r="HD195" s="222"/>
      <c r="HE195" s="222"/>
      <c r="HF195" s="222"/>
      <c r="HG195" s="222"/>
      <c r="HH195" s="222"/>
      <c r="HI195" s="222"/>
      <c r="HJ195" s="222"/>
      <c r="HK195" s="222"/>
      <c r="HL195" s="222"/>
      <c r="HM195" s="222"/>
      <c r="HN195" s="222"/>
      <c r="HO195" s="222"/>
      <c r="HP195" s="222"/>
      <c r="HQ195" s="222"/>
      <c r="HR195" s="222"/>
      <c r="HS195" s="222"/>
      <c r="HT195" s="222"/>
      <c r="HU195" s="222"/>
      <c r="HV195" s="222"/>
      <c r="HW195" s="222"/>
      <c r="HX195" s="222"/>
      <c r="HY195" s="222"/>
      <c r="HZ195" s="222"/>
      <c r="IA195" s="222"/>
      <c r="IB195" s="222"/>
      <c r="IC195" s="222"/>
      <c r="ID195" s="222"/>
      <c r="IE195" s="222"/>
      <c r="IF195" s="222"/>
      <c r="IG195" s="222"/>
      <c r="IH195" s="222"/>
      <c r="II195" s="222"/>
      <c r="IJ195" s="222"/>
      <c r="IK195" s="222"/>
      <c r="IL195" s="222"/>
      <c r="IM195" s="222"/>
      <c r="IN195" s="222"/>
      <c r="IO195" s="222"/>
      <c r="IP195" s="222"/>
      <c r="IQ195" s="222"/>
      <c r="IR195" s="222"/>
      <c r="IS195" s="222"/>
      <c r="IT195" s="222"/>
    </row>
    <row r="196" spans="1:254" s="1" customFormat="1" x14ac:dyDescent="0.2">
      <c r="A196" s="222"/>
      <c r="B196" s="250"/>
      <c r="C196" s="250"/>
      <c r="D196" s="250"/>
      <c r="E196" s="250"/>
      <c r="F196" s="250"/>
      <c r="G196" s="250"/>
      <c r="H196" s="250"/>
      <c r="I196" s="222"/>
      <c r="J196" s="222"/>
      <c r="K196" s="222"/>
      <c r="L196" s="222"/>
      <c r="M196" s="222"/>
      <c r="N196" s="222"/>
      <c r="O196" s="222"/>
      <c r="P196" s="222"/>
      <c r="Q196" s="222"/>
      <c r="R196" s="222"/>
      <c r="S196" s="222"/>
      <c r="T196" s="222"/>
      <c r="U196" s="222"/>
      <c r="V196" s="222"/>
      <c r="W196" s="222"/>
      <c r="X196" s="222"/>
      <c r="Y196" s="222"/>
      <c r="Z196" s="222"/>
      <c r="AA196" s="222"/>
      <c r="AB196" s="222"/>
      <c r="AC196" s="222"/>
      <c r="AD196" s="222"/>
      <c r="AE196" s="222"/>
      <c r="AF196" s="222"/>
      <c r="AG196" s="222"/>
      <c r="AH196" s="222"/>
      <c r="AI196" s="222"/>
      <c r="AJ196" s="222"/>
      <c r="AK196" s="222"/>
      <c r="AL196" s="222"/>
      <c r="AM196" s="222"/>
      <c r="AN196" s="222"/>
      <c r="AO196" s="222"/>
      <c r="AP196" s="222"/>
      <c r="AQ196" s="222"/>
      <c r="AR196" s="222"/>
      <c r="AS196" s="222"/>
      <c r="AT196" s="222"/>
      <c r="AU196" s="222"/>
      <c r="AV196" s="222"/>
      <c r="AW196" s="222"/>
      <c r="AX196" s="222"/>
      <c r="AY196" s="222"/>
      <c r="AZ196" s="222"/>
      <c r="BA196" s="222"/>
      <c r="BB196" s="222"/>
      <c r="BC196" s="222"/>
      <c r="BD196" s="222"/>
      <c r="BE196" s="222"/>
      <c r="BF196" s="222"/>
      <c r="BG196" s="222"/>
      <c r="BH196" s="222"/>
      <c r="BI196" s="222"/>
      <c r="BJ196" s="222"/>
      <c r="BK196" s="222"/>
      <c r="BL196" s="222"/>
      <c r="BM196" s="222"/>
      <c r="BN196" s="222"/>
      <c r="BO196" s="222"/>
      <c r="BP196" s="222"/>
      <c r="BQ196" s="222"/>
      <c r="BR196" s="222"/>
      <c r="BS196" s="222"/>
      <c r="BT196" s="222"/>
      <c r="BU196" s="222"/>
      <c r="BV196" s="222"/>
      <c r="BW196" s="222"/>
      <c r="BX196" s="222"/>
      <c r="BY196" s="222"/>
      <c r="BZ196" s="222"/>
      <c r="CA196" s="222"/>
      <c r="CB196" s="222"/>
      <c r="CC196" s="222"/>
      <c r="CD196" s="222"/>
      <c r="CE196" s="222"/>
      <c r="CF196" s="222"/>
      <c r="CG196" s="222"/>
      <c r="CH196" s="222"/>
      <c r="CI196" s="222"/>
      <c r="CJ196" s="222"/>
      <c r="CK196" s="222"/>
      <c r="CL196" s="222"/>
      <c r="CM196" s="222"/>
      <c r="CN196" s="222"/>
      <c r="CO196" s="222"/>
      <c r="CP196" s="222"/>
      <c r="CQ196" s="222"/>
      <c r="CR196" s="222"/>
      <c r="CS196" s="222"/>
      <c r="CT196" s="222"/>
      <c r="CU196" s="222"/>
      <c r="CV196" s="222"/>
      <c r="CW196" s="222"/>
      <c r="CX196" s="222"/>
      <c r="CY196" s="222"/>
      <c r="CZ196" s="222"/>
      <c r="DA196" s="222"/>
      <c r="DB196" s="222"/>
      <c r="DC196" s="222"/>
      <c r="DD196" s="222"/>
      <c r="DE196" s="222"/>
      <c r="DF196" s="222"/>
      <c r="DG196" s="222"/>
      <c r="DH196" s="222"/>
      <c r="DI196" s="222"/>
      <c r="DJ196" s="222"/>
      <c r="DK196" s="222"/>
      <c r="DL196" s="222"/>
      <c r="DM196" s="222"/>
      <c r="DN196" s="222"/>
      <c r="DO196" s="222"/>
      <c r="DP196" s="222"/>
      <c r="DQ196" s="222"/>
      <c r="DR196" s="222"/>
      <c r="DS196" s="222"/>
      <c r="DT196" s="222"/>
      <c r="DU196" s="222"/>
      <c r="DV196" s="222"/>
      <c r="DW196" s="222"/>
      <c r="DX196" s="222"/>
      <c r="DY196" s="222"/>
      <c r="DZ196" s="222"/>
      <c r="EA196" s="222"/>
      <c r="EB196" s="222"/>
      <c r="EC196" s="222"/>
      <c r="ED196" s="222"/>
      <c r="EE196" s="222"/>
      <c r="EF196" s="222"/>
      <c r="EG196" s="222"/>
      <c r="EH196" s="222"/>
      <c r="EI196" s="222"/>
      <c r="EJ196" s="222"/>
      <c r="EK196" s="222"/>
      <c r="EL196" s="222"/>
      <c r="EM196" s="222"/>
      <c r="EN196" s="222"/>
      <c r="EO196" s="222"/>
      <c r="EP196" s="222"/>
      <c r="EQ196" s="222"/>
      <c r="ER196" s="222"/>
      <c r="ES196" s="222"/>
      <c r="ET196" s="222"/>
      <c r="EU196" s="222"/>
      <c r="EV196" s="222"/>
      <c r="EW196" s="222"/>
      <c r="EX196" s="222"/>
      <c r="EY196" s="222"/>
      <c r="EZ196" s="222"/>
      <c r="FA196" s="222"/>
      <c r="FB196" s="222"/>
      <c r="FC196" s="222"/>
      <c r="FD196" s="222"/>
      <c r="FE196" s="222"/>
      <c r="FF196" s="222"/>
      <c r="FG196" s="222"/>
      <c r="FH196" s="222"/>
      <c r="FI196" s="222"/>
      <c r="FJ196" s="222"/>
      <c r="FK196" s="222"/>
      <c r="FL196" s="222"/>
      <c r="FM196" s="222"/>
      <c r="FN196" s="222"/>
      <c r="FO196" s="222"/>
      <c r="FP196" s="222"/>
      <c r="FQ196" s="222"/>
      <c r="FR196" s="222"/>
      <c r="FS196" s="222"/>
      <c r="FT196" s="222"/>
      <c r="FU196" s="222"/>
      <c r="FV196" s="222"/>
      <c r="FW196" s="222"/>
      <c r="FX196" s="222"/>
      <c r="FY196" s="222"/>
      <c r="FZ196" s="222"/>
      <c r="GA196" s="222"/>
      <c r="GB196" s="222"/>
      <c r="GC196" s="222"/>
      <c r="GD196" s="222"/>
      <c r="GE196" s="222"/>
      <c r="GF196" s="222"/>
      <c r="GG196" s="222"/>
      <c r="GH196" s="222"/>
      <c r="GI196" s="222"/>
      <c r="GJ196" s="222"/>
      <c r="GK196" s="222"/>
      <c r="GL196" s="222"/>
      <c r="GM196" s="222"/>
      <c r="GN196" s="222"/>
      <c r="GO196" s="222"/>
      <c r="GP196" s="222"/>
      <c r="GQ196" s="222"/>
      <c r="GR196" s="222"/>
      <c r="GS196" s="222"/>
      <c r="GT196" s="222"/>
      <c r="GU196" s="222"/>
      <c r="GV196" s="222"/>
      <c r="GW196" s="222"/>
      <c r="GX196" s="222"/>
      <c r="GY196" s="222"/>
      <c r="GZ196" s="222"/>
      <c r="HA196" s="222"/>
      <c r="HB196" s="222"/>
      <c r="HC196" s="222"/>
      <c r="HD196" s="222"/>
      <c r="HE196" s="222"/>
      <c r="HF196" s="222"/>
      <c r="HG196" s="222"/>
      <c r="HH196" s="222"/>
      <c r="HI196" s="222"/>
      <c r="HJ196" s="222"/>
      <c r="HK196" s="222"/>
      <c r="HL196" s="222"/>
      <c r="HM196" s="222"/>
      <c r="HN196" s="222"/>
      <c r="HO196" s="222"/>
      <c r="HP196" s="222"/>
      <c r="HQ196" s="222"/>
      <c r="HR196" s="222"/>
      <c r="HS196" s="222"/>
      <c r="HT196" s="222"/>
      <c r="HU196" s="222"/>
      <c r="HV196" s="222"/>
      <c r="HW196" s="222"/>
      <c r="HX196" s="222"/>
      <c r="HY196" s="222"/>
      <c r="HZ196" s="222"/>
      <c r="IA196" s="222"/>
      <c r="IB196" s="222"/>
      <c r="IC196" s="222"/>
      <c r="ID196" s="222"/>
      <c r="IE196" s="222"/>
      <c r="IF196" s="222"/>
      <c r="IG196" s="222"/>
      <c r="IH196" s="222"/>
      <c r="II196" s="222"/>
      <c r="IJ196" s="222"/>
      <c r="IK196" s="222"/>
      <c r="IL196" s="222"/>
      <c r="IM196" s="222"/>
      <c r="IN196" s="222"/>
      <c r="IO196" s="222"/>
      <c r="IP196" s="222"/>
      <c r="IQ196" s="222"/>
      <c r="IR196" s="222"/>
      <c r="IS196" s="222"/>
      <c r="IT196" s="222"/>
    </row>
    <row r="197" spans="1:254" s="1" customFormat="1" x14ac:dyDescent="0.2">
      <c r="A197" s="222"/>
      <c r="B197" s="250"/>
      <c r="C197" s="250"/>
      <c r="D197" s="250"/>
      <c r="E197" s="250"/>
      <c r="F197" s="250"/>
      <c r="G197" s="250"/>
      <c r="H197" s="250"/>
      <c r="I197" s="222"/>
      <c r="J197" s="222"/>
      <c r="K197" s="222"/>
      <c r="L197" s="222"/>
      <c r="M197" s="222"/>
      <c r="N197" s="222"/>
      <c r="O197" s="222"/>
      <c r="P197" s="222"/>
      <c r="Q197" s="222"/>
      <c r="R197" s="222"/>
      <c r="S197" s="222"/>
      <c r="T197" s="222"/>
      <c r="U197" s="222"/>
      <c r="V197" s="222"/>
      <c r="W197" s="222"/>
      <c r="X197" s="222"/>
      <c r="Y197" s="222"/>
      <c r="Z197" s="222"/>
      <c r="AA197" s="222"/>
      <c r="AB197" s="222"/>
      <c r="AC197" s="222"/>
      <c r="AD197" s="222"/>
      <c r="AE197" s="222"/>
      <c r="AF197" s="222"/>
      <c r="AG197" s="222"/>
      <c r="AH197" s="222"/>
      <c r="AI197" s="222"/>
      <c r="AJ197" s="222"/>
      <c r="AK197" s="222"/>
      <c r="AL197" s="222"/>
      <c r="AM197" s="222"/>
      <c r="AN197" s="222"/>
      <c r="AO197" s="222"/>
      <c r="AP197" s="222"/>
      <c r="AQ197" s="222"/>
      <c r="AR197" s="222"/>
      <c r="AS197" s="222"/>
      <c r="AT197" s="222"/>
      <c r="AU197" s="222"/>
      <c r="AV197" s="222"/>
      <c r="AW197" s="222"/>
      <c r="AX197" s="222"/>
      <c r="AY197" s="222"/>
      <c r="AZ197" s="222"/>
      <c r="BA197" s="222"/>
      <c r="BB197" s="222"/>
      <c r="BC197" s="222"/>
      <c r="BD197" s="222"/>
      <c r="BE197" s="222"/>
      <c r="BF197" s="222"/>
      <c r="BG197" s="222"/>
      <c r="BH197" s="222"/>
      <c r="BI197" s="222"/>
      <c r="BJ197" s="222"/>
      <c r="BK197" s="222"/>
      <c r="BL197" s="222"/>
      <c r="BM197" s="222"/>
      <c r="BN197" s="222"/>
      <c r="BO197" s="222"/>
      <c r="BP197" s="222"/>
      <c r="BQ197" s="222"/>
      <c r="BR197" s="222"/>
      <c r="BS197" s="222"/>
      <c r="BT197" s="222"/>
      <c r="BU197" s="222"/>
      <c r="BV197" s="222"/>
      <c r="BW197" s="222"/>
      <c r="BX197" s="222"/>
      <c r="BY197" s="222"/>
      <c r="BZ197" s="222"/>
      <c r="CA197" s="222"/>
      <c r="CB197" s="222"/>
      <c r="CC197" s="222"/>
      <c r="CD197" s="222"/>
      <c r="CE197" s="222"/>
      <c r="CF197" s="222"/>
      <c r="CG197" s="222"/>
      <c r="CH197" s="222"/>
      <c r="CI197" s="222"/>
      <c r="CJ197" s="222"/>
      <c r="CK197" s="222"/>
      <c r="CL197" s="222"/>
      <c r="CM197" s="222"/>
      <c r="CN197" s="222"/>
      <c r="CO197" s="222"/>
      <c r="CP197" s="222"/>
      <c r="CQ197" s="222"/>
      <c r="CR197" s="222"/>
      <c r="CS197" s="222"/>
      <c r="CT197" s="222"/>
      <c r="CU197" s="222"/>
      <c r="CV197" s="222"/>
      <c r="CW197" s="222"/>
      <c r="CX197" s="222"/>
      <c r="CY197" s="222"/>
      <c r="CZ197" s="222"/>
      <c r="DA197" s="222"/>
      <c r="DB197" s="222"/>
      <c r="DC197" s="222"/>
      <c r="DD197" s="222"/>
      <c r="DE197" s="222"/>
      <c r="DF197" s="222"/>
      <c r="DG197" s="222"/>
      <c r="DH197" s="222"/>
      <c r="DI197" s="222"/>
      <c r="DJ197" s="222"/>
      <c r="DK197" s="222"/>
      <c r="DL197" s="222"/>
      <c r="DM197" s="222"/>
      <c r="DN197" s="222"/>
      <c r="DO197" s="222"/>
      <c r="DP197" s="222"/>
      <c r="DQ197" s="222"/>
      <c r="DR197" s="222"/>
      <c r="DS197" s="222"/>
      <c r="DT197" s="222"/>
      <c r="DU197" s="222"/>
      <c r="DV197" s="222"/>
      <c r="DW197" s="222"/>
      <c r="DX197" s="222"/>
      <c r="DY197" s="222"/>
      <c r="DZ197" s="222"/>
      <c r="EA197" s="222"/>
      <c r="EB197" s="222"/>
      <c r="EC197" s="222"/>
      <c r="ED197" s="222"/>
      <c r="EE197" s="222"/>
      <c r="EF197" s="222"/>
      <c r="EG197" s="222"/>
      <c r="EH197" s="222"/>
      <c r="EI197" s="222"/>
      <c r="EJ197" s="222"/>
      <c r="EK197" s="222"/>
      <c r="EL197" s="222"/>
      <c r="EM197" s="222"/>
      <c r="EN197" s="222"/>
      <c r="EO197" s="222"/>
      <c r="EP197" s="222"/>
      <c r="EQ197" s="222"/>
      <c r="ER197" s="222"/>
      <c r="ES197" s="222"/>
      <c r="ET197" s="222"/>
      <c r="EU197" s="222"/>
      <c r="EV197" s="222"/>
      <c r="EW197" s="222"/>
      <c r="EX197" s="222"/>
      <c r="EY197" s="222"/>
      <c r="EZ197" s="222"/>
      <c r="FA197" s="222"/>
      <c r="FB197" s="222"/>
      <c r="FC197" s="222"/>
      <c r="FD197" s="222"/>
      <c r="FE197" s="222"/>
      <c r="FF197" s="222"/>
      <c r="FG197" s="222"/>
      <c r="FH197" s="222"/>
      <c r="FI197" s="222"/>
      <c r="FJ197" s="222"/>
      <c r="FK197" s="222"/>
      <c r="FL197" s="222"/>
      <c r="FM197" s="222"/>
      <c r="FN197" s="222"/>
      <c r="FO197" s="222"/>
      <c r="FP197" s="222"/>
      <c r="FQ197" s="222"/>
      <c r="FR197" s="222"/>
      <c r="FS197" s="222"/>
      <c r="FT197" s="222"/>
      <c r="FU197" s="222"/>
      <c r="FV197" s="222"/>
      <c r="FW197" s="222"/>
      <c r="FX197" s="222"/>
      <c r="FY197" s="222"/>
      <c r="FZ197" s="222"/>
      <c r="GA197" s="222"/>
      <c r="GB197" s="222"/>
      <c r="GC197" s="222"/>
      <c r="GD197" s="222"/>
      <c r="GE197" s="222"/>
      <c r="GF197" s="222"/>
      <c r="GG197" s="222"/>
      <c r="GH197" s="222"/>
      <c r="GI197" s="222"/>
      <c r="GJ197" s="222"/>
      <c r="GK197" s="222"/>
      <c r="GL197" s="222"/>
      <c r="GM197" s="222"/>
      <c r="GN197" s="222"/>
      <c r="GO197" s="222"/>
      <c r="GP197" s="222"/>
      <c r="GQ197" s="222"/>
      <c r="GR197" s="222"/>
      <c r="GS197" s="222"/>
      <c r="GT197" s="222"/>
      <c r="GU197" s="222"/>
      <c r="GV197" s="222"/>
      <c r="GW197" s="222"/>
      <c r="GX197" s="222"/>
      <c r="GY197" s="222"/>
      <c r="GZ197" s="222"/>
      <c r="HA197" s="222"/>
      <c r="HB197" s="222"/>
      <c r="HC197" s="222"/>
      <c r="HD197" s="222"/>
      <c r="HE197" s="222"/>
      <c r="HF197" s="222"/>
      <c r="HG197" s="222"/>
      <c r="HH197" s="222"/>
      <c r="HI197" s="222"/>
      <c r="HJ197" s="222"/>
      <c r="HK197" s="222"/>
      <c r="HL197" s="222"/>
      <c r="HM197" s="222"/>
      <c r="HN197" s="222"/>
      <c r="HO197" s="222"/>
      <c r="HP197" s="222"/>
      <c r="HQ197" s="222"/>
      <c r="HR197" s="222"/>
      <c r="HS197" s="222"/>
      <c r="HT197" s="222"/>
      <c r="HU197" s="222"/>
      <c r="HV197" s="222"/>
      <c r="HW197" s="222"/>
      <c r="HX197" s="222"/>
      <c r="HY197" s="222"/>
      <c r="HZ197" s="222"/>
      <c r="IA197" s="222"/>
      <c r="IB197" s="222"/>
      <c r="IC197" s="222"/>
      <c r="ID197" s="222"/>
      <c r="IE197" s="222"/>
      <c r="IF197" s="222"/>
      <c r="IG197" s="222"/>
      <c r="IH197" s="222"/>
      <c r="II197" s="222"/>
      <c r="IJ197" s="222"/>
      <c r="IK197" s="222"/>
      <c r="IL197" s="222"/>
      <c r="IM197" s="222"/>
      <c r="IN197" s="222"/>
      <c r="IO197" s="222"/>
      <c r="IP197" s="222"/>
      <c r="IQ197" s="222"/>
      <c r="IR197" s="222"/>
      <c r="IS197" s="222"/>
      <c r="IT197" s="222"/>
    </row>
    <row r="198" spans="1:254" s="1" customFormat="1" x14ac:dyDescent="0.2">
      <c r="A198" s="222"/>
      <c r="B198" s="250"/>
      <c r="C198" s="250"/>
      <c r="D198" s="250"/>
      <c r="E198" s="250"/>
      <c r="F198" s="250"/>
      <c r="G198" s="250"/>
      <c r="H198" s="250"/>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2"/>
      <c r="AY198" s="222"/>
      <c r="AZ198" s="222"/>
      <c r="BA198" s="222"/>
      <c r="BB198" s="222"/>
      <c r="BC198" s="222"/>
      <c r="BD198" s="222"/>
      <c r="BE198" s="222"/>
      <c r="BF198" s="222"/>
      <c r="BG198" s="222"/>
      <c r="BH198" s="222"/>
      <c r="BI198" s="222"/>
      <c r="BJ198" s="222"/>
      <c r="BK198" s="222"/>
      <c r="BL198" s="222"/>
      <c r="BM198" s="222"/>
      <c r="BN198" s="222"/>
      <c r="BO198" s="222"/>
      <c r="BP198" s="222"/>
      <c r="BQ198" s="222"/>
      <c r="BR198" s="222"/>
      <c r="BS198" s="222"/>
      <c r="BT198" s="222"/>
      <c r="BU198" s="222"/>
      <c r="BV198" s="222"/>
      <c r="BW198" s="222"/>
      <c r="BX198" s="222"/>
      <c r="BY198" s="222"/>
      <c r="BZ198" s="222"/>
      <c r="CA198" s="222"/>
      <c r="CB198" s="222"/>
      <c r="CC198" s="222"/>
      <c r="CD198" s="222"/>
      <c r="CE198" s="222"/>
      <c r="CF198" s="222"/>
      <c r="CG198" s="222"/>
      <c r="CH198" s="222"/>
      <c r="CI198" s="222"/>
      <c r="CJ198" s="222"/>
      <c r="CK198" s="222"/>
      <c r="CL198" s="222"/>
      <c r="CM198" s="222"/>
      <c r="CN198" s="222"/>
      <c r="CO198" s="222"/>
      <c r="CP198" s="222"/>
      <c r="CQ198" s="222"/>
      <c r="CR198" s="222"/>
      <c r="CS198" s="222"/>
      <c r="CT198" s="222"/>
      <c r="CU198" s="222"/>
      <c r="CV198" s="222"/>
      <c r="CW198" s="222"/>
      <c r="CX198" s="222"/>
      <c r="CY198" s="222"/>
      <c r="CZ198" s="222"/>
      <c r="DA198" s="222"/>
      <c r="DB198" s="222"/>
      <c r="DC198" s="222"/>
      <c r="DD198" s="222"/>
      <c r="DE198" s="222"/>
      <c r="DF198" s="222"/>
      <c r="DG198" s="222"/>
      <c r="DH198" s="222"/>
      <c r="DI198" s="222"/>
      <c r="DJ198" s="222"/>
      <c r="DK198" s="222"/>
      <c r="DL198" s="222"/>
      <c r="DM198" s="222"/>
      <c r="DN198" s="222"/>
      <c r="DO198" s="222"/>
      <c r="DP198" s="222"/>
      <c r="DQ198" s="222"/>
      <c r="DR198" s="222"/>
      <c r="DS198" s="222"/>
      <c r="DT198" s="222"/>
      <c r="DU198" s="222"/>
      <c r="DV198" s="222"/>
      <c r="DW198" s="222"/>
      <c r="DX198" s="222"/>
      <c r="DY198" s="222"/>
      <c r="DZ198" s="222"/>
      <c r="EA198" s="222"/>
      <c r="EB198" s="222"/>
      <c r="EC198" s="222"/>
      <c r="ED198" s="222"/>
      <c r="EE198" s="222"/>
      <c r="EF198" s="222"/>
      <c r="EG198" s="222"/>
      <c r="EH198" s="222"/>
      <c r="EI198" s="222"/>
      <c r="EJ198" s="222"/>
      <c r="EK198" s="222"/>
      <c r="EL198" s="222"/>
      <c r="EM198" s="222"/>
      <c r="EN198" s="222"/>
      <c r="EO198" s="222"/>
      <c r="EP198" s="222"/>
      <c r="EQ198" s="222"/>
      <c r="ER198" s="222"/>
      <c r="ES198" s="222"/>
      <c r="ET198" s="222"/>
      <c r="EU198" s="222"/>
      <c r="EV198" s="222"/>
      <c r="EW198" s="222"/>
      <c r="EX198" s="222"/>
      <c r="EY198" s="222"/>
      <c r="EZ198" s="222"/>
      <c r="FA198" s="222"/>
      <c r="FB198" s="222"/>
      <c r="FC198" s="222"/>
      <c r="FD198" s="222"/>
      <c r="FE198" s="222"/>
      <c r="FF198" s="222"/>
      <c r="FG198" s="222"/>
      <c r="FH198" s="222"/>
      <c r="FI198" s="222"/>
      <c r="FJ198" s="222"/>
      <c r="FK198" s="222"/>
      <c r="FL198" s="222"/>
      <c r="FM198" s="222"/>
      <c r="FN198" s="222"/>
      <c r="FO198" s="222"/>
      <c r="FP198" s="222"/>
      <c r="FQ198" s="222"/>
      <c r="FR198" s="222"/>
      <c r="FS198" s="222"/>
      <c r="FT198" s="222"/>
      <c r="FU198" s="222"/>
      <c r="FV198" s="222"/>
      <c r="FW198" s="222"/>
      <c r="FX198" s="222"/>
      <c r="FY198" s="222"/>
      <c r="FZ198" s="222"/>
      <c r="GA198" s="222"/>
      <c r="GB198" s="222"/>
      <c r="GC198" s="222"/>
      <c r="GD198" s="222"/>
      <c r="GE198" s="222"/>
      <c r="GF198" s="222"/>
      <c r="GG198" s="222"/>
      <c r="GH198" s="222"/>
      <c r="GI198" s="222"/>
      <c r="GJ198" s="222"/>
      <c r="GK198" s="222"/>
      <c r="GL198" s="222"/>
      <c r="GM198" s="222"/>
      <c r="GN198" s="222"/>
      <c r="GO198" s="222"/>
      <c r="GP198" s="222"/>
      <c r="GQ198" s="222"/>
      <c r="GR198" s="222"/>
      <c r="GS198" s="222"/>
      <c r="GT198" s="222"/>
      <c r="GU198" s="222"/>
      <c r="GV198" s="222"/>
      <c r="GW198" s="222"/>
      <c r="GX198" s="222"/>
      <c r="GY198" s="222"/>
      <c r="GZ198" s="222"/>
      <c r="HA198" s="222"/>
      <c r="HB198" s="222"/>
      <c r="HC198" s="222"/>
      <c r="HD198" s="222"/>
      <c r="HE198" s="222"/>
      <c r="HF198" s="222"/>
      <c r="HG198" s="222"/>
      <c r="HH198" s="222"/>
      <c r="HI198" s="222"/>
      <c r="HJ198" s="222"/>
      <c r="HK198" s="222"/>
      <c r="HL198" s="222"/>
      <c r="HM198" s="222"/>
      <c r="HN198" s="222"/>
      <c r="HO198" s="222"/>
      <c r="HP198" s="222"/>
      <c r="HQ198" s="222"/>
      <c r="HR198" s="222"/>
      <c r="HS198" s="222"/>
      <c r="HT198" s="222"/>
      <c r="HU198" s="222"/>
      <c r="HV198" s="222"/>
      <c r="HW198" s="222"/>
      <c r="HX198" s="222"/>
      <c r="HY198" s="222"/>
      <c r="HZ198" s="222"/>
      <c r="IA198" s="222"/>
      <c r="IB198" s="222"/>
      <c r="IC198" s="222"/>
      <c r="ID198" s="222"/>
      <c r="IE198" s="222"/>
      <c r="IF198" s="222"/>
      <c r="IG198" s="222"/>
      <c r="IH198" s="222"/>
      <c r="II198" s="222"/>
      <c r="IJ198" s="222"/>
      <c r="IK198" s="222"/>
      <c r="IL198" s="222"/>
      <c r="IM198" s="222"/>
      <c r="IN198" s="222"/>
      <c r="IO198" s="222"/>
      <c r="IP198" s="222"/>
      <c r="IQ198" s="222"/>
      <c r="IR198" s="222"/>
      <c r="IS198" s="222"/>
      <c r="IT198" s="222"/>
    </row>
    <row r="199" spans="1:254" s="1" customFormat="1" x14ac:dyDescent="0.2">
      <c r="A199" s="222"/>
      <c r="B199" s="250"/>
      <c r="C199" s="250"/>
      <c r="D199" s="250"/>
      <c r="E199" s="250"/>
      <c r="F199" s="250"/>
      <c r="G199" s="250"/>
      <c r="H199" s="250"/>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222"/>
      <c r="AG199" s="222"/>
      <c r="AH199" s="222"/>
      <c r="AI199" s="222"/>
      <c r="AJ199" s="222"/>
      <c r="AK199" s="222"/>
      <c r="AL199" s="222"/>
      <c r="AM199" s="222"/>
      <c r="AN199" s="222"/>
      <c r="AO199" s="222"/>
      <c r="AP199" s="222"/>
      <c r="AQ199" s="222"/>
      <c r="AR199" s="222"/>
      <c r="AS199" s="222"/>
      <c r="AT199" s="222"/>
      <c r="AU199" s="222"/>
      <c r="AV199" s="222"/>
      <c r="AW199" s="222"/>
      <c r="AX199" s="222"/>
      <c r="AY199" s="222"/>
      <c r="AZ199" s="222"/>
      <c r="BA199" s="222"/>
      <c r="BB199" s="222"/>
      <c r="BC199" s="222"/>
      <c r="BD199" s="222"/>
      <c r="BE199" s="222"/>
      <c r="BF199" s="222"/>
      <c r="BG199" s="222"/>
      <c r="BH199" s="222"/>
      <c r="BI199" s="222"/>
      <c r="BJ199" s="222"/>
      <c r="BK199" s="222"/>
      <c r="BL199" s="222"/>
      <c r="BM199" s="222"/>
      <c r="BN199" s="222"/>
      <c r="BO199" s="222"/>
      <c r="BP199" s="222"/>
      <c r="BQ199" s="222"/>
      <c r="BR199" s="222"/>
      <c r="BS199" s="222"/>
      <c r="BT199" s="222"/>
      <c r="BU199" s="222"/>
      <c r="BV199" s="222"/>
      <c r="BW199" s="222"/>
      <c r="BX199" s="222"/>
      <c r="BY199" s="222"/>
      <c r="BZ199" s="222"/>
      <c r="CA199" s="222"/>
      <c r="CB199" s="222"/>
      <c r="CC199" s="222"/>
      <c r="CD199" s="222"/>
      <c r="CE199" s="222"/>
      <c r="CF199" s="222"/>
      <c r="CG199" s="222"/>
      <c r="CH199" s="222"/>
      <c r="CI199" s="222"/>
      <c r="CJ199" s="222"/>
      <c r="CK199" s="222"/>
      <c r="CL199" s="222"/>
      <c r="CM199" s="222"/>
      <c r="CN199" s="222"/>
      <c r="CO199" s="222"/>
      <c r="CP199" s="222"/>
      <c r="CQ199" s="222"/>
      <c r="CR199" s="222"/>
      <c r="CS199" s="222"/>
      <c r="CT199" s="222"/>
      <c r="CU199" s="222"/>
      <c r="CV199" s="222"/>
      <c r="CW199" s="222"/>
      <c r="CX199" s="222"/>
      <c r="CY199" s="222"/>
      <c r="CZ199" s="222"/>
      <c r="DA199" s="222"/>
      <c r="DB199" s="222"/>
      <c r="DC199" s="222"/>
      <c r="DD199" s="222"/>
      <c r="DE199" s="222"/>
      <c r="DF199" s="222"/>
      <c r="DG199" s="222"/>
      <c r="DH199" s="222"/>
      <c r="DI199" s="222"/>
      <c r="DJ199" s="222"/>
      <c r="DK199" s="222"/>
      <c r="DL199" s="222"/>
      <c r="DM199" s="222"/>
      <c r="DN199" s="222"/>
      <c r="DO199" s="222"/>
      <c r="DP199" s="222"/>
      <c r="DQ199" s="222"/>
      <c r="DR199" s="222"/>
      <c r="DS199" s="222"/>
      <c r="DT199" s="222"/>
      <c r="DU199" s="222"/>
      <c r="DV199" s="222"/>
      <c r="DW199" s="222"/>
      <c r="DX199" s="222"/>
      <c r="DY199" s="222"/>
      <c r="DZ199" s="222"/>
      <c r="EA199" s="222"/>
      <c r="EB199" s="222"/>
      <c r="EC199" s="222"/>
      <c r="ED199" s="222"/>
      <c r="EE199" s="222"/>
      <c r="EF199" s="222"/>
      <c r="EG199" s="222"/>
      <c r="EH199" s="222"/>
      <c r="EI199" s="222"/>
      <c r="EJ199" s="222"/>
      <c r="EK199" s="222"/>
      <c r="EL199" s="222"/>
      <c r="EM199" s="222"/>
      <c r="EN199" s="222"/>
      <c r="EO199" s="222"/>
      <c r="EP199" s="222"/>
      <c r="EQ199" s="222"/>
      <c r="ER199" s="222"/>
      <c r="ES199" s="222"/>
      <c r="ET199" s="222"/>
      <c r="EU199" s="222"/>
      <c r="EV199" s="222"/>
      <c r="EW199" s="222"/>
      <c r="EX199" s="222"/>
      <c r="EY199" s="222"/>
      <c r="EZ199" s="222"/>
      <c r="FA199" s="222"/>
      <c r="FB199" s="222"/>
      <c r="FC199" s="222"/>
      <c r="FD199" s="222"/>
      <c r="FE199" s="222"/>
      <c r="FF199" s="222"/>
      <c r="FG199" s="222"/>
      <c r="FH199" s="222"/>
      <c r="FI199" s="222"/>
      <c r="FJ199" s="222"/>
      <c r="FK199" s="222"/>
      <c r="FL199" s="222"/>
      <c r="FM199" s="222"/>
      <c r="FN199" s="222"/>
      <c r="FO199" s="222"/>
      <c r="FP199" s="222"/>
      <c r="FQ199" s="222"/>
      <c r="FR199" s="222"/>
      <c r="FS199" s="222"/>
      <c r="FT199" s="222"/>
      <c r="FU199" s="222"/>
      <c r="FV199" s="222"/>
      <c r="FW199" s="222"/>
      <c r="FX199" s="222"/>
      <c r="FY199" s="222"/>
      <c r="FZ199" s="222"/>
      <c r="GA199" s="222"/>
      <c r="GB199" s="222"/>
      <c r="GC199" s="222"/>
      <c r="GD199" s="222"/>
      <c r="GE199" s="222"/>
      <c r="GF199" s="222"/>
      <c r="GG199" s="222"/>
      <c r="GH199" s="222"/>
      <c r="GI199" s="222"/>
      <c r="GJ199" s="222"/>
      <c r="GK199" s="222"/>
      <c r="GL199" s="222"/>
      <c r="GM199" s="222"/>
      <c r="GN199" s="222"/>
      <c r="GO199" s="222"/>
      <c r="GP199" s="222"/>
      <c r="GQ199" s="222"/>
      <c r="GR199" s="222"/>
      <c r="GS199" s="222"/>
      <c r="GT199" s="222"/>
      <c r="GU199" s="222"/>
      <c r="GV199" s="222"/>
      <c r="GW199" s="222"/>
      <c r="GX199" s="222"/>
      <c r="GY199" s="222"/>
      <c r="GZ199" s="222"/>
      <c r="HA199" s="222"/>
      <c r="HB199" s="222"/>
      <c r="HC199" s="222"/>
      <c r="HD199" s="222"/>
      <c r="HE199" s="222"/>
      <c r="HF199" s="222"/>
      <c r="HG199" s="222"/>
      <c r="HH199" s="222"/>
      <c r="HI199" s="222"/>
      <c r="HJ199" s="222"/>
      <c r="HK199" s="222"/>
      <c r="HL199" s="222"/>
      <c r="HM199" s="222"/>
      <c r="HN199" s="222"/>
      <c r="HO199" s="222"/>
      <c r="HP199" s="222"/>
      <c r="HQ199" s="222"/>
      <c r="HR199" s="222"/>
      <c r="HS199" s="222"/>
      <c r="HT199" s="222"/>
      <c r="HU199" s="222"/>
      <c r="HV199" s="222"/>
      <c r="HW199" s="222"/>
      <c r="HX199" s="222"/>
      <c r="HY199" s="222"/>
      <c r="HZ199" s="222"/>
      <c r="IA199" s="222"/>
      <c r="IB199" s="222"/>
      <c r="IC199" s="222"/>
      <c r="ID199" s="222"/>
      <c r="IE199" s="222"/>
      <c r="IF199" s="222"/>
      <c r="IG199" s="222"/>
      <c r="IH199" s="222"/>
      <c r="II199" s="222"/>
      <c r="IJ199" s="222"/>
      <c r="IK199" s="222"/>
      <c r="IL199" s="222"/>
      <c r="IM199" s="222"/>
      <c r="IN199" s="222"/>
      <c r="IO199" s="222"/>
      <c r="IP199" s="222"/>
      <c r="IQ199" s="222"/>
      <c r="IR199" s="222"/>
      <c r="IS199" s="222"/>
      <c r="IT199" s="222"/>
    </row>
    <row r="200" spans="1:254" s="1" customFormat="1" x14ac:dyDescent="0.2">
      <c r="A200" s="222"/>
      <c r="B200" s="250"/>
      <c r="C200" s="250"/>
      <c r="D200" s="250"/>
      <c r="E200" s="250"/>
      <c r="F200" s="250"/>
      <c r="G200" s="250"/>
      <c r="H200" s="250"/>
      <c r="I200" s="222"/>
      <c r="J200" s="222"/>
      <c r="K200" s="222"/>
      <c r="L200" s="222"/>
      <c r="M200" s="222"/>
      <c r="N200" s="222"/>
      <c r="O200" s="222"/>
      <c r="P200" s="222"/>
      <c r="Q200" s="222"/>
      <c r="R200" s="222"/>
      <c r="S200" s="222"/>
      <c r="T200" s="222"/>
      <c r="U200" s="222"/>
      <c r="V200" s="222"/>
      <c r="W200" s="222"/>
      <c r="X200" s="222"/>
      <c r="Y200" s="222"/>
      <c r="Z200" s="222"/>
      <c r="AA200" s="222"/>
      <c r="AB200" s="222"/>
      <c r="AC200" s="222"/>
      <c r="AD200" s="222"/>
      <c r="AE200" s="222"/>
      <c r="AF200" s="222"/>
      <c r="AG200" s="222"/>
      <c r="AH200" s="222"/>
      <c r="AI200" s="222"/>
      <c r="AJ200" s="222"/>
      <c r="AK200" s="222"/>
      <c r="AL200" s="222"/>
      <c r="AM200" s="222"/>
      <c r="AN200" s="222"/>
      <c r="AO200" s="222"/>
      <c r="AP200" s="222"/>
      <c r="AQ200" s="222"/>
      <c r="AR200" s="222"/>
      <c r="AS200" s="222"/>
      <c r="AT200" s="222"/>
      <c r="AU200" s="222"/>
      <c r="AV200" s="222"/>
      <c r="AW200" s="222"/>
      <c r="AX200" s="222"/>
      <c r="AY200" s="222"/>
      <c r="AZ200" s="222"/>
      <c r="BA200" s="222"/>
      <c r="BB200" s="222"/>
      <c r="BC200" s="222"/>
      <c r="BD200" s="222"/>
      <c r="BE200" s="222"/>
      <c r="BF200" s="222"/>
      <c r="BG200" s="222"/>
      <c r="BH200" s="222"/>
      <c r="BI200" s="222"/>
      <c r="BJ200" s="222"/>
      <c r="BK200" s="222"/>
      <c r="BL200" s="222"/>
      <c r="BM200" s="222"/>
      <c r="BN200" s="222"/>
      <c r="BO200" s="222"/>
      <c r="BP200" s="222"/>
      <c r="BQ200" s="222"/>
      <c r="BR200" s="222"/>
      <c r="BS200" s="222"/>
      <c r="BT200" s="222"/>
      <c r="BU200" s="222"/>
      <c r="BV200" s="222"/>
      <c r="BW200" s="222"/>
      <c r="BX200" s="222"/>
      <c r="BY200" s="222"/>
      <c r="BZ200" s="222"/>
      <c r="CA200" s="222"/>
      <c r="CB200" s="222"/>
      <c r="CC200" s="222"/>
      <c r="CD200" s="222"/>
      <c r="CE200" s="222"/>
      <c r="CF200" s="222"/>
      <c r="CG200" s="222"/>
      <c r="CH200" s="222"/>
      <c r="CI200" s="222"/>
      <c r="CJ200" s="222"/>
      <c r="CK200" s="222"/>
      <c r="CL200" s="222"/>
      <c r="CM200" s="222"/>
      <c r="CN200" s="222"/>
      <c r="CO200" s="222"/>
      <c r="CP200" s="222"/>
      <c r="CQ200" s="222"/>
      <c r="CR200" s="222"/>
      <c r="CS200" s="222"/>
      <c r="CT200" s="222"/>
      <c r="CU200" s="222"/>
      <c r="CV200" s="222"/>
      <c r="CW200" s="222"/>
      <c r="CX200" s="222"/>
      <c r="CY200" s="222"/>
      <c r="CZ200" s="222"/>
      <c r="DA200" s="222"/>
      <c r="DB200" s="222"/>
      <c r="DC200" s="222"/>
      <c r="DD200" s="222"/>
      <c r="DE200" s="222"/>
      <c r="DF200" s="222"/>
      <c r="DG200" s="222"/>
      <c r="DH200" s="222"/>
      <c r="DI200" s="222"/>
      <c r="DJ200" s="222"/>
      <c r="DK200" s="222"/>
      <c r="DL200" s="222"/>
      <c r="DM200" s="222"/>
      <c r="DN200" s="222"/>
      <c r="DO200" s="222"/>
      <c r="DP200" s="222"/>
      <c r="DQ200" s="222"/>
      <c r="DR200" s="222"/>
      <c r="DS200" s="222"/>
      <c r="DT200" s="222"/>
      <c r="DU200" s="222"/>
      <c r="DV200" s="222"/>
      <c r="DW200" s="222"/>
      <c r="DX200" s="222"/>
      <c r="DY200" s="222"/>
      <c r="DZ200" s="222"/>
      <c r="EA200" s="222"/>
      <c r="EB200" s="222"/>
      <c r="EC200" s="222"/>
      <c r="ED200" s="222"/>
      <c r="EE200" s="222"/>
      <c r="EF200" s="222"/>
      <c r="EG200" s="222"/>
      <c r="EH200" s="222"/>
      <c r="EI200" s="222"/>
      <c r="EJ200" s="222"/>
      <c r="EK200" s="222"/>
      <c r="EL200" s="222"/>
      <c r="EM200" s="222"/>
      <c r="EN200" s="222"/>
      <c r="EO200" s="222"/>
      <c r="EP200" s="222"/>
      <c r="EQ200" s="222"/>
      <c r="ER200" s="222"/>
      <c r="ES200" s="222"/>
      <c r="ET200" s="222"/>
      <c r="EU200" s="222"/>
      <c r="EV200" s="222"/>
      <c r="EW200" s="222"/>
      <c r="EX200" s="222"/>
      <c r="EY200" s="222"/>
      <c r="EZ200" s="222"/>
      <c r="FA200" s="222"/>
      <c r="FB200" s="222"/>
      <c r="FC200" s="222"/>
      <c r="FD200" s="222"/>
      <c r="FE200" s="222"/>
      <c r="FF200" s="222"/>
      <c r="FG200" s="222"/>
      <c r="FH200" s="222"/>
      <c r="FI200" s="222"/>
      <c r="FJ200" s="222"/>
      <c r="FK200" s="222"/>
      <c r="FL200" s="222"/>
      <c r="FM200" s="222"/>
      <c r="FN200" s="222"/>
      <c r="FO200" s="222"/>
      <c r="FP200" s="222"/>
      <c r="FQ200" s="222"/>
      <c r="FR200" s="222"/>
      <c r="FS200" s="222"/>
      <c r="FT200" s="222"/>
      <c r="FU200" s="222"/>
      <c r="FV200" s="222"/>
      <c r="FW200" s="222"/>
      <c r="FX200" s="222"/>
      <c r="FY200" s="222"/>
      <c r="FZ200" s="222"/>
      <c r="GA200" s="222"/>
      <c r="GB200" s="222"/>
      <c r="GC200" s="222"/>
      <c r="GD200" s="222"/>
      <c r="GE200" s="222"/>
      <c r="GF200" s="222"/>
      <c r="GG200" s="222"/>
      <c r="GH200" s="222"/>
      <c r="GI200" s="222"/>
      <c r="GJ200" s="222"/>
      <c r="GK200" s="222"/>
      <c r="GL200" s="222"/>
      <c r="GM200" s="222"/>
      <c r="GN200" s="222"/>
      <c r="GO200" s="222"/>
      <c r="GP200" s="222"/>
      <c r="GQ200" s="222"/>
      <c r="GR200" s="222"/>
      <c r="GS200" s="222"/>
      <c r="GT200" s="222"/>
      <c r="GU200" s="222"/>
      <c r="GV200" s="222"/>
      <c r="GW200" s="222"/>
      <c r="GX200" s="222"/>
      <c r="GY200" s="222"/>
      <c r="GZ200" s="222"/>
      <c r="HA200" s="222"/>
      <c r="HB200" s="222"/>
      <c r="HC200" s="222"/>
      <c r="HD200" s="222"/>
      <c r="HE200" s="222"/>
      <c r="HF200" s="222"/>
      <c r="HG200" s="222"/>
      <c r="HH200" s="222"/>
      <c r="HI200" s="222"/>
      <c r="HJ200" s="222"/>
      <c r="HK200" s="222"/>
      <c r="HL200" s="222"/>
      <c r="HM200" s="222"/>
      <c r="HN200" s="222"/>
      <c r="HO200" s="222"/>
      <c r="HP200" s="222"/>
      <c r="HQ200" s="222"/>
      <c r="HR200" s="222"/>
      <c r="HS200" s="222"/>
      <c r="HT200" s="222"/>
      <c r="HU200" s="222"/>
      <c r="HV200" s="222"/>
      <c r="HW200" s="222"/>
      <c r="HX200" s="222"/>
      <c r="HY200" s="222"/>
      <c r="HZ200" s="222"/>
      <c r="IA200" s="222"/>
      <c r="IB200" s="222"/>
      <c r="IC200" s="222"/>
      <c r="ID200" s="222"/>
      <c r="IE200" s="222"/>
      <c r="IF200" s="222"/>
      <c r="IG200" s="222"/>
      <c r="IH200" s="222"/>
      <c r="II200" s="222"/>
      <c r="IJ200" s="222"/>
      <c r="IK200" s="222"/>
      <c r="IL200" s="222"/>
      <c r="IM200" s="222"/>
      <c r="IN200" s="222"/>
      <c r="IO200" s="222"/>
      <c r="IP200" s="222"/>
      <c r="IQ200" s="222"/>
      <c r="IR200" s="222"/>
      <c r="IS200" s="222"/>
      <c r="IT200" s="222"/>
    </row>
    <row r="201" spans="1:254" s="1" customFormat="1" x14ac:dyDescent="0.2">
      <c r="A201" s="222"/>
      <c r="B201" s="250"/>
      <c r="C201" s="250"/>
      <c r="D201" s="250"/>
      <c r="E201" s="250"/>
      <c r="F201" s="250"/>
      <c r="G201" s="250"/>
      <c r="H201" s="250"/>
      <c r="I201" s="222"/>
      <c r="J201" s="222"/>
      <c r="K201" s="222"/>
      <c r="L201" s="222"/>
      <c r="M201" s="222"/>
      <c r="N201" s="222"/>
      <c r="O201" s="222"/>
      <c r="P201" s="222"/>
      <c r="Q201" s="222"/>
      <c r="R201" s="222"/>
      <c r="S201" s="222"/>
      <c r="T201" s="222"/>
      <c r="U201" s="222"/>
      <c r="V201" s="222"/>
      <c r="W201" s="222"/>
      <c r="X201" s="222"/>
      <c r="Y201" s="222"/>
      <c r="Z201" s="222"/>
      <c r="AA201" s="222"/>
      <c r="AB201" s="222"/>
      <c r="AC201" s="222"/>
      <c r="AD201" s="222"/>
      <c r="AE201" s="222"/>
      <c r="AF201" s="222"/>
      <c r="AG201" s="222"/>
      <c r="AH201" s="222"/>
      <c r="AI201" s="222"/>
      <c r="AJ201" s="222"/>
      <c r="AK201" s="222"/>
      <c r="AL201" s="222"/>
      <c r="AM201" s="222"/>
      <c r="AN201" s="222"/>
      <c r="AO201" s="222"/>
      <c r="AP201" s="222"/>
      <c r="AQ201" s="222"/>
      <c r="AR201" s="222"/>
      <c r="AS201" s="222"/>
      <c r="AT201" s="222"/>
      <c r="AU201" s="222"/>
      <c r="AV201" s="222"/>
      <c r="AW201" s="222"/>
      <c r="AX201" s="222"/>
      <c r="AY201" s="222"/>
      <c r="AZ201" s="222"/>
      <c r="BA201" s="222"/>
      <c r="BB201" s="222"/>
      <c r="BC201" s="222"/>
      <c r="BD201" s="222"/>
      <c r="BE201" s="222"/>
      <c r="BF201" s="222"/>
      <c r="BG201" s="222"/>
      <c r="BH201" s="222"/>
      <c r="BI201" s="222"/>
      <c r="BJ201" s="222"/>
      <c r="BK201" s="222"/>
      <c r="BL201" s="222"/>
      <c r="BM201" s="222"/>
      <c r="BN201" s="222"/>
      <c r="BO201" s="222"/>
      <c r="BP201" s="222"/>
      <c r="BQ201" s="222"/>
      <c r="BR201" s="222"/>
      <c r="BS201" s="222"/>
      <c r="BT201" s="222"/>
      <c r="BU201" s="222"/>
      <c r="BV201" s="222"/>
      <c r="BW201" s="222"/>
      <c r="BX201" s="222"/>
      <c r="BY201" s="222"/>
      <c r="BZ201" s="222"/>
      <c r="CA201" s="222"/>
      <c r="CB201" s="222"/>
      <c r="CC201" s="222"/>
      <c r="CD201" s="222"/>
      <c r="CE201" s="222"/>
      <c r="CF201" s="222"/>
      <c r="CG201" s="222"/>
      <c r="CH201" s="222"/>
      <c r="CI201" s="222"/>
      <c r="CJ201" s="222"/>
      <c r="CK201" s="222"/>
      <c r="CL201" s="222"/>
      <c r="CM201" s="222"/>
      <c r="CN201" s="222"/>
      <c r="CO201" s="222"/>
      <c r="CP201" s="222"/>
      <c r="CQ201" s="222"/>
      <c r="CR201" s="222"/>
      <c r="CS201" s="222"/>
      <c r="CT201" s="222"/>
      <c r="CU201" s="222"/>
      <c r="CV201" s="222"/>
      <c r="CW201" s="222"/>
      <c r="CX201" s="222"/>
      <c r="CY201" s="222"/>
      <c r="CZ201" s="222"/>
      <c r="DA201" s="222"/>
      <c r="DB201" s="222"/>
      <c r="DC201" s="222"/>
      <c r="DD201" s="222"/>
      <c r="DE201" s="222"/>
      <c r="DF201" s="222"/>
      <c r="DG201" s="222"/>
      <c r="DH201" s="222"/>
      <c r="DI201" s="222"/>
      <c r="DJ201" s="222"/>
      <c r="DK201" s="222"/>
      <c r="DL201" s="222"/>
      <c r="DM201" s="222"/>
      <c r="DN201" s="222"/>
      <c r="DO201" s="222"/>
      <c r="DP201" s="222"/>
      <c r="DQ201" s="222"/>
      <c r="DR201" s="222"/>
      <c r="DS201" s="222"/>
      <c r="DT201" s="222"/>
      <c r="DU201" s="222"/>
      <c r="DV201" s="222"/>
      <c r="DW201" s="222"/>
      <c r="DX201" s="222"/>
      <c r="DY201" s="222"/>
      <c r="DZ201" s="222"/>
      <c r="EA201" s="222"/>
      <c r="EB201" s="222"/>
      <c r="EC201" s="222"/>
      <c r="ED201" s="222"/>
      <c r="EE201" s="222"/>
      <c r="EF201" s="222"/>
      <c r="EG201" s="222"/>
      <c r="EH201" s="222"/>
      <c r="EI201" s="222"/>
      <c r="EJ201" s="222"/>
      <c r="EK201" s="222"/>
      <c r="EL201" s="222"/>
      <c r="EM201" s="222"/>
      <c r="EN201" s="222"/>
      <c r="EO201" s="222"/>
      <c r="EP201" s="222"/>
      <c r="EQ201" s="222"/>
      <c r="ER201" s="222"/>
      <c r="ES201" s="222"/>
      <c r="ET201" s="222"/>
      <c r="EU201" s="222"/>
      <c r="EV201" s="222"/>
      <c r="EW201" s="222"/>
      <c r="EX201" s="222"/>
      <c r="EY201" s="222"/>
      <c r="EZ201" s="222"/>
      <c r="FA201" s="222"/>
      <c r="FB201" s="222"/>
      <c r="FC201" s="222"/>
      <c r="FD201" s="222"/>
      <c r="FE201" s="222"/>
      <c r="FF201" s="222"/>
      <c r="FG201" s="222"/>
      <c r="FH201" s="222"/>
      <c r="FI201" s="222"/>
      <c r="FJ201" s="222"/>
      <c r="FK201" s="222"/>
      <c r="FL201" s="222"/>
      <c r="FM201" s="222"/>
      <c r="FN201" s="222"/>
      <c r="FO201" s="222"/>
      <c r="FP201" s="222"/>
      <c r="FQ201" s="222"/>
      <c r="FR201" s="222"/>
      <c r="FS201" s="222"/>
      <c r="FT201" s="222"/>
      <c r="FU201" s="222"/>
      <c r="FV201" s="222"/>
      <c r="FW201" s="222"/>
      <c r="FX201" s="222"/>
      <c r="FY201" s="222"/>
      <c r="FZ201" s="222"/>
      <c r="GA201" s="222"/>
      <c r="GB201" s="222"/>
      <c r="GC201" s="222"/>
      <c r="GD201" s="222"/>
      <c r="GE201" s="222"/>
      <c r="GF201" s="222"/>
      <c r="GG201" s="222"/>
      <c r="GH201" s="222"/>
      <c r="GI201" s="222"/>
      <c r="GJ201" s="222"/>
      <c r="GK201" s="222"/>
      <c r="GL201" s="222"/>
      <c r="GM201" s="222"/>
      <c r="GN201" s="222"/>
      <c r="GO201" s="222"/>
      <c r="GP201" s="222"/>
      <c r="GQ201" s="222"/>
      <c r="GR201" s="222"/>
      <c r="GS201" s="222"/>
      <c r="GT201" s="222"/>
      <c r="GU201" s="222"/>
      <c r="GV201" s="222"/>
      <c r="GW201" s="222"/>
      <c r="GX201" s="222"/>
      <c r="GY201" s="222"/>
      <c r="GZ201" s="222"/>
      <c r="HA201" s="222"/>
      <c r="HB201" s="222"/>
      <c r="HC201" s="222"/>
      <c r="HD201" s="222"/>
      <c r="HE201" s="222"/>
      <c r="HF201" s="222"/>
      <c r="HG201" s="222"/>
      <c r="HH201" s="222"/>
      <c r="HI201" s="222"/>
      <c r="HJ201" s="222"/>
      <c r="HK201" s="222"/>
      <c r="HL201" s="222"/>
      <c r="HM201" s="222"/>
      <c r="HN201" s="222"/>
      <c r="HO201" s="222"/>
      <c r="HP201" s="222"/>
      <c r="HQ201" s="222"/>
      <c r="HR201" s="222"/>
      <c r="HS201" s="222"/>
      <c r="HT201" s="222"/>
      <c r="HU201" s="222"/>
      <c r="HV201" s="222"/>
      <c r="HW201" s="222"/>
      <c r="HX201" s="222"/>
      <c r="HY201" s="222"/>
      <c r="HZ201" s="222"/>
      <c r="IA201" s="222"/>
      <c r="IB201" s="222"/>
      <c r="IC201" s="222"/>
      <c r="ID201" s="222"/>
      <c r="IE201" s="222"/>
      <c r="IF201" s="222"/>
      <c r="IG201" s="222"/>
      <c r="IH201" s="222"/>
      <c r="II201" s="222"/>
      <c r="IJ201" s="222"/>
      <c r="IK201" s="222"/>
      <c r="IL201" s="222"/>
      <c r="IM201" s="222"/>
      <c r="IN201" s="222"/>
      <c r="IO201" s="222"/>
      <c r="IP201" s="222"/>
      <c r="IQ201" s="222"/>
      <c r="IR201" s="222"/>
      <c r="IS201" s="222"/>
      <c r="IT201" s="222"/>
    </row>
    <row r="202" spans="1:254" s="1" customFormat="1" x14ac:dyDescent="0.2">
      <c r="A202" s="222"/>
      <c r="B202" s="250"/>
      <c r="C202" s="250"/>
      <c r="D202" s="250"/>
      <c r="E202" s="250"/>
      <c r="F202" s="250"/>
      <c r="G202" s="250"/>
      <c r="H202" s="250"/>
      <c r="I202" s="222"/>
      <c r="J202" s="222"/>
      <c r="K202" s="222"/>
      <c r="L202" s="222"/>
      <c r="M202" s="222"/>
      <c r="N202" s="222"/>
      <c r="O202" s="222"/>
      <c r="P202" s="222"/>
      <c r="Q202" s="222"/>
      <c r="R202" s="222"/>
      <c r="S202" s="222"/>
      <c r="T202" s="222"/>
      <c r="U202" s="222"/>
      <c r="V202" s="222"/>
      <c r="W202" s="222"/>
      <c r="X202" s="222"/>
      <c r="Y202" s="222"/>
      <c r="Z202" s="222"/>
      <c r="AA202" s="222"/>
      <c r="AB202" s="222"/>
      <c r="AC202" s="222"/>
      <c r="AD202" s="222"/>
      <c r="AE202" s="222"/>
      <c r="AF202" s="222"/>
      <c r="AG202" s="222"/>
      <c r="AH202" s="222"/>
      <c r="AI202" s="222"/>
      <c r="AJ202" s="222"/>
      <c r="AK202" s="222"/>
      <c r="AL202" s="222"/>
      <c r="AM202" s="222"/>
      <c r="AN202" s="222"/>
      <c r="AO202" s="222"/>
      <c r="AP202" s="222"/>
      <c r="AQ202" s="222"/>
      <c r="AR202" s="222"/>
      <c r="AS202" s="222"/>
      <c r="AT202" s="222"/>
      <c r="AU202" s="222"/>
      <c r="AV202" s="222"/>
      <c r="AW202" s="222"/>
      <c r="AX202" s="222"/>
      <c r="AY202" s="222"/>
      <c r="AZ202" s="222"/>
      <c r="BA202" s="222"/>
      <c r="BB202" s="222"/>
      <c r="BC202" s="222"/>
      <c r="BD202" s="222"/>
      <c r="BE202" s="222"/>
      <c r="BF202" s="222"/>
      <c r="BG202" s="222"/>
      <c r="BH202" s="222"/>
      <c r="BI202" s="222"/>
      <c r="BJ202" s="222"/>
      <c r="BK202" s="222"/>
      <c r="BL202" s="222"/>
      <c r="BM202" s="222"/>
      <c r="BN202" s="222"/>
      <c r="BO202" s="222"/>
      <c r="BP202" s="222"/>
      <c r="BQ202" s="222"/>
      <c r="BR202" s="222"/>
      <c r="BS202" s="222"/>
      <c r="BT202" s="222"/>
      <c r="BU202" s="222"/>
      <c r="BV202" s="222"/>
      <c r="BW202" s="222"/>
      <c r="BX202" s="222"/>
      <c r="BY202" s="222"/>
      <c r="BZ202" s="222"/>
      <c r="CA202" s="222"/>
      <c r="CB202" s="222"/>
      <c r="CC202" s="222"/>
      <c r="CD202" s="222"/>
      <c r="CE202" s="222"/>
      <c r="CF202" s="222"/>
      <c r="CG202" s="222"/>
      <c r="CH202" s="222"/>
      <c r="CI202" s="222"/>
      <c r="CJ202" s="222"/>
      <c r="CK202" s="222"/>
      <c r="CL202" s="222"/>
      <c r="CM202" s="222"/>
      <c r="CN202" s="222"/>
      <c r="CO202" s="222"/>
      <c r="CP202" s="222"/>
      <c r="CQ202" s="222"/>
      <c r="CR202" s="222"/>
      <c r="CS202" s="222"/>
      <c r="CT202" s="222"/>
      <c r="CU202" s="222"/>
      <c r="CV202" s="222"/>
      <c r="CW202" s="222"/>
      <c r="CX202" s="222"/>
      <c r="CY202" s="222"/>
      <c r="CZ202" s="222"/>
      <c r="DA202" s="222"/>
      <c r="DB202" s="222"/>
      <c r="DC202" s="222"/>
      <c r="DD202" s="222"/>
      <c r="DE202" s="222"/>
      <c r="DF202" s="222"/>
      <c r="DG202" s="222"/>
      <c r="DH202" s="222"/>
      <c r="DI202" s="222"/>
      <c r="DJ202" s="222"/>
      <c r="DK202" s="222"/>
      <c r="DL202" s="222"/>
      <c r="DM202" s="222"/>
      <c r="DN202" s="222"/>
      <c r="DO202" s="222"/>
      <c r="DP202" s="222"/>
      <c r="DQ202" s="222"/>
      <c r="DR202" s="222"/>
      <c r="DS202" s="222"/>
      <c r="DT202" s="222"/>
      <c r="DU202" s="222"/>
      <c r="DV202" s="222"/>
      <c r="DW202" s="222"/>
      <c r="DX202" s="222"/>
      <c r="DY202" s="222"/>
      <c r="DZ202" s="222"/>
      <c r="EA202" s="222"/>
      <c r="EB202" s="222"/>
      <c r="EC202" s="222"/>
      <c r="ED202" s="222"/>
      <c r="EE202" s="222"/>
      <c r="EF202" s="222"/>
      <c r="EG202" s="222"/>
      <c r="EH202" s="222"/>
      <c r="EI202" s="222"/>
      <c r="EJ202" s="222"/>
      <c r="EK202" s="222"/>
      <c r="EL202" s="222"/>
      <c r="EM202" s="222"/>
      <c r="EN202" s="222"/>
      <c r="EO202" s="222"/>
      <c r="EP202" s="222"/>
      <c r="EQ202" s="222"/>
      <c r="ER202" s="222"/>
      <c r="ES202" s="222"/>
      <c r="ET202" s="222"/>
      <c r="EU202" s="222"/>
      <c r="EV202" s="222"/>
      <c r="EW202" s="222"/>
      <c r="EX202" s="222"/>
      <c r="EY202" s="222"/>
      <c r="EZ202" s="222"/>
      <c r="FA202" s="222"/>
      <c r="FB202" s="222"/>
      <c r="FC202" s="222"/>
      <c r="FD202" s="222"/>
      <c r="FE202" s="222"/>
      <c r="FF202" s="222"/>
      <c r="FG202" s="222"/>
      <c r="FH202" s="222"/>
      <c r="FI202" s="222"/>
      <c r="FJ202" s="222"/>
      <c r="FK202" s="222"/>
      <c r="FL202" s="222"/>
      <c r="FM202" s="222"/>
      <c r="FN202" s="222"/>
      <c r="FO202" s="222"/>
      <c r="FP202" s="222"/>
      <c r="FQ202" s="222"/>
      <c r="FR202" s="222"/>
      <c r="FS202" s="222"/>
      <c r="FT202" s="222"/>
      <c r="FU202" s="222"/>
      <c r="FV202" s="222"/>
      <c r="FW202" s="222"/>
      <c r="FX202" s="222"/>
      <c r="FY202" s="222"/>
      <c r="FZ202" s="222"/>
      <c r="GA202" s="222"/>
      <c r="GB202" s="222"/>
      <c r="GC202" s="222"/>
      <c r="GD202" s="222"/>
      <c r="GE202" s="222"/>
      <c r="GF202" s="222"/>
      <c r="GG202" s="222"/>
      <c r="GH202" s="222"/>
      <c r="GI202" s="222"/>
      <c r="GJ202" s="222"/>
      <c r="GK202" s="222"/>
      <c r="GL202" s="222"/>
      <c r="GM202" s="222"/>
      <c r="GN202" s="222"/>
      <c r="GO202" s="222"/>
      <c r="GP202" s="222"/>
      <c r="GQ202" s="222"/>
      <c r="GR202" s="222"/>
      <c r="GS202" s="222"/>
      <c r="GT202" s="222"/>
      <c r="GU202" s="222"/>
      <c r="GV202" s="222"/>
      <c r="GW202" s="222"/>
      <c r="GX202" s="222"/>
      <c r="GY202" s="222"/>
      <c r="GZ202" s="222"/>
      <c r="HA202" s="222"/>
      <c r="HB202" s="222"/>
      <c r="HC202" s="222"/>
      <c r="HD202" s="222"/>
      <c r="HE202" s="222"/>
      <c r="HF202" s="222"/>
      <c r="HG202" s="222"/>
      <c r="HH202" s="222"/>
      <c r="HI202" s="222"/>
      <c r="HJ202" s="222"/>
      <c r="HK202" s="222"/>
      <c r="HL202" s="222"/>
      <c r="HM202" s="222"/>
      <c r="HN202" s="222"/>
      <c r="HO202" s="222"/>
      <c r="HP202" s="222"/>
      <c r="HQ202" s="222"/>
      <c r="HR202" s="222"/>
      <c r="HS202" s="222"/>
      <c r="HT202" s="222"/>
      <c r="HU202" s="222"/>
      <c r="HV202" s="222"/>
      <c r="HW202" s="222"/>
      <c r="HX202" s="222"/>
      <c r="HY202" s="222"/>
      <c r="HZ202" s="222"/>
      <c r="IA202" s="222"/>
      <c r="IB202" s="222"/>
      <c r="IC202" s="222"/>
      <c r="ID202" s="222"/>
      <c r="IE202" s="222"/>
      <c r="IF202" s="222"/>
      <c r="IG202" s="222"/>
      <c r="IH202" s="222"/>
      <c r="II202" s="222"/>
      <c r="IJ202" s="222"/>
      <c r="IK202" s="222"/>
      <c r="IL202" s="222"/>
      <c r="IM202" s="222"/>
      <c r="IN202" s="222"/>
      <c r="IO202" s="222"/>
      <c r="IP202" s="222"/>
      <c r="IQ202" s="222"/>
      <c r="IR202" s="222"/>
      <c r="IS202" s="222"/>
      <c r="IT202" s="222"/>
    </row>
    <row r="203" spans="1:254" s="1" customFormat="1" x14ac:dyDescent="0.2">
      <c r="A203" s="222"/>
      <c r="B203" s="250"/>
      <c r="C203" s="250"/>
      <c r="D203" s="250"/>
      <c r="E203" s="250"/>
      <c r="F203" s="250"/>
      <c r="G203" s="250"/>
      <c r="H203" s="250"/>
      <c r="I203" s="222"/>
      <c r="J203" s="222"/>
      <c r="K203" s="222"/>
      <c r="L203" s="222"/>
      <c r="M203" s="222"/>
      <c r="N203" s="222"/>
      <c r="O203" s="222"/>
      <c r="P203" s="222"/>
      <c r="Q203" s="222"/>
      <c r="R203" s="222"/>
      <c r="S203" s="222"/>
      <c r="T203" s="222"/>
      <c r="U203" s="222"/>
      <c r="V203" s="222"/>
      <c r="W203" s="222"/>
      <c r="X203" s="222"/>
      <c r="Y203" s="222"/>
      <c r="Z203" s="222"/>
      <c r="AA203" s="222"/>
      <c r="AB203" s="222"/>
      <c r="AC203" s="222"/>
      <c r="AD203" s="222"/>
      <c r="AE203" s="222"/>
      <c r="AF203" s="222"/>
      <c r="AG203" s="222"/>
      <c r="AH203" s="222"/>
      <c r="AI203" s="222"/>
      <c r="AJ203" s="222"/>
      <c r="AK203" s="222"/>
      <c r="AL203" s="222"/>
      <c r="AM203" s="222"/>
      <c r="AN203" s="222"/>
      <c r="AO203" s="222"/>
      <c r="AP203" s="222"/>
      <c r="AQ203" s="222"/>
      <c r="AR203" s="222"/>
      <c r="AS203" s="222"/>
      <c r="AT203" s="222"/>
      <c r="AU203" s="222"/>
      <c r="AV203" s="222"/>
      <c r="AW203" s="222"/>
      <c r="AX203" s="222"/>
      <c r="AY203" s="222"/>
      <c r="AZ203" s="222"/>
      <c r="BA203" s="222"/>
      <c r="BB203" s="222"/>
      <c r="BC203" s="222"/>
      <c r="BD203" s="222"/>
      <c r="BE203" s="222"/>
      <c r="BF203" s="222"/>
      <c r="BG203" s="222"/>
      <c r="BH203" s="222"/>
      <c r="BI203" s="222"/>
      <c r="BJ203" s="222"/>
      <c r="BK203" s="222"/>
      <c r="BL203" s="222"/>
      <c r="BM203" s="222"/>
      <c r="BN203" s="222"/>
      <c r="BO203" s="222"/>
      <c r="BP203" s="222"/>
      <c r="BQ203" s="222"/>
      <c r="BR203" s="222"/>
      <c r="BS203" s="222"/>
      <c r="BT203" s="222"/>
      <c r="BU203" s="222"/>
      <c r="BV203" s="222"/>
      <c r="BW203" s="222"/>
      <c r="BX203" s="222"/>
      <c r="BY203" s="222"/>
      <c r="BZ203" s="222"/>
      <c r="CA203" s="222"/>
      <c r="CB203" s="222"/>
      <c r="CC203" s="222"/>
      <c r="CD203" s="222"/>
      <c r="CE203" s="222"/>
      <c r="CF203" s="222"/>
      <c r="CG203" s="222"/>
      <c r="CH203" s="222"/>
      <c r="CI203" s="222"/>
      <c r="CJ203" s="222"/>
      <c r="CK203" s="222"/>
      <c r="CL203" s="222"/>
      <c r="CM203" s="222"/>
      <c r="CN203" s="222"/>
      <c r="CO203" s="222"/>
      <c r="CP203" s="222"/>
      <c r="CQ203" s="222"/>
      <c r="CR203" s="222"/>
      <c r="CS203" s="222"/>
      <c r="CT203" s="222"/>
      <c r="CU203" s="222"/>
      <c r="CV203" s="222"/>
      <c r="CW203" s="222"/>
      <c r="CX203" s="222"/>
      <c r="CY203" s="222"/>
      <c r="CZ203" s="222"/>
      <c r="DA203" s="222"/>
      <c r="DB203" s="222"/>
      <c r="DC203" s="222"/>
      <c r="DD203" s="222"/>
      <c r="DE203" s="222"/>
      <c r="DF203" s="222"/>
      <c r="DG203" s="222"/>
      <c r="DH203" s="222"/>
      <c r="DI203" s="222"/>
      <c r="DJ203" s="222"/>
      <c r="DK203" s="222"/>
      <c r="DL203" s="222"/>
      <c r="DM203" s="222"/>
      <c r="DN203" s="222"/>
      <c r="DO203" s="222"/>
      <c r="DP203" s="222"/>
      <c r="DQ203" s="222"/>
      <c r="DR203" s="222"/>
      <c r="DS203" s="222"/>
      <c r="DT203" s="222"/>
      <c r="DU203" s="222"/>
      <c r="DV203" s="222"/>
      <c r="DW203" s="222"/>
      <c r="DX203" s="222"/>
      <c r="DY203" s="222"/>
      <c r="DZ203" s="222"/>
      <c r="EA203" s="222"/>
      <c r="EB203" s="222"/>
      <c r="EC203" s="222"/>
      <c r="ED203" s="222"/>
      <c r="EE203" s="222"/>
      <c r="EF203" s="222"/>
      <c r="EG203" s="222"/>
      <c r="EH203" s="222"/>
      <c r="EI203" s="222"/>
      <c r="EJ203" s="222"/>
      <c r="EK203" s="222"/>
      <c r="EL203" s="222"/>
      <c r="EM203" s="222"/>
      <c r="EN203" s="222"/>
      <c r="EO203" s="222"/>
      <c r="EP203" s="222"/>
      <c r="EQ203" s="222"/>
      <c r="ER203" s="222"/>
      <c r="ES203" s="222"/>
      <c r="ET203" s="222"/>
      <c r="EU203" s="222"/>
      <c r="EV203" s="222"/>
      <c r="EW203" s="222"/>
      <c r="EX203" s="222"/>
      <c r="EY203" s="222"/>
      <c r="EZ203" s="222"/>
      <c r="FA203" s="222"/>
      <c r="FB203" s="222"/>
      <c r="FC203" s="222"/>
      <c r="FD203" s="222"/>
      <c r="FE203" s="222"/>
      <c r="FF203" s="222"/>
      <c r="FG203" s="222"/>
      <c r="FH203" s="222"/>
      <c r="FI203" s="222"/>
      <c r="FJ203" s="222"/>
      <c r="FK203" s="222"/>
      <c r="FL203" s="222"/>
      <c r="FM203" s="222"/>
      <c r="FN203" s="222"/>
      <c r="FO203" s="222"/>
      <c r="FP203" s="222"/>
      <c r="FQ203" s="222"/>
      <c r="FR203" s="222"/>
      <c r="FS203" s="222"/>
      <c r="FT203" s="222"/>
      <c r="FU203" s="222"/>
      <c r="FV203" s="222"/>
      <c r="FW203" s="222"/>
      <c r="FX203" s="222"/>
      <c r="FY203" s="222"/>
      <c r="FZ203" s="222"/>
      <c r="GA203" s="222"/>
      <c r="GB203" s="222"/>
      <c r="GC203" s="222"/>
      <c r="GD203" s="222"/>
      <c r="GE203" s="222"/>
      <c r="GF203" s="222"/>
      <c r="GG203" s="222"/>
      <c r="GH203" s="222"/>
      <c r="GI203" s="222"/>
      <c r="GJ203" s="222"/>
      <c r="GK203" s="222"/>
      <c r="GL203" s="222"/>
      <c r="GM203" s="222"/>
      <c r="GN203" s="222"/>
      <c r="GO203" s="222"/>
      <c r="GP203" s="222"/>
      <c r="GQ203" s="222"/>
      <c r="GR203" s="222"/>
      <c r="GS203" s="222"/>
      <c r="GT203" s="222"/>
      <c r="GU203" s="222"/>
      <c r="GV203" s="222"/>
      <c r="GW203" s="222"/>
      <c r="GX203" s="222"/>
      <c r="GY203" s="222"/>
      <c r="GZ203" s="222"/>
      <c r="HA203" s="222"/>
      <c r="HB203" s="222"/>
      <c r="HC203" s="222"/>
      <c r="HD203" s="222"/>
      <c r="HE203" s="222"/>
      <c r="HF203" s="222"/>
      <c r="HG203" s="222"/>
      <c r="HH203" s="222"/>
      <c r="HI203" s="222"/>
      <c r="HJ203" s="222"/>
      <c r="HK203" s="222"/>
      <c r="HL203" s="222"/>
      <c r="HM203" s="222"/>
      <c r="HN203" s="222"/>
      <c r="HO203" s="222"/>
      <c r="HP203" s="222"/>
      <c r="HQ203" s="222"/>
      <c r="HR203" s="222"/>
      <c r="HS203" s="222"/>
      <c r="HT203" s="222"/>
      <c r="HU203" s="222"/>
      <c r="HV203" s="222"/>
      <c r="HW203" s="222"/>
      <c r="HX203" s="222"/>
      <c r="HY203" s="222"/>
      <c r="HZ203" s="222"/>
      <c r="IA203" s="222"/>
      <c r="IB203" s="222"/>
      <c r="IC203" s="222"/>
      <c r="ID203" s="222"/>
      <c r="IE203" s="222"/>
      <c r="IF203" s="222"/>
      <c r="IG203" s="222"/>
      <c r="IH203" s="222"/>
      <c r="II203" s="222"/>
      <c r="IJ203" s="222"/>
      <c r="IK203" s="222"/>
      <c r="IL203" s="222"/>
      <c r="IM203" s="222"/>
      <c r="IN203" s="222"/>
      <c r="IO203" s="222"/>
      <c r="IP203" s="222"/>
      <c r="IQ203" s="222"/>
      <c r="IR203" s="222"/>
      <c r="IS203" s="222"/>
      <c r="IT203" s="222"/>
    </row>
    <row r="204" spans="1:254" s="1" customFormat="1" x14ac:dyDescent="0.2">
      <c r="A204" s="222"/>
      <c r="B204" s="250"/>
      <c r="C204" s="250"/>
      <c r="D204" s="250"/>
      <c r="E204" s="250"/>
      <c r="F204" s="250"/>
      <c r="G204" s="250"/>
      <c r="H204" s="250"/>
      <c r="I204" s="222"/>
      <c r="J204" s="222"/>
      <c r="K204" s="222"/>
      <c r="L204" s="222"/>
      <c r="M204" s="222"/>
      <c r="N204" s="222"/>
      <c r="O204" s="222"/>
      <c r="P204" s="222"/>
      <c r="Q204" s="222"/>
      <c r="R204" s="222"/>
      <c r="S204" s="222"/>
      <c r="T204" s="222"/>
      <c r="U204" s="222"/>
      <c r="V204" s="222"/>
      <c r="W204" s="222"/>
      <c r="X204" s="222"/>
      <c r="Y204" s="222"/>
      <c r="Z204" s="222"/>
      <c r="AA204" s="222"/>
      <c r="AB204" s="222"/>
      <c r="AC204" s="222"/>
      <c r="AD204" s="222"/>
      <c r="AE204" s="222"/>
      <c r="AF204" s="222"/>
      <c r="AG204" s="222"/>
      <c r="AH204" s="222"/>
      <c r="AI204" s="222"/>
      <c r="AJ204" s="222"/>
      <c r="AK204" s="222"/>
      <c r="AL204" s="222"/>
      <c r="AM204" s="222"/>
      <c r="AN204" s="222"/>
      <c r="AO204" s="222"/>
      <c r="AP204" s="222"/>
      <c r="AQ204" s="222"/>
      <c r="AR204" s="222"/>
      <c r="AS204" s="222"/>
      <c r="AT204" s="222"/>
      <c r="AU204" s="222"/>
      <c r="AV204" s="222"/>
      <c r="AW204" s="222"/>
      <c r="AX204" s="222"/>
      <c r="AY204" s="222"/>
      <c r="AZ204" s="222"/>
      <c r="BA204" s="222"/>
      <c r="BB204" s="222"/>
      <c r="BC204" s="222"/>
      <c r="BD204" s="222"/>
      <c r="BE204" s="222"/>
      <c r="BF204" s="222"/>
      <c r="BG204" s="222"/>
      <c r="BH204" s="222"/>
      <c r="BI204" s="222"/>
      <c r="BJ204" s="222"/>
      <c r="BK204" s="222"/>
      <c r="BL204" s="222"/>
      <c r="BM204" s="222"/>
      <c r="BN204" s="222"/>
      <c r="BO204" s="222"/>
      <c r="BP204" s="222"/>
      <c r="BQ204" s="222"/>
      <c r="BR204" s="222"/>
      <c r="BS204" s="222"/>
      <c r="BT204" s="222"/>
      <c r="BU204" s="222"/>
      <c r="BV204" s="222"/>
      <c r="BW204" s="222"/>
      <c r="BX204" s="222"/>
      <c r="BY204" s="222"/>
      <c r="BZ204" s="222"/>
      <c r="CA204" s="222"/>
      <c r="CB204" s="222"/>
      <c r="CC204" s="222"/>
      <c r="CD204" s="222"/>
      <c r="CE204" s="222"/>
      <c r="CF204" s="222"/>
      <c r="CG204" s="222"/>
      <c r="CH204" s="222"/>
      <c r="CI204" s="222"/>
      <c r="CJ204" s="222"/>
      <c r="CK204" s="222"/>
      <c r="CL204" s="222"/>
      <c r="CM204" s="222"/>
      <c r="CN204" s="222"/>
      <c r="CO204" s="222"/>
      <c r="CP204" s="222"/>
      <c r="CQ204" s="222"/>
      <c r="CR204" s="222"/>
      <c r="CS204" s="222"/>
      <c r="CT204" s="222"/>
      <c r="CU204" s="222"/>
      <c r="CV204" s="222"/>
      <c r="CW204" s="222"/>
      <c r="CX204" s="222"/>
      <c r="CY204" s="222"/>
      <c r="CZ204" s="222"/>
      <c r="DA204" s="222"/>
      <c r="DB204" s="222"/>
      <c r="DC204" s="222"/>
      <c r="DD204" s="222"/>
      <c r="DE204" s="222"/>
      <c r="DF204" s="222"/>
      <c r="DG204" s="222"/>
      <c r="DH204" s="222"/>
      <c r="DI204" s="222"/>
      <c r="DJ204" s="222"/>
      <c r="DK204" s="222"/>
      <c r="DL204" s="222"/>
      <c r="DM204" s="222"/>
      <c r="DN204" s="222"/>
      <c r="DO204" s="222"/>
      <c r="DP204" s="222"/>
      <c r="DQ204" s="222"/>
      <c r="DR204" s="222"/>
      <c r="DS204" s="222"/>
      <c r="DT204" s="222"/>
      <c r="DU204" s="222"/>
      <c r="DV204" s="222"/>
      <c r="DW204" s="222"/>
      <c r="DX204" s="222"/>
      <c r="DY204" s="222"/>
      <c r="DZ204" s="222"/>
      <c r="EA204" s="222"/>
      <c r="EB204" s="222"/>
      <c r="EC204" s="222"/>
      <c r="ED204" s="222"/>
      <c r="EE204" s="222"/>
      <c r="EF204" s="222"/>
      <c r="EG204" s="222"/>
      <c r="EH204" s="222"/>
      <c r="EI204" s="222"/>
      <c r="EJ204" s="222"/>
      <c r="EK204" s="222"/>
      <c r="EL204" s="222"/>
      <c r="EM204" s="222"/>
      <c r="EN204" s="222"/>
      <c r="EO204" s="222"/>
      <c r="EP204" s="222"/>
      <c r="EQ204" s="222"/>
      <c r="ER204" s="222"/>
      <c r="ES204" s="222"/>
      <c r="ET204" s="222"/>
      <c r="EU204" s="222"/>
      <c r="EV204" s="222"/>
      <c r="EW204" s="222"/>
      <c r="EX204" s="222"/>
      <c r="EY204" s="222"/>
      <c r="EZ204" s="222"/>
      <c r="FA204" s="222"/>
      <c r="FB204" s="222"/>
      <c r="FC204" s="222"/>
      <c r="FD204" s="222"/>
      <c r="FE204" s="222"/>
      <c r="FF204" s="222"/>
      <c r="FG204" s="222"/>
      <c r="FH204" s="222"/>
      <c r="FI204" s="222"/>
      <c r="FJ204" s="222"/>
      <c r="FK204" s="222"/>
      <c r="FL204" s="222"/>
      <c r="FM204" s="222"/>
      <c r="FN204" s="222"/>
      <c r="FO204" s="222"/>
      <c r="FP204" s="222"/>
      <c r="FQ204" s="222"/>
      <c r="FR204" s="222"/>
      <c r="FS204" s="222"/>
      <c r="FT204" s="222"/>
      <c r="FU204" s="222"/>
      <c r="FV204" s="222"/>
      <c r="FW204" s="222"/>
      <c r="FX204" s="222"/>
      <c r="FY204" s="222"/>
      <c r="FZ204" s="222"/>
      <c r="GA204" s="222"/>
      <c r="GB204" s="222"/>
      <c r="GC204" s="222"/>
      <c r="GD204" s="222"/>
      <c r="GE204" s="222"/>
      <c r="GF204" s="222"/>
      <c r="GG204" s="222"/>
      <c r="GH204" s="222"/>
      <c r="GI204" s="222"/>
      <c r="GJ204" s="222"/>
      <c r="GK204" s="222"/>
      <c r="GL204" s="222"/>
      <c r="GM204" s="222"/>
      <c r="GN204" s="222"/>
      <c r="GO204" s="222"/>
      <c r="GP204" s="222"/>
      <c r="GQ204" s="222"/>
      <c r="GR204" s="222"/>
      <c r="GS204" s="222"/>
      <c r="GT204" s="222"/>
      <c r="GU204" s="222"/>
      <c r="GV204" s="222"/>
      <c r="GW204" s="222"/>
      <c r="GX204" s="222"/>
      <c r="GY204" s="222"/>
      <c r="GZ204" s="222"/>
      <c r="HA204" s="222"/>
      <c r="HB204" s="222"/>
      <c r="HC204" s="222"/>
      <c r="HD204" s="222"/>
      <c r="HE204" s="222"/>
      <c r="HF204" s="222"/>
      <c r="HG204" s="222"/>
      <c r="HH204" s="222"/>
      <c r="HI204" s="222"/>
      <c r="HJ204" s="222"/>
      <c r="HK204" s="222"/>
      <c r="HL204" s="222"/>
      <c r="HM204" s="222"/>
      <c r="HN204" s="222"/>
      <c r="HO204" s="222"/>
      <c r="HP204" s="222"/>
      <c r="HQ204" s="222"/>
      <c r="HR204" s="222"/>
      <c r="HS204" s="222"/>
      <c r="HT204" s="222"/>
      <c r="HU204" s="222"/>
      <c r="HV204" s="222"/>
      <c r="HW204" s="222"/>
      <c r="HX204" s="222"/>
      <c r="HY204" s="222"/>
      <c r="HZ204" s="222"/>
      <c r="IA204" s="222"/>
      <c r="IB204" s="222"/>
      <c r="IC204" s="222"/>
      <c r="ID204" s="222"/>
      <c r="IE204" s="222"/>
      <c r="IF204" s="222"/>
      <c r="IG204" s="222"/>
      <c r="IH204" s="222"/>
      <c r="II204" s="222"/>
      <c r="IJ204" s="222"/>
      <c r="IK204" s="222"/>
      <c r="IL204" s="222"/>
      <c r="IM204" s="222"/>
      <c r="IN204" s="222"/>
      <c r="IO204" s="222"/>
      <c r="IP204" s="222"/>
      <c r="IQ204" s="222"/>
      <c r="IR204" s="222"/>
      <c r="IS204" s="222"/>
      <c r="IT204" s="222"/>
    </row>
    <row r="205" spans="1:254" s="1" customFormat="1" x14ac:dyDescent="0.2">
      <c r="A205" s="222"/>
      <c r="B205" s="250"/>
      <c r="C205" s="250"/>
      <c r="D205" s="250"/>
      <c r="E205" s="250"/>
      <c r="F205" s="250"/>
      <c r="G205" s="250"/>
      <c r="H205" s="250"/>
      <c r="I205" s="222"/>
      <c r="J205" s="222"/>
      <c r="K205" s="222"/>
      <c r="L205" s="222"/>
      <c r="M205" s="222"/>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222"/>
      <c r="AZ205" s="222"/>
      <c r="BA205" s="222"/>
      <c r="BB205" s="222"/>
      <c r="BC205" s="222"/>
      <c r="BD205" s="222"/>
      <c r="BE205" s="222"/>
      <c r="BF205" s="222"/>
      <c r="BG205" s="222"/>
      <c r="BH205" s="222"/>
      <c r="BI205" s="222"/>
      <c r="BJ205" s="222"/>
      <c r="BK205" s="222"/>
      <c r="BL205" s="222"/>
      <c r="BM205" s="222"/>
      <c r="BN205" s="222"/>
      <c r="BO205" s="222"/>
      <c r="BP205" s="222"/>
      <c r="BQ205" s="222"/>
      <c r="BR205" s="222"/>
      <c r="BS205" s="222"/>
      <c r="BT205" s="222"/>
      <c r="BU205" s="222"/>
      <c r="BV205" s="222"/>
      <c r="BW205" s="222"/>
      <c r="BX205" s="222"/>
      <c r="BY205" s="222"/>
      <c r="BZ205" s="222"/>
      <c r="CA205" s="222"/>
      <c r="CB205" s="222"/>
      <c r="CC205" s="222"/>
      <c r="CD205" s="222"/>
      <c r="CE205" s="222"/>
      <c r="CF205" s="222"/>
      <c r="CG205" s="222"/>
      <c r="CH205" s="222"/>
      <c r="CI205" s="222"/>
      <c r="CJ205" s="222"/>
      <c r="CK205" s="222"/>
      <c r="CL205" s="222"/>
      <c r="CM205" s="222"/>
      <c r="CN205" s="222"/>
      <c r="CO205" s="222"/>
      <c r="CP205" s="222"/>
      <c r="CQ205" s="222"/>
      <c r="CR205" s="222"/>
      <c r="CS205" s="222"/>
      <c r="CT205" s="222"/>
      <c r="CU205" s="222"/>
      <c r="CV205" s="222"/>
      <c r="CW205" s="222"/>
      <c r="CX205" s="222"/>
      <c r="CY205" s="222"/>
      <c r="CZ205" s="222"/>
      <c r="DA205" s="222"/>
      <c r="DB205" s="222"/>
      <c r="DC205" s="222"/>
      <c r="DD205" s="222"/>
      <c r="DE205" s="222"/>
      <c r="DF205" s="222"/>
      <c r="DG205" s="222"/>
      <c r="DH205" s="222"/>
      <c r="DI205" s="222"/>
      <c r="DJ205" s="222"/>
      <c r="DK205" s="222"/>
      <c r="DL205" s="222"/>
      <c r="DM205" s="222"/>
      <c r="DN205" s="222"/>
      <c r="DO205" s="222"/>
      <c r="DP205" s="222"/>
      <c r="DQ205" s="222"/>
      <c r="DR205" s="222"/>
      <c r="DS205" s="222"/>
      <c r="DT205" s="222"/>
      <c r="DU205" s="222"/>
      <c r="DV205" s="222"/>
      <c r="DW205" s="222"/>
      <c r="DX205" s="222"/>
      <c r="DY205" s="222"/>
      <c r="DZ205" s="222"/>
      <c r="EA205" s="222"/>
      <c r="EB205" s="222"/>
      <c r="EC205" s="222"/>
      <c r="ED205" s="222"/>
      <c r="EE205" s="222"/>
      <c r="EF205" s="222"/>
      <c r="EG205" s="222"/>
      <c r="EH205" s="222"/>
      <c r="EI205" s="222"/>
      <c r="EJ205" s="222"/>
      <c r="EK205" s="222"/>
      <c r="EL205" s="222"/>
      <c r="EM205" s="222"/>
      <c r="EN205" s="222"/>
      <c r="EO205" s="222"/>
      <c r="EP205" s="222"/>
      <c r="EQ205" s="222"/>
      <c r="ER205" s="222"/>
      <c r="ES205" s="222"/>
      <c r="ET205" s="222"/>
      <c r="EU205" s="222"/>
      <c r="EV205" s="222"/>
      <c r="EW205" s="222"/>
      <c r="EX205" s="222"/>
      <c r="EY205" s="222"/>
      <c r="EZ205" s="222"/>
      <c r="FA205" s="222"/>
      <c r="FB205" s="222"/>
      <c r="FC205" s="222"/>
      <c r="FD205" s="222"/>
      <c r="FE205" s="222"/>
      <c r="FF205" s="222"/>
      <c r="FG205" s="222"/>
      <c r="FH205" s="222"/>
      <c r="FI205" s="222"/>
      <c r="FJ205" s="222"/>
      <c r="FK205" s="222"/>
      <c r="FL205" s="222"/>
      <c r="FM205" s="222"/>
      <c r="FN205" s="222"/>
      <c r="FO205" s="222"/>
      <c r="FP205" s="222"/>
      <c r="FQ205" s="222"/>
      <c r="FR205" s="222"/>
      <c r="FS205" s="222"/>
      <c r="FT205" s="222"/>
      <c r="FU205" s="222"/>
      <c r="FV205" s="222"/>
      <c r="FW205" s="222"/>
      <c r="FX205" s="222"/>
      <c r="FY205" s="222"/>
      <c r="FZ205" s="222"/>
      <c r="GA205" s="222"/>
      <c r="GB205" s="222"/>
      <c r="GC205" s="222"/>
      <c r="GD205" s="222"/>
      <c r="GE205" s="222"/>
      <c r="GF205" s="222"/>
      <c r="GG205" s="222"/>
      <c r="GH205" s="222"/>
      <c r="GI205" s="222"/>
      <c r="GJ205" s="222"/>
      <c r="GK205" s="222"/>
      <c r="GL205" s="222"/>
      <c r="GM205" s="222"/>
      <c r="GN205" s="222"/>
      <c r="GO205" s="222"/>
      <c r="GP205" s="222"/>
      <c r="GQ205" s="222"/>
      <c r="GR205" s="222"/>
      <c r="GS205" s="222"/>
      <c r="GT205" s="222"/>
      <c r="GU205" s="222"/>
      <c r="GV205" s="222"/>
      <c r="GW205" s="222"/>
      <c r="GX205" s="222"/>
      <c r="GY205" s="222"/>
      <c r="GZ205" s="222"/>
      <c r="HA205" s="222"/>
      <c r="HB205" s="222"/>
      <c r="HC205" s="222"/>
      <c r="HD205" s="222"/>
      <c r="HE205" s="222"/>
      <c r="HF205" s="222"/>
      <c r="HG205" s="222"/>
      <c r="HH205" s="222"/>
      <c r="HI205" s="222"/>
      <c r="HJ205" s="222"/>
      <c r="HK205" s="222"/>
      <c r="HL205" s="222"/>
      <c r="HM205" s="222"/>
      <c r="HN205" s="222"/>
      <c r="HO205" s="222"/>
      <c r="HP205" s="222"/>
      <c r="HQ205" s="222"/>
      <c r="HR205" s="222"/>
      <c r="HS205" s="222"/>
      <c r="HT205" s="222"/>
      <c r="HU205" s="222"/>
      <c r="HV205" s="222"/>
      <c r="HW205" s="222"/>
      <c r="HX205" s="222"/>
      <c r="HY205" s="222"/>
      <c r="HZ205" s="222"/>
      <c r="IA205" s="222"/>
      <c r="IB205" s="222"/>
      <c r="IC205" s="222"/>
      <c r="ID205" s="222"/>
      <c r="IE205" s="222"/>
      <c r="IF205" s="222"/>
      <c r="IG205" s="222"/>
      <c r="IH205" s="222"/>
      <c r="II205" s="222"/>
      <c r="IJ205" s="222"/>
      <c r="IK205" s="222"/>
      <c r="IL205" s="222"/>
      <c r="IM205" s="222"/>
      <c r="IN205" s="222"/>
      <c r="IO205" s="222"/>
      <c r="IP205" s="222"/>
      <c r="IQ205" s="222"/>
      <c r="IR205" s="222"/>
      <c r="IS205" s="222"/>
      <c r="IT205" s="222"/>
    </row>
    <row r="206" spans="1:254" s="1" customFormat="1" x14ac:dyDescent="0.2">
      <c r="A206" s="222"/>
      <c r="B206" s="250"/>
      <c r="C206" s="250"/>
      <c r="D206" s="250"/>
      <c r="E206" s="250"/>
      <c r="F206" s="250"/>
      <c r="G206" s="250"/>
      <c r="H206" s="250"/>
      <c r="I206" s="222"/>
      <c r="J206" s="222"/>
      <c r="K206" s="222"/>
      <c r="L206" s="222"/>
      <c r="M206" s="222"/>
      <c r="N206" s="222"/>
      <c r="O206" s="222"/>
      <c r="P206" s="222"/>
      <c r="Q206" s="222"/>
      <c r="R206" s="222"/>
      <c r="S206" s="222"/>
      <c r="T206" s="222"/>
      <c r="U206" s="222"/>
      <c r="V206" s="222"/>
      <c r="W206" s="222"/>
      <c r="X206" s="222"/>
      <c r="Y206" s="222"/>
      <c r="Z206" s="222"/>
      <c r="AA206" s="222"/>
      <c r="AB206" s="222"/>
      <c r="AC206" s="222"/>
      <c r="AD206" s="222"/>
      <c r="AE206" s="222"/>
      <c r="AF206" s="222"/>
      <c r="AG206" s="222"/>
      <c r="AH206" s="222"/>
      <c r="AI206" s="222"/>
      <c r="AJ206" s="222"/>
      <c r="AK206" s="222"/>
      <c r="AL206" s="222"/>
      <c r="AM206" s="222"/>
      <c r="AN206" s="222"/>
      <c r="AO206" s="222"/>
      <c r="AP206" s="222"/>
      <c r="AQ206" s="222"/>
      <c r="AR206" s="222"/>
      <c r="AS206" s="222"/>
      <c r="AT206" s="222"/>
      <c r="AU206" s="222"/>
      <c r="AV206" s="222"/>
      <c r="AW206" s="222"/>
      <c r="AX206" s="222"/>
      <c r="AY206" s="222"/>
      <c r="AZ206" s="222"/>
      <c r="BA206" s="222"/>
      <c r="BB206" s="222"/>
      <c r="BC206" s="222"/>
      <c r="BD206" s="222"/>
      <c r="BE206" s="222"/>
      <c r="BF206" s="222"/>
      <c r="BG206" s="222"/>
      <c r="BH206" s="222"/>
      <c r="BI206" s="222"/>
      <c r="BJ206" s="222"/>
      <c r="BK206" s="222"/>
      <c r="BL206" s="222"/>
      <c r="BM206" s="222"/>
      <c r="BN206" s="222"/>
      <c r="BO206" s="222"/>
      <c r="BP206" s="222"/>
      <c r="BQ206" s="222"/>
      <c r="BR206" s="222"/>
      <c r="BS206" s="222"/>
      <c r="BT206" s="222"/>
      <c r="BU206" s="222"/>
      <c r="BV206" s="222"/>
      <c r="BW206" s="222"/>
      <c r="BX206" s="222"/>
      <c r="BY206" s="222"/>
      <c r="BZ206" s="222"/>
      <c r="CA206" s="222"/>
      <c r="CB206" s="222"/>
      <c r="CC206" s="222"/>
      <c r="CD206" s="222"/>
      <c r="CE206" s="222"/>
      <c r="CF206" s="222"/>
      <c r="CG206" s="222"/>
      <c r="CH206" s="222"/>
      <c r="CI206" s="222"/>
      <c r="CJ206" s="222"/>
      <c r="CK206" s="222"/>
      <c r="CL206" s="222"/>
      <c r="CM206" s="222"/>
      <c r="CN206" s="222"/>
      <c r="CO206" s="222"/>
      <c r="CP206" s="222"/>
      <c r="CQ206" s="222"/>
      <c r="CR206" s="222"/>
      <c r="CS206" s="222"/>
      <c r="CT206" s="222"/>
      <c r="CU206" s="222"/>
      <c r="CV206" s="222"/>
      <c r="CW206" s="222"/>
      <c r="CX206" s="222"/>
      <c r="CY206" s="222"/>
      <c r="CZ206" s="222"/>
      <c r="DA206" s="222"/>
      <c r="DB206" s="222"/>
      <c r="DC206" s="222"/>
      <c r="DD206" s="222"/>
      <c r="DE206" s="222"/>
      <c r="DF206" s="222"/>
      <c r="DG206" s="222"/>
      <c r="DH206" s="222"/>
      <c r="DI206" s="222"/>
      <c r="DJ206" s="222"/>
      <c r="DK206" s="222"/>
      <c r="DL206" s="222"/>
      <c r="DM206" s="222"/>
      <c r="DN206" s="222"/>
      <c r="DO206" s="222"/>
      <c r="DP206" s="222"/>
      <c r="DQ206" s="222"/>
      <c r="DR206" s="222"/>
      <c r="DS206" s="222"/>
      <c r="DT206" s="222"/>
      <c r="DU206" s="222"/>
      <c r="DV206" s="222"/>
      <c r="DW206" s="222"/>
      <c r="DX206" s="222"/>
      <c r="DY206" s="222"/>
      <c r="DZ206" s="222"/>
      <c r="EA206" s="222"/>
      <c r="EB206" s="222"/>
      <c r="EC206" s="222"/>
      <c r="ED206" s="222"/>
      <c r="EE206" s="222"/>
      <c r="EF206" s="222"/>
      <c r="EG206" s="222"/>
      <c r="EH206" s="222"/>
      <c r="EI206" s="222"/>
      <c r="EJ206" s="222"/>
      <c r="EK206" s="222"/>
      <c r="EL206" s="222"/>
      <c r="EM206" s="222"/>
      <c r="EN206" s="222"/>
      <c r="EO206" s="222"/>
      <c r="EP206" s="222"/>
      <c r="EQ206" s="222"/>
      <c r="ER206" s="222"/>
      <c r="ES206" s="222"/>
      <c r="ET206" s="222"/>
      <c r="EU206" s="222"/>
      <c r="EV206" s="222"/>
      <c r="EW206" s="222"/>
      <c r="EX206" s="222"/>
      <c r="EY206" s="222"/>
      <c r="EZ206" s="222"/>
      <c r="FA206" s="222"/>
      <c r="FB206" s="222"/>
      <c r="FC206" s="222"/>
      <c r="FD206" s="222"/>
      <c r="FE206" s="222"/>
      <c r="FF206" s="222"/>
      <c r="FG206" s="222"/>
      <c r="FH206" s="222"/>
      <c r="FI206" s="222"/>
      <c r="FJ206" s="222"/>
      <c r="FK206" s="222"/>
      <c r="FL206" s="222"/>
      <c r="FM206" s="222"/>
      <c r="FN206" s="222"/>
      <c r="FO206" s="222"/>
      <c r="FP206" s="222"/>
      <c r="FQ206" s="222"/>
      <c r="FR206" s="222"/>
      <c r="FS206" s="222"/>
      <c r="FT206" s="222"/>
      <c r="FU206" s="222"/>
      <c r="FV206" s="222"/>
      <c r="FW206" s="222"/>
      <c r="FX206" s="222"/>
      <c r="FY206" s="222"/>
      <c r="FZ206" s="222"/>
      <c r="GA206" s="222"/>
      <c r="GB206" s="222"/>
      <c r="GC206" s="222"/>
      <c r="GD206" s="222"/>
      <c r="GE206" s="222"/>
      <c r="GF206" s="222"/>
      <c r="GG206" s="222"/>
      <c r="GH206" s="222"/>
      <c r="GI206" s="222"/>
      <c r="GJ206" s="222"/>
      <c r="GK206" s="222"/>
      <c r="GL206" s="222"/>
      <c r="GM206" s="222"/>
      <c r="GN206" s="222"/>
      <c r="GO206" s="222"/>
      <c r="GP206" s="222"/>
      <c r="GQ206" s="222"/>
      <c r="GR206" s="222"/>
      <c r="GS206" s="222"/>
      <c r="GT206" s="222"/>
      <c r="GU206" s="222"/>
      <c r="GV206" s="222"/>
      <c r="GW206" s="222"/>
      <c r="GX206" s="222"/>
      <c r="GY206" s="222"/>
      <c r="GZ206" s="222"/>
      <c r="HA206" s="222"/>
      <c r="HB206" s="222"/>
      <c r="HC206" s="222"/>
      <c r="HD206" s="222"/>
      <c r="HE206" s="222"/>
      <c r="HF206" s="222"/>
      <c r="HG206" s="222"/>
      <c r="HH206" s="222"/>
      <c r="HI206" s="222"/>
      <c r="HJ206" s="222"/>
      <c r="HK206" s="222"/>
      <c r="HL206" s="222"/>
      <c r="HM206" s="222"/>
      <c r="HN206" s="222"/>
      <c r="HO206" s="222"/>
      <c r="HP206" s="222"/>
      <c r="HQ206" s="222"/>
      <c r="HR206" s="222"/>
      <c r="HS206" s="222"/>
      <c r="HT206" s="222"/>
      <c r="HU206" s="222"/>
      <c r="HV206" s="222"/>
      <c r="HW206" s="222"/>
      <c r="HX206" s="222"/>
      <c r="HY206" s="222"/>
      <c r="HZ206" s="222"/>
      <c r="IA206" s="222"/>
      <c r="IB206" s="222"/>
      <c r="IC206" s="222"/>
      <c r="ID206" s="222"/>
      <c r="IE206" s="222"/>
      <c r="IF206" s="222"/>
      <c r="IG206" s="222"/>
      <c r="IH206" s="222"/>
      <c r="II206" s="222"/>
      <c r="IJ206" s="222"/>
      <c r="IK206" s="222"/>
      <c r="IL206" s="222"/>
      <c r="IM206" s="222"/>
      <c r="IN206" s="222"/>
      <c r="IO206" s="222"/>
      <c r="IP206" s="222"/>
      <c r="IQ206" s="222"/>
      <c r="IR206" s="222"/>
      <c r="IS206" s="222"/>
      <c r="IT206" s="222"/>
    </row>
    <row r="207" spans="1:254" s="1" customFormat="1" x14ac:dyDescent="0.2">
      <c r="A207" s="222"/>
      <c r="B207" s="250"/>
      <c r="C207" s="250"/>
      <c r="D207" s="250"/>
      <c r="E207" s="250"/>
      <c r="F207" s="250"/>
      <c r="G207" s="250"/>
      <c r="H207" s="250"/>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222"/>
      <c r="AJ207" s="222"/>
      <c r="AK207" s="222"/>
      <c r="AL207" s="222"/>
      <c r="AM207" s="222"/>
      <c r="AN207" s="222"/>
      <c r="AO207" s="222"/>
      <c r="AP207" s="222"/>
      <c r="AQ207" s="222"/>
      <c r="AR207" s="222"/>
      <c r="AS207" s="222"/>
      <c r="AT207" s="222"/>
      <c r="AU207" s="222"/>
      <c r="AV207" s="222"/>
      <c r="AW207" s="222"/>
      <c r="AX207" s="222"/>
      <c r="AY207" s="222"/>
      <c r="AZ207" s="222"/>
      <c r="BA207" s="222"/>
      <c r="BB207" s="222"/>
      <c r="BC207" s="222"/>
      <c r="BD207" s="222"/>
      <c r="BE207" s="222"/>
      <c r="BF207" s="222"/>
      <c r="BG207" s="222"/>
      <c r="BH207" s="222"/>
      <c r="BI207" s="222"/>
      <c r="BJ207" s="222"/>
      <c r="BK207" s="222"/>
      <c r="BL207" s="222"/>
      <c r="BM207" s="222"/>
      <c r="BN207" s="222"/>
      <c r="BO207" s="222"/>
      <c r="BP207" s="222"/>
      <c r="BQ207" s="222"/>
      <c r="BR207" s="222"/>
      <c r="BS207" s="222"/>
      <c r="BT207" s="222"/>
      <c r="BU207" s="222"/>
      <c r="BV207" s="222"/>
      <c r="BW207" s="222"/>
      <c r="BX207" s="222"/>
      <c r="BY207" s="222"/>
      <c r="BZ207" s="222"/>
      <c r="CA207" s="222"/>
      <c r="CB207" s="222"/>
      <c r="CC207" s="222"/>
      <c r="CD207" s="222"/>
      <c r="CE207" s="222"/>
      <c r="CF207" s="222"/>
      <c r="CG207" s="222"/>
      <c r="CH207" s="222"/>
      <c r="CI207" s="222"/>
      <c r="CJ207" s="222"/>
      <c r="CK207" s="222"/>
      <c r="CL207" s="222"/>
      <c r="CM207" s="222"/>
      <c r="CN207" s="222"/>
      <c r="CO207" s="222"/>
      <c r="CP207" s="222"/>
      <c r="CQ207" s="222"/>
      <c r="CR207" s="222"/>
      <c r="CS207" s="222"/>
      <c r="CT207" s="222"/>
      <c r="CU207" s="222"/>
      <c r="CV207" s="222"/>
      <c r="CW207" s="222"/>
      <c r="CX207" s="222"/>
      <c r="CY207" s="222"/>
      <c r="CZ207" s="222"/>
      <c r="DA207" s="222"/>
      <c r="DB207" s="222"/>
      <c r="DC207" s="222"/>
      <c r="DD207" s="222"/>
      <c r="DE207" s="222"/>
      <c r="DF207" s="222"/>
      <c r="DG207" s="222"/>
      <c r="DH207" s="222"/>
      <c r="DI207" s="222"/>
      <c r="DJ207" s="222"/>
      <c r="DK207" s="222"/>
      <c r="DL207" s="222"/>
      <c r="DM207" s="222"/>
      <c r="DN207" s="222"/>
      <c r="DO207" s="222"/>
      <c r="DP207" s="222"/>
      <c r="DQ207" s="222"/>
      <c r="DR207" s="222"/>
      <c r="DS207" s="222"/>
      <c r="DT207" s="222"/>
      <c r="DU207" s="222"/>
      <c r="DV207" s="222"/>
      <c r="DW207" s="222"/>
      <c r="DX207" s="222"/>
      <c r="DY207" s="222"/>
      <c r="DZ207" s="222"/>
      <c r="EA207" s="222"/>
      <c r="EB207" s="222"/>
      <c r="EC207" s="222"/>
      <c r="ED207" s="222"/>
      <c r="EE207" s="222"/>
      <c r="EF207" s="222"/>
      <c r="EG207" s="222"/>
      <c r="EH207" s="222"/>
      <c r="EI207" s="222"/>
      <c r="EJ207" s="222"/>
      <c r="EK207" s="222"/>
      <c r="EL207" s="222"/>
      <c r="EM207" s="222"/>
      <c r="EN207" s="222"/>
      <c r="EO207" s="222"/>
      <c r="EP207" s="222"/>
      <c r="EQ207" s="222"/>
      <c r="ER207" s="222"/>
      <c r="ES207" s="222"/>
      <c r="ET207" s="222"/>
      <c r="EU207" s="222"/>
      <c r="EV207" s="222"/>
      <c r="EW207" s="222"/>
      <c r="EX207" s="222"/>
      <c r="EY207" s="222"/>
      <c r="EZ207" s="222"/>
      <c r="FA207" s="222"/>
      <c r="FB207" s="222"/>
      <c r="FC207" s="222"/>
      <c r="FD207" s="222"/>
      <c r="FE207" s="222"/>
      <c r="FF207" s="222"/>
      <c r="FG207" s="222"/>
      <c r="FH207" s="222"/>
      <c r="FI207" s="222"/>
      <c r="FJ207" s="222"/>
      <c r="FK207" s="222"/>
      <c r="FL207" s="222"/>
      <c r="FM207" s="222"/>
      <c r="FN207" s="222"/>
      <c r="FO207" s="222"/>
      <c r="FP207" s="222"/>
      <c r="FQ207" s="222"/>
      <c r="FR207" s="222"/>
      <c r="FS207" s="222"/>
      <c r="FT207" s="222"/>
      <c r="FU207" s="222"/>
      <c r="FV207" s="222"/>
      <c r="FW207" s="222"/>
      <c r="FX207" s="222"/>
      <c r="FY207" s="222"/>
      <c r="FZ207" s="222"/>
      <c r="GA207" s="222"/>
      <c r="GB207" s="222"/>
      <c r="GC207" s="222"/>
      <c r="GD207" s="222"/>
      <c r="GE207" s="222"/>
      <c r="GF207" s="222"/>
      <c r="GG207" s="222"/>
      <c r="GH207" s="222"/>
      <c r="GI207" s="222"/>
      <c r="GJ207" s="222"/>
      <c r="GK207" s="222"/>
      <c r="GL207" s="222"/>
      <c r="GM207" s="222"/>
      <c r="GN207" s="222"/>
      <c r="GO207" s="222"/>
      <c r="GP207" s="222"/>
      <c r="GQ207" s="222"/>
      <c r="GR207" s="222"/>
      <c r="GS207" s="222"/>
      <c r="GT207" s="222"/>
      <c r="GU207" s="222"/>
      <c r="GV207" s="222"/>
      <c r="GW207" s="222"/>
      <c r="GX207" s="222"/>
      <c r="GY207" s="222"/>
      <c r="GZ207" s="222"/>
      <c r="HA207" s="222"/>
      <c r="HB207" s="222"/>
      <c r="HC207" s="222"/>
      <c r="HD207" s="222"/>
      <c r="HE207" s="222"/>
      <c r="HF207" s="222"/>
      <c r="HG207" s="222"/>
      <c r="HH207" s="222"/>
      <c r="HI207" s="222"/>
      <c r="HJ207" s="222"/>
      <c r="HK207" s="222"/>
      <c r="HL207" s="222"/>
      <c r="HM207" s="222"/>
      <c r="HN207" s="222"/>
      <c r="HO207" s="222"/>
      <c r="HP207" s="222"/>
      <c r="HQ207" s="222"/>
      <c r="HR207" s="222"/>
      <c r="HS207" s="222"/>
      <c r="HT207" s="222"/>
      <c r="HU207" s="222"/>
      <c r="HV207" s="222"/>
      <c r="HW207" s="222"/>
      <c r="HX207" s="222"/>
      <c r="HY207" s="222"/>
      <c r="HZ207" s="222"/>
      <c r="IA207" s="222"/>
      <c r="IB207" s="222"/>
      <c r="IC207" s="222"/>
      <c r="ID207" s="222"/>
      <c r="IE207" s="222"/>
      <c r="IF207" s="222"/>
      <c r="IG207" s="222"/>
      <c r="IH207" s="222"/>
      <c r="II207" s="222"/>
      <c r="IJ207" s="222"/>
      <c r="IK207" s="222"/>
      <c r="IL207" s="222"/>
      <c r="IM207" s="222"/>
      <c r="IN207" s="222"/>
      <c r="IO207" s="222"/>
      <c r="IP207" s="222"/>
      <c r="IQ207" s="222"/>
      <c r="IR207" s="222"/>
      <c r="IS207" s="222"/>
      <c r="IT207" s="222"/>
    </row>
    <row r="208" spans="1:254" s="1" customFormat="1" x14ac:dyDescent="0.2">
      <c r="A208" s="222"/>
      <c r="B208" s="250"/>
      <c r="C208" s="250"/>
      <c r="D208" s="250"/>
      <c r="E208" s="250"/>
      <c r="F208" s="250"/>
      <c r="G208" s="250"/>
      <c r="H208" s="250"/>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c r="AQ208" s="222"/>
      <c r="AR208" s="222"/>
      <c r="AS208" s="222"/>
      <c r="AT208" s="222"/>
      <c r="AU208" s="222"/>
      <c r="AV208" s="222"/>
      <c r="AW208" s="222"/>
      <c r="AX208" s="222"/>
      <c r="AY208" s="222"/>
      <c r="AZ208" s="222"/>
      <c r="BA208" s="222"/>
      <c r="BB208" s="222"/>
      <c r="BC208" s="222"/>
      <c r="BD208" s="222"/>
      <c r="BE208" s="222"/>
      <c r="BF208" s="222"/>
      <c r="BG208" s="222"/>
      <c r="BH208" s="222"/>
      <c r="BI208" s="222"/>
      <c r="BJ208" s="222"/>
      <c r="BK208" s="222"/>
      <c r="BL208" s="222"/>
      <c r="BM208" s="222"/>
      <c r="BN208" s="222"/>
      <c r="BO208" s="222"/>
      <c r="BP208" s="222"/>
      <c r="BQ208" s="222"/>
      <c r="BR208" s="222"/>
      <c r="BS208" s="222"/>
      <c r="BT208" s="222"/>
      <c r="BU208" s="222"/>
      <c r="BV208" s="222"/>
      <c r="BW208" s="222"/>
      <c r="BX208" s="222"/>
      <c r="BY208" s="222"/>
      <c r="BZ208" s="222"/>
      <c r="CA208" s="222"/>
      <c r="CB208" s="222"/>
      <c r="CC208" s="222"/>
      <c r="CD208" s="222"/>
      <c r="CE208" s="222"/>
      <c r="CF208" s="222"/>
      <c r="CG208" s="222"/>
      <c r="CH208" s="222"/>
      <c r="CI208" s="222"/>
      <c r="CJ208" s="222"/>
      <c r="CK208" s="222"/>
      <c r="CL208" s="222"/>
      <c r="CM208" s="222"/>
      <c r="CN208" s="222"/>
      <c r="CO208" s="222"/>
      <c r="CP208" s="222"/>
      <c r="CQ208" s="222"/>
      <c r="CR208" s="222"/>
      <c r="CS208" s="222"/>
      <c r="CT208" s="222"/>
      <c r="CU208" s="222"/>
      <c r="CV208" s="222"/>
      <c r="CW208" s="222"/>
      <c r="CX208" s="222"/>
      <c r="CY208" s="222"/>
      <c r="CZ208" s="222"/>
      <c r="DA208" s="222"/>
      <c r="DB208" s="222"/>
      <c r="DC208" s="222"/>
      <c r="DD208" s="222"/>
      <c r="DE208" s="222"/>
      <c r="DF208" s="222"/>
      <c r="DG208" s="222"/>
      <c r="DH208" s="222"/>
      <c r="DI208" s="222"/>
      <c r="DJ208" s="222"/>
      <c r="DK208" s="222"/>
      <c r="DL208" s="222"/>
      <c r="DM208" s="222"/>
      <c r="DN208" s="222"/>
      <c r="DO208" s="222"/>
      <c r="DP208" s="222"/>
      <c r="DQ208" s="222"/>
      <c r="DR208" s="222"/>
      <c r="DS208" s="222"/>
      <c r="DT208" s="222"/>
      <c r="DU208" s="222"/>
      <c r="DV208" s="222"/>
      <c r="DW208" s="222"/>
      <c r="DX208" s="222"/>
      <c r="DY208" s="222"/>
      <c r="DZ208" s="222"/>
      <c r="EA208" s="222"/>
      <c r="EB208" s="222"/>
      <c r="EC208" s="222"/>
      <c r="ED208" s="222"/>
      <c r="EE208" s="222"/>
      <c r="EF208" s="222"/>
      <c r="EG208" s="222"/>
      <c r="EH208" s="222"/>
      <c r="EI208" s="222"/>
      <c r="EJ208" s="222"/>
      <c r="EK208" s="222"/>
      <c r="EL208" s="222"/>
      <c r="EM208" s="222"/>
      <c r="EN208" s="222"/>
      <c r="EO208" s="222"/>
      <c r="EP208" s="222"/>
      <c r="EQ208" s="222"/>
      <c r="ER208" s="222"/>
      <c r="ES208" s="222"/>
      <c r="ET208" s="222"/>
      <c r="EU208" s="222"/>
      <c r="EV208" s="222"/>
      <c r="EW208" s="222"/>
      <c r="EX208" s="222"/>
      <c r="EY208" s="222"/>
      <c r="EZ208" s="222"/>
      <c r="FA208" s="222"/>
      <c r="FB208" s="222"/>
      <c r="FC208" s="222"/>
      <c r="FD208" s="222"/>
      <c r="FE208" s="222"/>
      <c r="FF208" s="222"/>
      <c r="FG208" s="222"/>
      <c r="FH208" s="222"/>
      <c r="FI208" s="222"/>
      <c r="FJ208" s="222"/>
      <c r="FK208" s="222"/>
      <c r="FL208" s="222"/>
      <c r="FM208" s="222"/>
      <c r="FN208" s="222"/>
      <c r="FO208" s="222"/>
      <c r="FP208" s="222"/>
      <c r="FQ208" s="222"/>
      <c r="FR208" s="222"/>
      <c r="FS208" s="222"/>
      <c r="FT208" s="222"/>
      <c r="FU208" s="222"/>
      <c r="FV208" s="222"/>
      <c r="FW208" s="222"/>
      <c r="FX208" s="222"/>
      <c r="FY208" s="222"/>
      <c r="FZ208" s="222"/>
      <c r="GA208" s="222"/>
      <c r="GB208" s="222"/>
      <c r="GC208" s="222"/>
      <c r="GD208" s="222"/>
      <c r="GE208" s="222"/>
      <c r="GF208" s="222"/>
      <c r="GG208" s="222"/>
      <c r="GH208" s="222"/>
      <c r="GI208" s="222"/>
      <c r="GJ208" s="222"/>
      <c r="GK208" s="222"/>
      <c r="GL208" s="222"/>
      <c r="GM208" s="222"/>
      <c r="GN208" s="222"/>
      <c r="GO208" s="222"/>
      <c r="GP208" s="222"/>
      <c r="GQ208" s="222"/>
      <c r="GR208" s="222"/>
      <c r="GS208" s="222"/>
      <c r="GT208" s="222"/>
      <c r="GU208" s="222"/>
      <c r="GV208" s="222"/>
      <c r="GW208" s="222"/>
      <c r="GX208" s="222"/>
      <c r="GY208" s="222"/>
      <c r="GZ208" s="222"/>
      <c r="HA208" s="222"/>
      <c r="HB208" s="222"/>
      <c r="HC208" s="222"/>
      <c r="HD208" s="222"/>
      <c r="HE208" s="222"/>
      <c r="HF208" s="222"/>
      <c r="HG208" s="222"/>
      <c r="HH208" s="222"/>
      <c r="HI208" s="222"/>
      <c r="HJ208" s="222"/>
      <c r="HK208" s="222"/>
      <c r="HL208" s="222"/>
      <c r="HM208" s="222"/>
      <c r="HN208" s="222"/>
      <c r="HO208" s="222"/>
      <c r="HP208" s="222"/>
      <c r="HQ208" s="222"/>
      <c r="HR208" s="222"/>
      <c r="HS208" s="222"/>
      <c r="HT208" s="222"/>
      <c r="HU208" s="222"/>
      <c r="HV208" s="222"/>
      <c r="HW208" s="222"/>
      <c r="HX208" s="222"/>
      <c r="HY208" s="222"/>
      <c r="HZ208" s="222"/>
      <c r="IA208" s="222"/>
      <c r="IB208" s="222"/>
      <c r="IC208" s="222"/>
      <c r="ID208" s="222"/>
      <c r="IE208" s="222"/>
      <c r="IF208" s="222"/>
      <c r="IG208" s="222"/>
      <c r="IH208" s="222"/>
      <c r="II208" s="222"/>
      <c r="IJ208" s="222"/>
      <c r="IK208" s="222"/>
      <c r="IL208" s="222"/>
      <c r="IM208" s="222"/>
      <c r="IN208" s="222"/>
      <c r="IO208" s="222"/>
      <c r="IP208" s="222"/>
      <c r="IQ208" s="222"/>
      <c r="IR208" s="222"/>
      <c r="IS208" s="222"/>
      <c r="IT208" s="222"/>
    </row>
    <row r="209" spans="1:254" s="1" customFormat="1" x14ac:dyDescent="0.2">
      <c r="A209" s="222"/>
      <c r="B209" s="250"/>
      <c r="C209" s="250"/>
      <c r="D209" s="250"/>
      <c r="E209" s="250"/>
      <c r="F209" s="250"/>
      <c r="G209" s="250"/>
      <c r="H209" s="250"/>
      <c r="I209" s="222"/>
      <c r="J209" s="222"/>
      <c r="K209" s="222"/>
      <c r="L209" s="222"/>
      <c r="M209" s="222"/>
      <c r="N209" s="222"/>
      <c r="O209" s="222"/>
      <c r="P209" s="222"/>
      <c r="Q209" s="222"/>
      <c r="R209" s="222"/>
      <c r="S209" s="222"/>
      <c r="T209" s="222"/>
      <c r="U209" s="222"/>
      <c r="V209" s="222"/>
      <c r="W209" s="222"/>
      <c r="X209" s="222"/>
      <c r="Y209" s="222"/>
      <c r="Z209" s="222"/>
      <c r="AA209" s="222"/>
      <c r="AB209" s="222"/>
      <c r="AC209" s="222"/>
      <c r="AD209" s="222"/>
      <c r="AE209" s="222"/>
      <c r="AF209" s="222"/>
      <c r="AG209" s="222"/>
      <c r="AH209" s="222"/>
      <c r="AI209" s="222"/>
      <c r="AJ209" s="222"/>
      <c r="AK209" s="222"/>
      <c r="AL209" s="222"/>
      <c r="AM209" s="222"/>
      <c r="AN209" s="222"/>
      <c r="AO209" s="222"/>
      <c r="AP209" s="222"/>
      <c r="AQ209" s="222"/>
      <c r="AR209" s="222"/>
      <c r="AS209" s="222"/>
      <c r="AT209" s="222"/>
      <c r="AU209" s="222"/>
      <c r="AV209" s="222"/>
      <c r="AW209" s="222"/>
      <c r="AX209" s="222"/>
      <c r="AY209" s="222"/>
      <c r="AZ209" s="222"/>
      <c r="BA209" s="222"/>
      <c r="BB209" s="222"/>
      <c r="BC209" s="222"/>
      <c r="BD209" s="222"/>
      <c r="BE209" s="222"/>
      <c r="BF209" s="222"/>
      <c r="BG209" s="222"/>
      <c r="BH209" s="222"/>
      <c r="BI209" s="222"/>
      <c r="BJ209" s="222"/>
      <c r="BK209" s="222"/>
      <c r="BL209" s="222"/>
      <c r="BM209" s="222"/>
      <c r="BN209" s="222"/>
      <c r="BO209" s="222"/>
      <c r="BP209" s="222"/>
      <c r="BQ209" s="222"/>
      <c r="BR209" s="222"/>
      <c r="BS209" s="222"/>
      <c r="BT209" s="222"/>
      <c r="BU209" s="222"/>
      <c r="BV209" s="222"/>
      <c r="BW209" s="222"/>
      <c r="BX209" s="222"/>
      <c r="BY209" s="222"/>
      <c r="BZ209" s="222"/>
      <c r="CA209" s="222"/>
      <c r="CB209" s="222"/>
      <c r="CC209" s="222"/>
      <c r="CD209" s="222"/>
      <c r="CE209" s="222"/>
      <c r="CF209" s="222"/>
      <c r="CG209" s="222"/>
      <c r="CH209" s="222"/>
      <c r="CI209" s="222"/>
      <c r="CJ209" s="222"/>
      <c r="CK209" s="222"/>
      <c r="CL209" s="222"/>
      <c r="CM209" s="222"/>
      <c r="CN209" s="222"/>
      <c r="CO209" s="222"/>
      <c r="CP209" s="222"/>
      <c r="CQ209" s="222"/>
      <c r="CR209" s="222"/>
      <c r="CS209" s="222"/>
      <c r="CT209" s="222"/>
      <c r="CU209" s="222"/>
      <c r="CV209" s="222"/>
      <c r="CW209" s="222"/>
      <c r="CX209" s="222"/>
      <c r="CY209" s="222"/>
      <c r="CZ209" s="222"/>
      <c r="DA209" s="222"/>
      <c r="DB209" s="222"/>
      <c r="DC209" s="222"/>
      <c r="DD209" s="222"/>
      <c r="DE209" s="222"/>
      <c r="DF209" s="222"/>
      <c r="DG209" s="222"/>
      <c r="DH209" s="222"/>
      <c r="DI209" s="222"/>
      <c r="DJ209" s="222"/>
      <c r="DK209" s="222"/>
      <c r="DL209" s="222"/>
      <c r="DM209" s="222"/>
      <c r="DN209" s="222"/>
      <c r="DO209" s="222"/>
      <c r="DP209" s="222"/>
      <c r="DQ209" s="222"/>
      <c r="DR209" s="222"/>
      <c r="DS209" s="222"/>
      <c r="DT209" s="222"/>
      <c r="DU209" s="222"/>
      <c r="DV209" s="222"/>
      <c r="DW209" s="222"/>
      <c r="DX209" s="222"/>
      <c r="DY209" s="222"/>
      <c r="DZ209" s="222"/>
      <c r="EA209" s="222"/>
      <c r="EB209" s="222"/>
      <c r="EC209" s="222"/>
      <c r="ED209" s="222"/>
      <c r="EE209" s="222"/>
      <c r="EF209" s="222"/>
      <c r="EG209" s="222"/>
      <c r="EH209" s="222"/>
      <c r="EI209" s="222"/>
      <c r="EJ209" s="222"/>
      <c r="EK209" s="222"/>
      <c r="EL209" s="222"/>
      <c r="EM209" s="222"/>
      <c r="EN209" s="222"/>
      <c r="EO209" s="222"/>
      <c r="EP209" s="222"/>
      <c r="EQ209" s="222"/>
      <c r="ER209" s="222"/>
      <c r="ES209" s="222"/>
      <c r="ET209" s="222"/>
      <c r="EU209" s="222"/>
      <c r="EV209" s="222"/>
      <c r="EW209" s="222"/>
      <c r="EX209" s="222"/>
      <c r="EY209" s="222"/>
      <c r="EZ209" s="222"/>
      <c r="FA209" s="222"/>
      <c r="FB209" s="222"/>
      <c r="FC209" s="222"/>
      <c r="FD209" s="222"/>
      <c r="FE209" s="222"/>
      <c r="FF209" s="222"/>
      <c r="FG209" s="222"/>
      <c r="FH209" s="222"/>
      <c r="FI209" s="222"/>
      <c r="FJ209" s="222"/>
      <c r="FK209" s="222"/>
      <c r="FL209" s="222"/>
      <c r="FM209" s="222"/>
      <c r="FN209" s="222"/>
      <c r="FO209" s="222"/>
      <c r="FP209" s="222"/>
      <c r="FQ209" s="222"/>
      <c r="FR209" s="222"/>
      <c r="FS209" s="222"/>
      <c r="FT209" s="222"/>
      <c r="FU209" s="222"/>
      <c r="FV209" s="222"/>
      <c r="FW209" s="222"/>
      <c r="FX209" s="222"/>
      <c r="FY209" s="222"/>
      <c r="FZ209" s="222"/>
      <c r="GA209" s="222"/>
      <c r="GB209" s="222"/>
      <c r="GC209" s="222"/>
      <c r="GD209" s="222"/>
      <c r="GE209" s="222"/>
      <c r="GF209" s="222"/>
      <c r="GG209" s="222"/>
      <c r="GH209" s="222"/>
      <c r="GI209" s="222"/>
      <c r="GJ209" s="222"/>
      <c r="GK209" s="222"/>
      <c r="GL209" s="222"/>
      <c r="GM209" s="222"/>
      <c r="GN209" s="222"/>
      <c r="GO209" s="222"/>
      <c r="GP209" s="222"/>
      <c r="GQ209" s="222"/>
      <c r="GR209" s="222"/>
      <c r="GS209" s="222"/>
      <c r="GT209" s="222"/>
      <c r="GU209" s="222"/>
      <c r="GV209" s="222"/>
      <c r="GW209" s="222"/>
      <c r="GX209" s="222"/>
      <c r="GY209" s="222"/>
      <c r="GZ209" s="222"/>
      <c r="HA209" s="222"/>
      <c r="HB209" s="222"/>
      <c r="HC209" s="222"/>
      <c r="HD209" s="222"/>
      <c r="HE209" s="222"/>
      <c r="HF209" s="222"/>
      <c r="HG209" s="222"/>
      <c r="HH209" s="222"/>
      <c r="HI209" s="222"/>
      <c r="HJ209" s="222"/>
      <c r="HK209" s="222"/>
      <c r="HL209" s="222"/>
      <c r="HM209" s="222"/>
      <c r="HN209" s="222"/>
      <c r="HO209" s="222"/>
      <c r="HP209" s="222"/>
      <c r="HQ209" s="222"/>
      <c r="HR209" s="222"/>
      <c r="HS209" s="222"/>
      <c r="HT209" s="222"/>
      <c r="HU209" s="222"/>
      <c r="HV209" s="222"/>
      <c r="HW209" s="222"/>
      <c r="HX209" s="222"/>
      <c r="HY209" s="222"/>
      <c r="HZ209" s="222"/>
      <c r="IA209" s="222"/>
      <c r="IB209" s="222"/>
      <c r="IC209" s="222"/>
      <c r="ID209" s="222"/>
      <c r="IE209" s="222"/>
      <c r="IF209" s="222"/>
      <c r="IG209" s="222"/>
      <c r="IH209" s="222"/>
      <c r="II209" s="222"/>
      <c r="IJ209" s="222"/>
      <c r="IK209" s="222"/>
      <c r="IL209" s="222"/>
      <c r="IM209" s="222"/>
      <c r="IN209" s="222"/>
      <c r="IO209" s="222"/>
      <c r="IP209" s="222"/>
      <c r="IQ209" s="222"/>
      <c r="IR209" s="222"/>
      <c r="IS209" s="222"/>
      <c r="IT209" s="222"/>
    </row>
    <row r="210" spans="1:254" s="1" customFormat="1" x14ac:dyDescent="0.2">
      <c r="A210" s="222"/>
      <c r="B210" s="250"/>
      <c r="C210" s="250"/>
      <c r="D210" s="250"/>
      <c r="E210" s="250"/>
      <c r="F210" s="250"/>
      <c r="G210" s="250"/>
      <c r="H210" s="250"/>
      <c r="I210" s="222"/>
      <c r="J210" s="222"/>
      <c r="K210" s="222"/>
      <c r="L210" s="222"/>
      <c r="M210" s="222"/>
      <c r="N210" s="222"/>
      <c r="O210" s="222"/>
      <c r="P210" s="222"/>
      <c r="Q210" s="222"/>
      <c r="R210" s="222"/>
      <c r="S210" s="222"/>
      <c r="T210" s="222"/>
      <c r="U210" s="222"/>
      <c r="V210" s="222"/>
      <c r="W210" s="222"/>
      <c r="X210" s="222"/>
      <c r="Y210" s="222"/>
      <c r="Z210" s="222"/>
      <c r="AA210" s="222"/>
      <c r="AB210" s="222"/>
      <c r="AC210" s="222"/>
      <c r="AD210" s="222"/>
      <c r="AE210" s="222"/>
      <c r="AF210" s="222"/>
      <c r="AG210" s="222"/>
      <c r="AH210" s="222"/>
      <c r="AI210" s="222"/>
      <c r="AJ210" s="222"/>
      <c r="AK210" s="222"/>
      <c r="AL210" s="222"/>
      <c r="AM210" s="222"/>
      <c r="AN210" s="222"/>
      <c r="AO210" s="222"/>
      <c r="AP210" s="222"/>
      <c r="AQ210" s="222"/>
      <c r="AR210" s="222"/>
      <c r="AS210" s="222"/>
      <c r="AT210" s="222"/>
      <c r="AU210" s="222"/>
      <c r="AV210" s="222"/>
      <c r="AW210" s="222"/>
      <c r="AX210" s="222"/>
      <c r="AY210" s="222"/>
      <c r="AZ210" s="222"/>
      <c r="BA210" s="222"/>
      <c r="BB210" s="222"/>
      <c r="BC210" s="222"/>
      <c r="BD210" s="222"/>
      <c r="BE210" s="222"/>
      <c r="BF210" s="222"/>
      <c r="BG210" s="222"/>
      <c r="BH210" s="222"/>
      <c r="BI210" s="222"/>
      <c r="BJ210" s="222"/>
      <c r="BK210" s="222"/>
      <c r="BL210" s="222"/>
      <c r="BM210" s="222"/>
      <c r="BN210" s="222"/>
      <c r="BO210" s="222"/>
      <c r="BP210" s="222"/>
      <c r="BQ210" s="222"/>
      <c r="BR210" s="222"/>
      <c r="BS210" s="222"/>
      <c r="BT210" s="222"/>
      <c r="BU210" s="222"/>
      <c r="BV210" s="222"/>
      <c r="BW210" s="222"/>
      <c r="BX210" s="222"/>
      <c r="BY210" s="222"/>
      <c r="BZ210" s="222"/>
      <c r="CA210" s="222"/>
      <c r="CB210" s="222"/>
      <c r="CC210" s="222"/>
      <c r="CD210" s="222"/>
      <c r="CE210" s="222"/>
      <c r="CF210" s="222"/>
      <c r="CG210" s="222"/>
      <c r="CH210" s="222"/>
      <c r="CI210" s="222"/>
      <c r="CJ210" s="222"/>
      <c r="CK210" s="222"/>
      <c r="CL210" s="222"/>
      <c r="CM210" s="222"/>
      <c r="CN210" s="222"/>
      <c r="CO210" s="222"/>
      <c r="CP210" s="222"/>
      <c r="CQ210" s="222"/>
      <c r="CR210" s="222"/>
      <c r="CS210" s="222"/>
      <c r="CT210" s="222"/>
      <c r="CU210" s="222"/>
      <c r="CV210" s="222"/>
      <c r="CW210" s="222"/>
      <c r="CX210" s="222"/>
      <c r="CY210" s="222"/>
      <c r="CZ210" s="222"/>
      <c r="DA210" s="222"/>
      <c r="DB210" s="222"/>
      <c r="DC210" s="222"/>
      <c r="DD210" s="222"/>
      <c r="DE210" s="222"/>
      <c r="DF210" s="222"/>
      <c r="DG210" s="222"/>
      <c r="DH210" s="222"/>
      <c r="DI210" s="222"/>
      <c r="DJ210" s="222"/>
      <c r="DK210" s="222"/>
      <c r="DL210" s="222"/>
      <c r="DM210" s="222"/>
      <c r="DN210" s="222"/>
      <c r="DO210" s="222"/>
      <c r="DP210" s="222"/>
      <c r="DQ210" s="222"/>
      <c r="DR210" s="222"/>
      <c r="DS210" s="222"/>
      <c r="DT210" s="222"/>
      <c r="DU210" s="222"/>
      <c r="DV210" s="222"/>
      <c r="DW210" s="222"/>
      <c r="DX210" s="222"/>
      <c r="DY210" s="222"/>
      <c r="DZ210" s="222"/>
      <c r="EA210" s="222"/>
      <c r="EB210" s="222"/>
      <c r="EC210" s="222"/>
      <c r="ED210" s="222"/>
      <c r="EE210" s="222"/>
      <c r="EF210" s="222"/>
      <c r="EG210" s="222"/>
      <c r="EH210" s="222"/>
      <c r="EI210" s="222"/>
      <c r="EJ210" s="222"/>
      <c r="EK210" s="222"/>
      <c r="EL210" s="222"/>
      <c r="EM210" s="222"/>
      <c r="EN210" s="222"/>
      <c r="EO210" s="222"/>
      <c r="EP210" s="222"/>
      <c r="EQ210" s="222"/>
      <c r="ER210" s="222"/>
      <c r="ES210" s="222"/>
      <c r="ET210" s="222"/>
      <c r="EU210" s="222"/>
      <c r="EV210" s="222"/>
      <c r="EW210" s="222"/>
      <c r="EX210" s="222"/>
      <c r="EY210" s="222"/>
      <c r="EZ210" s="222"/>
      <c r="FA210" s="222"/>
      <c r="FB210" s="222"/>
      <c r="FC210" s="222"/>
      <c r="FD210" s="222"/>
      <c r="FE210" s="222"/>
      <c r="FF210" s="222"/>
      <c r="FG210" s="222"/>
      <c r="FH210" s="222"/>
      <c r="FI210" s="222"/>
      <c r="FJ210" s="222"/>
      <c r="FK210" s="222"/>
      <c r="FL210" s="222"/>
      <c r="FM210" s="222"/>
      <c r="FN210" s="222"/>
      <c r="FO210" s="222"/>
      <c r="FP210" s="222"/>
      <c r="FQ210" s="222"/>
      <c r="FR210" s="222"/>
      <c r="FS210" s="222"/>
      <c r="FT210" s="222"/>
      <c r="FU210" s="222"/>
      <c r="FV210" s="222"/>
      <c r="FW210" s="222"/>
      <c r="FX210" s="222"/>
      <c r="FY210" s="222"/>
      <c r="FZ210" s="222"/>
      <c r="GA210" s="222"/>
      <c r="GB210" s="222"/>
      <c r="GC210" s="222"/>
      <c r="GD210" s="222"/>
      <c r="GE210" s="222"/>
      <c r="GF210" s="222"/>
      <c r="GG210" s="222"/>
      <c r="GH210" s="222"/>
      <c r="GI210" s="222"/>
      <c r="GJ210" s="222"/>
      <c r="GK210" s="222"/>
      <c r="GL210" s="222"/>
      <c r="GM210" s="222"/>
      <c r="GN210" s="222"/>
      <c r="GO210" s="222"/>
      <c r="GP210" s="222"/>
      <c r="GQ210" s="222"/>
      <c r="GR210" s="222"/>
      <c r="GS210" s="222"/>
      <c r="GT210" s="222"/>
      <c r="GU210" s="222"/>
      <c r="GV210" s="222"/>
      <c r="GW210" s="222"/>
      <c r="GX210" s="222"/>
      <c r="GY210" s="222"/>
      <c r="GZ210" s="222"/>
      <c r="HA210" s="222"/>
      <c r="HB210" s="222"/>
      <c r="HC210" s="222"/>
      <c r="HD210" s="222"/>
      <c r="HE210" s="222"/>
      <c r="HF210" s="222"/>
      <c r="HG210" s="222"/>
      <c r="HH210" s="222"/>
      <c r="HI210" s="222"/>
      <c r="HJ210" s="222"/>
      <c r="HK210" s="222"/>
      <c r="HL210" s="222"/>
      <c r="HM210" s="222"/>
      <c r="HN210" s="222"/>
      <c r="HO210" s="222"/>
      <c r="HP210" s="222"/>
      <c r="HQ210" s="222"/>
      <c r="HR210" s="222"/>
      <c r="HS210" s="222"/>
      <c r="HT210" s="222"/>
      <c r="HU210" s="222"/>
      <c r="HV210" s="222"/>
      <c r="HW210" s="222"/>
      <c r="HX210" s="222"/>
      <c r="HY210" s="222"/>
      <c r="HZ210" s="222"/>
      <c r="IA210" s="222"/>
      <c r="IB210" s="222"/>
      <c r="IC210" s="222"/>
      <c r="ID210" s="222"/>
      <c r="IE210" s="222"/>
      <c r="IF210" s="222"/>
      <c r="IG210" s="222"/>
      <c r="IH210" s="222"/>
      <c r="II210" s="222"/>
      <c r="IJ210" s="222"/>
      <c r="IK210" s="222"/>
      <c r="IL210" s="222"/>
      <c r="IM210" s="222"/>
      <c r="IN210" s="222"/>
      <c r="IO210" s="222"/>
      <c r="IP210" s="222"/>
      <c r="IQ210" s="222"/>
      <c r="IR210" s="222"/>
      <c r="IS210" s="222"/>
      <c r="IT210" s="222"/>
    </row>
    <row r="211" spans="1:254" s="1" customFormat="1" x14ac:dyDescent="0.2">
      <c r="A211" s="222"/>
      <c r="B211" s="250"/>
      <c r="C211" s="250"/>
      <c r="D211" s="250"/>
      <c r="E211" s="250"/>
      <c r="F211" s="250"/>
      <c r="G211" s="250"/>
      <c r="H211" s="250"/>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222"/>
      <c r="AF211" s="222"/>
      <c r="AG211" s="222"/>
      <c r="AH211" s="222"/>
      <c r="AI211" s="222"/>
      <c r="AJ211" s="222"/>
      <c r="AK211" s="222"/>
      <c r="AL211" s="222"/>
      <c r="AM211" s="222"/>
      <c r="AN211" s="222"/>
      <c r="AO211" s="222"/>
      <c r="AP211" s="222"/>
      <c r="AQ211" s="222"/>
      <c r="AR211" s="222"/>
      <c r="AS211" s="222"/>
      <c r="AT211" s="222"/>
      <c r="AU211" s="222"/>
      <c r="AV211" s="222"/>
      <c r="AW211" s="222"/>
      <c r="AX211" s="222"/>
      <c r="AY211" s="222"/>
      <c r="AZ211" s="222"/>
      <c r="BA211" s="222"/>
      <c r="BB211" s="222"/>
      <c r="BC211" s="222"/>
      <c r="BD211" s="222"/>
      <c r="BE211" s="222"/>
      <c r="BF211" s="222"/>
      <c r="BG211" s="222"/>
      <c r="BH211" s="222"/>
      <c r="BI211" s="222"/>
      <c r="BJ211" s="222"/>
      <c r="BK211" s="222"/>
      <c r="BL211" s="222"/>
      <c r="BM211" s="222"/>
      <c r="BN211" s="222"/>
      <c r="BO211" s="222"/>
      <c r="BP211" s="222"/>
      <c r="BQ211" s="222"/>
      <c r="BR211" s="222"/>
      <c r="BS211" s="222"/>
      <c r="BT211" s="222"/>
      <c r="BU211" s="222"/>
      <c r="BV211" s="222"/>
      <c r="BW211" s="222"/>
      <c r="BX211" s="222"/>
      <c r="BY211" s="222"/>
      <c r="BZ211" s="222"/>
      <c r="CA211" s="222"/>
      <c r="CB211" s="222"/>
      <c r="CC211" s="222"/>
      <c r="CD211" s="222"/>
      <c r="CE211" s="222"/>
      <c r="CF211" s="222"/>
      <c r="CG211" s="222"/>
      <c r="CH211" s="222"/>
      <c r="CI211" s="222"/>
      <c r="CJ211" s="222"/>
      <c r="CK211" s="222"/>
      <c r="CL211" s="222"/>
      <c r="CM211" s="222"/>
      <c r="CN211" s="222"/>
      <c r="CO211" s="222"/>
      <c r="CP211" s="222"/>
      <c r="CQ211" s="222"/>
      <c r="CR211" s="222"/>
      <c r="CS211" s="222"/>
      <c r="CT211" s="222"/>
      <c r="CU211" s="222"/>
      <c r="CV211" s="222"/>
      <c r="CW211" s="222"/>
      <c r="CX211" s="222"/>
      <c r="CY211" s="222"/>
      <c r="CZ211" s="222"/>
      <c r="DA211" s="222"/>
      <c r="DB211" s="222"/>
      <c r="DC211" s="222"/>
      <c r="DD211" s="222"/>
      <c r="DE211" s="222"/>
      <c r="DF211" s="222"/>
      <c r="DG211" s="222"/>
      <c r="DH211" s="222"/>
      <c r="DI211" s="222"/>
      <c r="DJ211" s="222"/>
      <c r="DK211" s="222"/>
      <c r="DL211" s="222"/>
      <c r="DM211" s="222"/>
      <c r="DN211" s="222"/>
      <c r="DO211" s="222"/>
      <c r="DP211" s="222"/>
      <c r="DQ211" s="222"/>
      <c r="DR211" s="222"/>
      <c r="DS211" s="222"/>
      <c r="DT211" s="222"/>
      <c r="DU211" s="222"/>
      <c r="DV211" s="222"/>
      <c r="DW211" s="222"/>
      <c r="DX211" s="222"/>
      <c r="DY211" s="222"/>
      <c r="DZ211" s="222"/>
      <c r="EA211" s="222"/>
      <c r="EB211" s="222"/>
      <c r="EC211" s="222"/>
      <c r="ED211" s="222"/>
      <c r="EE211" s="222"/>
      <c r="EF211" s="222"/>
      <c r="EG211" s="222"/>
      <c r="EH211" s="222"/>
      <c r="EI211" s="222"/>
      <c r="EJ211" s="222"/>
      <c r="EK211" s="222"/>
      <c r="EL211" s="222"/>
      <c r="EM211" s="222"/>
      <c r="EN211" s="222"/>
      <c r="EO211" s="222"/>
      <c r="EP211" s="222"/>
      <c r="EQ211" s="222"/>
      <c r="ER211" s="222"/>
      <c r="ES211" s="222"/>
      <c r="ET211" s="222"/>
      <c r="EU211" s="222"/>
      <c r="EV211" s="222"/>
      <c r="EW211" s="222"/>
      <c r="EX211" s="222"/>
      <c r="EY211" s="222"/>
      <c r="EZ211" s="222"/>
      <c r="FA211" s="222"/>
      <c r="FB211" s="222"/>
      <c r="FC211" s="222"/>
      <c r="FD211" s="222"/>
      <c r="FE211" s="222"/>
      <c r="FF211" s="222"/>
      <c r="FG211" s="222"/>
      <c r="FH211" s="222"/>
      <c r="FI211" s="222"/>
      <c r="FJ211" s="222"/>
      <c r="FK211" s="222"/>
      <c r="FL211" s="222"/>
      <c r="FM211" s="222"/>
      <c r="FN211" s="222"/>
      <c r="FO211" s="222"/>
      <c r="FP211" s="222"/>
      <c r="FQ211" s="222"/>
      <c r="FR211" s="222"/>
      <c r="FS211" s="222"/>
      <c r="FT211" s="222"/>
      <c r="FU211" s="222"/>
      <c r="FV211" s="222"/>
      <c r="FW211" s="222"/>
      <c r="FX211" s="222"/>
      <c r="FY211" s="222"/>
      <c r="FZ211" s="222"/>
      <c r="GA211" s="222"/>
      <c r="GB211" s="222"/>
      <c r="GC211" s="222"/>
      <c r="GD211" s="222"/>
      <c r="GE211" s="222"/>
      <c r="GF211" s="222"/>
      <c r="GG211" s="222"/>
      <c r="GH211" s="222"/>
      <c r="GI211" s="222"/>
      <c r="GJ211" s="222"/>
      <c r="GK211" s="222"/>
      <c r="GL211" s="222"/>
      <c r="GM211" s="222"/>
      <c r="GN211" s="222"/>
      <c r="GO211" s="222"/>
      <c r="GP211" s="222"/>
      <c r="GQ211" s="222"/>
      <c r="GR211" s="222"/>
      <c r="GS211" s="222"/>
      <c r="GT211" s="222"/>
      <c r="GU211" s="222"/>
      <c r="GV211" s="222"/>
      <c r="GW211" s="222"/>
      <c r="GX211" s="222"/>
      <c r="GY211" s="222"/>
      <c r="GZ211" s="222"/>
      <c r="HA211" s="222"/>
      <c r="HB211" s="222"/>
      <c r="HC211" s="222"/>
      <c r="HD211" s="222"/>
      <c r="HE211" s="222"/>
      <c r="HF211" s="222"/>
      <c r="HG211" s="222"/>
      <c r="HH211" s="222"/>
      <c r="HI211" s="222"/>
      <c r="HJ211" s="222"/>
      <c r="HK211" s="222"/>
      <c r="HL211" s="222"/>
      <c r="HM211" s="222"/>
      <c r="HN211" s="222"/>
      <c r="HO211" s="222"/>
      <c r="HP211" s="222"/>
      <c r="HQ211" s="222"/>
      <c r="HR211" s="222"/>
      <c r="HS211" s="222"/>
      <c r="HT211" s="222"/>
      <c r="HU211" s="222"/>
      <c r="HV211" s="222"/>
      <c r="HW211" s="222"/>
      <c r="HX211" s="222"/>
      <c r="HY211" s="222"/>
      <c r="HZ211" s="222"/>
      <c r="IA211" s="222"/>
      <c r="IB211" s="222"/>
      <c r="IC211" s="222"/>
      <c r="ID211" s="222"/>
      <c r="IE211" s="222"/>
      <c r="IF211" s="222"/>
      <c r="IG211" s="222"/>
      <c r="IH211" s="222"/>
      <c r="II211" s="222"/>
      <c r="IJ211" s="222"/>
      <c r="IK211" s="222"/>
      <c r="IL211" s="222"/>
      <c r="IM211" s="222"/>
      <c r="IN211" s="222"/>
      <c r="IO211" s="222"/>
      <c r="IP211" s="222"/>
      <c r="IQ211" s="222"/>
      <c r="IR211" s="222"/>
      <c r="IS211" s="222"/>
      <c r="IT211" s="222"/>
    </row>
    <row r="212" spans="1:254" s="1" customFormat="1" x14ac:dyDescent="0.2">
      <c r="A212" s="222"/>
      <c r="B212" s="250"/>
      <c r="C212" s="250"/>
      <c r="D212" s="250"/>
      <c r="E212" s="250"/>
      <c r="F212" s="250"/>
      <c r="G212" s="250"/>
      <c r="H212" s="250"/>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2"/>
      <c r="AN212" s="222"/>
      <c r="AO212" s="222"/>
      <c r="AP212" s="222"/>
      <c r="AQ212" s="222"/>
      <c r="AR212" s="222"/>
      <c r="AS212" s="222"/>
      <c r="AT212" s="222"/>
      <c r="AU212" s="222"/>
      <c r="AV212" s="222"/>
      <c r="AW212" s="222"/>
      <c r="AX212" s="222"/>
      <c r="AY212" s="222"/>
      <c r="AZ212" s="222"/>
      <c r="BA212" s="222"/>
      <c r="BB212" s="222"/>
      <c r="BC212" s="222"/>
      <c r="BD212" s="222"/>
      <c r="BE212" s="222"/>
      <c r="BF212" s="222"/>
      <c r="BG212" s="222"/>
      <c r="BH212" s="222"/>
      <c r="BI212" s="222"/>
      <c r="BJ212" s="222"/>
      <c r="BK212" s="222"/>
      <c r="BL212" s="222"/>
      <c r="BM212" s="222"/>
      <c r="BN212" s="222"/>
      <c r="BO212" s="222"/>
      <c r="BP212" s="222"/>
      <c r="BQ212" s="222"/>
      <c r="BR212" s="222"/>
      <c r="BS212" s="222"/>
      <c r="BT212" s="222"/>
      <c r="BU212" s="222"/>
      <c r="BV212" s="222"/>
      <c r="BW212" s="222"/>
      <c r="BX212" s="222"/>
      <c r="BY212" s="222"/>
      <c r="BZ212" s="222"/>
      <c r="CA212" s="222"/>
      <c r="CB212" s="222"/>
      <c r="CC212" s="222"/>
      <c r="CD212" s="222"/>
      <c r="CE212" s="222"/>
      <c r="CF212" s="222"/>
      <c r="CG212" s="222"/>
      <c r="CH212" s="222"/>
      <c r="CI212" s="222"/>
      <c r="CJ212" s="222"/>
      <c r="CK212" s="222"/>
      <c r="CL212" s="222"/>
      <c r="CM212" s="222"/>
      <c r="CN212" s="222"/>
      <c r="CO212" s="222"/>
      <c r="CP212" s="222"/>
      <c r="CQ212" s="222"/>
      <c r="CR212" s="222"/>
      <c r="CS212" s="222"/>
      <c r="CT212" s="222"/>
      <c r="CU212" s="222"/>
      <c r="CV212" s="222"/>
      <c r="CW212" s="222"/>
      <c r="CX212" s="222"/>
      <c r="CY212" s="222"/>
      <c r="CZ212" s="222"/>
      <c r="DA212" s="222"/>
      <c r="DB212" s="222"/>
      <c r="DC212" s="222"/>
      <c r="DD212" s="222"/>
      <c r="DE212" s="222"/>
      <c r="DF212" s="222"/>
      <c r="DG212" s="222"/>
      <c r="DH212" s="222"/>
      <c r="DI212" s="222"/>
      <c r="DJ212" s="222"/>
      <c r="DK212" s="222"/>
      <c r="DL212" s="222"/>
      <c r="DM212" s="222"/>
      <c r="DN212" s="222"/>
      <c r="DO212" s="222"/>
      <c r="DP212" s="222"/>
      <c r="DQ212" s="222"/>
      <c r="DR212" s="222"/>
      <c r="DS212" s="222"/>
      <c r="DT212" s="222"/>
      <c r="DU212" s="222"/>
      <c r="DV212" s="222"/>
      <c r="DW212" s="222"/>
      <c r="DX212" s="222"/>
      <c r="DY212" s="222"/>
      <c r="DZ212" s="222"/>
      <c r="EA212" s="222"/>
      <c r="EB212" s="222"/>
      <c r="EC212" s="222"/>
      <c r="ED212" s="222"/>
      <c r="EE212" s="222"/>
      <c r="EF212" s="222"/>
      <c r="EG212" s="222"/>
      <c r="EH212" s="222"/>
      <c r="EI212" s="222"/>
      <c r="EJ212" s="222"/>
      <c r="EK212" s="222"/>
      <c r="EL212" s="222"/>
      <c r="EM212" s="222"/>
      <c r="EN212" s="222"/>
      <c r="EO212" s="222"/>
      <c r="EP212" s="222"/>
      <c r="EQ212" s="222"/>
      <c r="ER212" s="222"/>
      <c r="ES212" s="222"/>
      <c r="ET212" s="222"/>
      <c r="EU212" s="222"/>
      <c r="EV212" s="222"/>
      <c r="EW212" s="222"/>
      <c r="EX212" s="222"/>
      <c r="EY212" s="222"/>
      <c r="EZ212" s="222"/>
      <c r="FA212" s="222"/>
      <c r="FB212" s="222"/>
      <c r="FC212" s="222"/>
      <c r="FD212" s="222"/>
      <c r="FE212" s="222"/>
      <c r="FF212" s="222"/>
      <c r="FG212" s="222"/>
      <c r="FH212" s="222"/>
      <c r="FI212" s="222"/>
      <c r="FJ212" s="222"/>
      <c r="FK212" s="222"/>
      <c r="FL212" s="222"/>
      <c r="FM212" s="222"/>
      <c r="FN212" s="222"/>
      <c r="FO212" s="222"/>
      <c r="FP212" s="222"/>
      <c r="FQ212" s="222"/>
      <c r="FR212" s="222"/>
      <c r="FS212" s="222"/>
      <c r="FT212" s="222"/>
      <c r="FU212" s="222"/>
      <c r="FV212" s="222"/>
      <c r="FW212" s="222"/>
      <c r="FX212" s="222"/>
      <c r="FY212" s="222"/>
      <c r="FZ212" s="222"/>
      <c r="GA212" s="222"/>
      <c r="GB212" s="222"/>
      <c r="GC212" s="222"/>
      <c r="GD212" s="222"/>
      <c r="GE212" s="222"/>
      <c r="GF212" s="222"/>
      <c r="GG212" s="222"/>
      <c r="GH212" s="222"/>
      <c r="GI212" s="222"/>
      <c r="GJ212" s="222"/>
      <c r="GK212" s="222"/>
      <c r="GL212" s="222"/>
      <c r="GM212" s="222"/>
      <c r="GN212" s="222"/>
      <c r="GO212" s="222"/>
      <c r="GP212" s="222"/>
      <c r="GQ212" s="222"/>
      <c r="GR212" s="222"/>
      <c r="GS212" s="222"/>
      <c r="GT212" s="222"/>
      <c r="GU212" s="222"/>
      <c r="GV212" s="222"/>
      <c r="GW212" s="222"/>
      <c r="GX212" s="222"/>
      <c r="GY212" s="222"/>
      <c r="GZ212" s="222"/>
      <c r="HA212" s="222"/>
      <c r="HB212" s="222"/>
      <c r="HC212" s="222"/>
      <c r="HD212" s="222"/>
      <c r="HE212" s="222"/>
      <c r="HF212" s="222"/>
      <c r="HG212" s="222"/>
      <c r="HH212" s="222"/>
      <c r="HI212" s="222"/>
      <c r="HJ212" s="222"/>
      <c r="HK212" s="222"/>
      <c r="HL212" s="222"/>
      <c r="HM212" s="222"/>
      <c r="HN212" s="222"/>
      <c r="HO212" s="222"/>
      <c r="HP212" s="222"/>
      <c r="HQ212" s="222"/>
      <c r="HR212" s="222"/>
      <c r="HS212" s="222"/>
      <c r="HT212" s="222"/>
      <c r="HU212" s="222"/>
      <c r="HV212" s="222"/>
      <c r="HW212" s="222"/>
      <c r="HX212" s="222"/>
      <c r="HY212" s="222"/>
      <c r="HZ212" s="222"/>
      <c r="IA212" s="222"/>
      <c r="IB212" s="222"/>
      <c r="IC212" s="222"/>
      <c r="ID212" s="222"/>
      <c r="IE212" s="222"/>
      <c r="IF212" s="222"/>
      <c r="IG212" s="222"/>
      <c r="IH212" s="222"/>
      <c r="II212" s="222"/>
      <c r="IJ212" s="222"/>
      <c r="IK212" s="222"/>
      <c r="IL212" s="222"/>
      <c r="IM212" s="222"/>
      <c r="IN212" s="222"/>
      <c r="IO212" s="222"/>
      <c r="IP212" s="222"/>
      <c r="IQ212" s="222"/>
      <c r="IR212" s="222"/>
      <c r="IS212" s="222"/>
      <c r="IT212" s="222"/>
    </row>
    <row r="213" spans="1:254" s="1" customFormat="1" x14ac:dyDescent="0.2">
      <c r="A213" s="222"/>
      <c r="B213" s="250"/>
      <c r="C213" s="250"/>
      <c r="D213" s="250"/>
      <c r="E213" s="250"/>
      <c r="F213" s="250"/>
      <c r="G213" s="250"/>
      <c r="H213" s="250"/>
      <c r="I213" s="222"/>
      <c r="J213" s="222"/>
      <c r="K213" s="222"/>
      <c r="L213" s="222"/>
      <c r="M213" s="222"/>
      <c r="N213" s="222"/>
      <c r="O213" s="222"/>
      <c r="P213" s="222"/>
      <c r="Q213" s="222"/>
      <c r="R213" s="222"/>
      <c r="S213" s="222"/>
      <c r="T213" s="222"/>
      <c r="U213" s="222"/>
      <c r="V213" s="222"/>
      <c r="W213" s="222"/>
      <c r="X213" s="222"/>
      <c r="Y213" s="222"/>
      <c r="Z213" s="222"/>
      <c r="AA213" s="222"/>
      <c r="AB213" s="222"/>
      <c r="AC213" s="222"/>
      <c r="AD213" s="222"/>
      <c r="AE213" s="222"/>
      <c r="AF213" s="222"/>
      <c r="AG213" s="222"/>
      <c r="AH213" s="222"/>
      <c r="AI213" s="222"/>
      <c r="AJ213" s="222"/>
      <c r="AK213" s="222"/>
      <c r="AL213" s="222"/>
      <c r="AM213" s="222"/>
      <c r="AN213" s="222"/>
      <c r="AO213" s="222"/>
      <c r="AP213" s="222"/>
      <c r="AQ213" s="222"/>
      <c r="AR213" s="222"/>
      <c r="AS213" s="222"/>
      <c r="AT213" s="222"/>
      <c r="AU213" s="222"/>
      <c r="AV213" s="222"/>
      <c r="AW213" s="222"/>
      <c r="AX213" s="222"/>
      <c r="AY213" s="222"/>
      <c r="AZ213" s="222"/>
      <c r="BA213" s="222"/>
      <c r="BB213" s="222"/>
      <c r="BC213" s="222"/>
      <c r="BD213" s="222"/>
      <c r="BE213" s="222"/>
      <c r="BF213" s="222"/>
      <c r="BG213" s="222"/>
      <c r="BH213" s="222"/>
      <c r="BI213" s="222"/>
      <c r="BJ213" s="222"/>
      <c r="BK213" s="222"/>
      <c r="BL213" s="222"/>
      <c r="BM213" s="222"/>
      <c r="BN213" s="222"/>
      <c r="BO213" s="222"/>
      <c r="BP213" s="222"/>
      <c r="BQ213" s="222"/>
      <c r="BR213" s="222"/>
      <c r="BS213" s="222"/>
      <c r="BT213" s="222"/>
      <c r="BU213" s="222"/>
      <c r="BV213" s="222"/>
      <c r="BW213" s="222"/>
      <c r="BX213" s="222"/>
      <c r="BY213" s="222"/>
      <c r="BZ213" s="222"/>
      <c r="CA213" s="222"/>
      <c r="CB213" s="222"/>
      <c r="CC213" s="222"/>
      <c r="CD213" s="222"/>
      <c r="CE213" s="222"/>
      <c r="CF213" s="222"/>
      <c r="CG213" s="222"/>
      <c r="CH213" s="222"/>
      <c r="CI213" s="222"/>
      <c r="CJ213" s="222"/>
      <c r="CK213" s="222"/>
      <c r="CL213" s="222"/>
      <c r="CM213" s="222"/>
      <c r="CN213" s="222"/>
      <c r="CO213" s="222"/>
      <c r="CP213" s="222"/>
      <c r="CQ213" s="222"/>
      <c r="CR213" s="222"/>
      <c r="CS213" s="222"/>
      <c r="CT213" s="222"/>
      <c r="CU213" s="222"/>
      <c r="CV213" s="222"/>
      <c r="CW213" s="222"/>
      <c r="CX213" s="222"/>
      <c r="CY213" s="222"/>
      <c r="CZ213" s="222"/>
      <c r="DA213" s="222"/>
      <c r="DB213" s="222"/>
      <c r="DC213" s="222"/>
      <c r="DD213" s="222"/>
      <c r="DE213" s="222"/>
      <c r="DF213" s="222"/>
      <c r="DG213" s="222"/>
      <c r="DH213" s="222"/>
      <c r="DI213" s="222"/>
      <c r="DJ213" s="222"/>
      <c r="DK213" s="222"/>
      <c r="DL213" s="222"/>
      <c r="DM213" s="222"/>
      <c r="DN213" s="222"/>
      <c r="DO213" s="222"/>
      <c r="DP213" s="222"/>
      <c r="DQ213" s="222"/>
      <c r="DR213" s="222"/>
      <c r="DS213" s="222"/>
      <c r="DT213" s="222"/>
      <c r="DU213" s="222"/>
      <c r="DV213" s="222"/>
      <c r="DW213" s="222"/>
      <c r="DX213" s="222"/>
      <c r="DY213" s="222"/>
      <c r="DZ213" s="222"/>
      <c r="EA213" s="222"/>
      <c r="EB213" s="222"/>
      <c r="EC213" s="222"/>
      <c r="ED213" s="222"/>
      <c r="EE213" s="222"/>
      <c r="EF213" s="222"/>
      <c r="EG213" s="222"/>
      <c r="EH213" s="222"/>
      <c r="EI213" s="222"/>
      <c r="EJ213" s="222"/>
      <c r="EK213" s="222"/>
      <c r="EL213" s="222"/>
      <c r="EM213" s="222"/>
      <c r="EN213" s="222"/>
      <c r="EO213" s="222"/>
      <c r="EP213" s="222"/>
      <c r="EQ213" s="222"/>
      <c r="ER213" s="222"/>
      <c r="ES213" s="222"/>
      <c r="ET213" s="222"/>
      <c r="EU213" s="222"/>
      <c r="EV213" s="222"/>
      <c r="EW213" s="222"/>
      <c r="EX213" s="222"/>
      <c r="EY213" s="222"/>
      <c r="EZ213" s="222"/>
      <c r="FA213" s="222"/>
      <c r="FB213" s="222"/>
      <c r="FC213" s="222"/>
      <c r="FD213" s="222"/>
      <c r="FE213" s="222"/>
      <c r="FF213" s="222"/>
      <c r="FG213" s="222"/>
      <c r="FH213" s="222"/>
      <c r="FI213" s="222"/>
      <c r="FJ213" s="222"/>
      <c r="FK213" s="222"/>
      <c r="FL213" s="222"/>
      <c r="FM213" s="222"/>
      <c r="FN213" s="222"/>
      <c r="FO213" s="222"/>
      <c r="FP213" s="222"/>
      <c r="FQ213" s="222"/>
      <c r="FR213" s="222"/>
      <c r="FS213" s="222"/>
      <c r="FT213" s="222"/>
      <c r="FU213" s="222"/>
      <c r="FV213" s="222"/>
      <c r="FW213" s="222"/>
      <c r="FX213" s="222"/>
      <c r="FY213" s="222"/>
      <c r="FZ213" s="222"/>
      <c r="GA213" s="222"/>
      <c r="GB213" s="222"/>
      <c r="GC213" s="222"/>
      <c r="GD213" s="222"/>
      <c r="GE213" s="222"/>
      <c r="GF213" s="222"/>
      <c r="GG213" s="222"/>
      <c r="GH213" s="222"/>
      <c r="GI213" s="222"/>
      <c r="GJ213" s="222"/>
      <c r="GK213" s="222"/>
      <c r="GL213" s="222"/>
      <c r="GM213" s="222"/>
      <c r="GN213" s="222"/>
      <c r="GO213" s="222"/>
      <c r="GP213" s="222"/>
      <c r="GQ213" s="222"/>
      <c r="GR213" s="222"/>
      <c r="GS213" s="222"/>
      <c r="GT213" s="222"/>
      <c r="GU213" s="222"/>
      <c r="GV213" s="222"/>
      <c r="GW213" s="222"/>
      <c r="GX213" s="222"/>
      <c r="GY213" s="222"/>
      <c r="GZ213" s="222"/>
      <c r="HA213" s="222"/>
      <c r="HB213" s="222"/>
      <c r="HC213" s="222"/>
      <c r="HD213" s="222"/>
      <c r="HE213" s="222"/>
      <c r="HF213" s="222"/>
      <c r="HG213" s="222"/>
      <c r="HH213" s="222"/>
      <c r="HI213" s="222"/>
      <c r="HJ213" s="222"/>
      <c r="HK213" s="222"/>
      <c r="HL213" s="222"/>
      <c r="HM213" s="222"/>
      <c r="HN213" s="222"/>
      <c r="HO213" s="222"/>
      <c r="HP213" s="222"/>
      <c r="HQ213" s="222"/>
      <c r="HR213" s="222"/>
      <c r="HS213" s="222"/>
      <c r="HT213" s="222"/>
      <c r="HU213" s="222"/>
      <c r="HV213" s="222"/>
      <c r="HW213" s="222"/>
      <c r="HX213" s="222"/>
      <c r="HY213" s="222"/>
      <c r="HZ213" s="222"/>
      <c r="IA213" s="222"/>
      <c r="IB213" s="222"/>
      <c r="IC213" s="222"/>
      <c r="ID213" s="222"/>
      <c r="IE213" s="222"/>
      <c r="IF213" s="222"/>
      <c r="IG213" s="222"/>
      <c r="IH213" s="222"/>
      <c r="II213" s="222"/>
      <c r="IJ213" s="222"/>
      <c r="IK213" s="222"/>
      <c r="IL213" s="222"/>
      <c r="IM213" s="222"/>
      <c r="IN213" s="222"/>
      <c r="IO213" s="222"/>
      <c r="IP213" s="222"/>
      <c r="IQ213" s="222"/>
      <c r="IR213" s="222"/>
      <c r="IS213" s="222"/>
      <c r="IT213" s="222"/>
    </row>
    <row r="214" spans="1:254" s="1" customFormat="1" x14ac:dyDescent="0.2">
      <c r="A214" s="222"/>
      <c r="B214" s="250"/>
      <c r="C214" s="250"/>
      <c r="D214" s="250"/>
      <c r="E214" s="250"/>
      <c r="F214" s="250"/>
      <c r="G214" s="250"/>
      <c r="H214" s="250"/>
      <c r="I214" s="222"/>
      <c r="J214" s="222"/>
      <c r="K214" s="222"/>
      <c r="L214" s="222"/>
      <c r="M214" s="222"/>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2"/>
      <c r="AY214" s="222"/>
      <c r="AZ214" s="222"/>
      <c r="BA214" s="222"/>
      <c r="BB214" s="222"/>
      <c r="BC214" s="222"/>
      <c r="BD214" s="222"/>
      <c r="BE214" s="222"/>
      <c r="BF214" s="222"/>
      <c r="BG214" s="222"/>
      <c r="BH214" s="222"/>
      <c r="BI214" s="222"/>
      <c r="BJ214" s="222"/>
      <c r="BK214" s="222"/>
      <c r="BL214" s="222"/>
      <c r="BM214" s="222"/>
      <c r="BN214" s="222"/>
      <c r="BO214" s="222"/>
      <c r="BP214" s="222"/>
      <c r="BQ214" s="222"/>
      <c r="BR214" s="222"/>
      <c r="BS214" s="222"/>
      <c r="BT214" s="222"/>
      <c r="BU214" s="222"/>
      <c r="BV214" s="222"/>
      <c r="BW214" s="222"/>
      <c r="BX214" s="222"/>
      <c r="BY214" s="222"/>
      <c r="BZ214" s="222"/>
      <c r="CA214" s="222"/>
      <c r="CB214" s="222"/>
      <c r="CC214" s="222"/>
      <c r="CD214" s="222"/>
      <c r="CE214" s="222"/>
      <c r="CF214" s="222"/>
      <c r="CG214" s="222"/>
      <c r="CH214" s="222"/>
      <c r="CI214" s="222"/>
      <c r="CJ214" s="222"/>
      <c r="CK214" s="222"/>
      <c r="CL214" s="222"/>
      <c r="CM214" s="222"/>
      <c r="CN214" s="222"/>
      <c r="CO214" s="222"/>
      <c r="CP214" s="222"/>
      <c r="CQ214" s="222"/>
      <c r="CR214" s="222"/>
      <c r="CS214" s="222"/>
      <c r="CT214" s="222"/>
      <c r="CU214" s="222"/>
      <c r="CV214" s="222"/>
      <c r="CW214" s="222"/>
      <c r="CX214" s="222"/>
      <c r="CY214" s="222"/>
      <c r="CZ214" s="222"/>
      <c r="DA214" s="222"/>
      <c r="DB214" s="222"/>
      <c r="DC214" s="222"/>
      <c r="DD214" s="222"/>
      <c r="DE214" s="222"/>
      <c r="DF214" s="222"/>
      <c r="DG214" s="222"/>
      <c r="DH214" s="222"/>
      <c r="DI214" s="222"/>
      <c r="DJ214" s="222"/>
      <c r="DK214" s="222"/>
      <c r="DL214" s="222"/>
      <c r="DM214" s="222"/>
      <c r="DN214" s="222"/>
      <c r="DO214" s="222"/>
      <c r="DP214" s="222"/>
      <c r="DQ214" s="222"/>
      <c r="DR214" s="222"/>
      <c r="DS214" s="222"/>
      <c r="DT214" s="222"/>
      <c r="DU214" s="222"/>
      <c r="DV214" s="222"/>
      <c r="DW214" s="222"/>
      <c r="DX214" s="222"/>
      <c r="DY214" s="222"/>
      <c r="DZ214" s="222"/>
      <c r="EA214" s="222"/>
      <c r="EB214" s="222"/>
      <c r="EC214" s="222"/>
      <c r="ED214" s="222"/>
      <c r="EE214" s="222"/>
      <c r="EF214" s="222"/>
      <c r="EG214" s="222"/>
      <c r="EH214" s="222"/>
      <c r="EI214" s="222"/>
      <c r="EJ214" s="222"/>
      <c r="EK214" s="222"/>
      <c r="EL214" s="222"/>
      <c r="EM214" s="222"/>
      <c r="EN214" s="222"/>
      <c r="EO214" s="222"/>
      <c r="EP214" s="222"/>
      <c r="EQ214" s="222"/>
      <c r="ER214" s="222"/>
      <c r="ES214" s="222"/>
      <c r="ET214" s="222"/>
      <c r="EU214" s="222"/>
      <c r="EV214" s="222"/>
      <c r="EW214" s="222"/>
      <c r="EX214" s="222"/>
      <c r="EY214" s="222"/>
      <c r="EZ214" s="222"/>
      <c r="FA214" s="222"/>
      <c r="FB214" s="222"/>
      <c r="FC214" s="222"/>
      <c r="FD214" s="222"/>
      <c r="FE214" s="222"/>
      <c r="FF214" s="222"/>
      <c r="FG214" s="222"/>
      <c r="FH214" s="222"/>
      <c r="FI214" s="222"/>
      <c r="FJ214" s="222"/>
      <c r="FK214" s="222"/>
      <c r="FL214" s="222"/>
      <c r="FM214" s="222"/>
      <c r="FN214" s="222"/>
      <c r="FO214" s="222"/>
      <c r="FP214" s="222"/>
      <c r="FQ214" s="222"/>
      <c r="FR214" s="222"/>
      <c r="FS214" s="222"/>
      <c r="FT214" s="222"/>
      <c r="FU214" s="222"/>
      <c r="FV214" s="222"/>
      <c r="FW214" s="222"/>
      <c r="FX214" s="222"/>
      <c r="FY214" s="222"/>
      <c r="FZ214" s="222"/>
      <c r="GA214" s="222"/>
      <c r="GB214" s="222"/>
      <c r="GC214" s="222"/>
      <c r="GD214" s="222"/>
      <c r="GE214" s="222"/>
      <c r="GF214" s="222"/>
      <c r="GG214" s="222"/>
      <c r="GH214" s="222"/>
      <c r="GI214" s="222"/>
      <c r="GJ214" s="222"/>
      <c r="GK214" s="222"/>
      <c r="GL214" s="222"/>
      <c r="GM214" s="222"/>
      <c r="GN214" s="222"/>
      <c r="GO214" s="222"/>
      <c r="GP214" s="222"/>
      <c r="GQ214" s="222"/>
      <c r="GR214" s="222"/>
      <c r="GS214" s="222"/>
      <c r="GT214" s="222"/>
      <c r="GU214" s="222"/>
      <c r="GV214" s="222"/>
      <c r="GW214" s="222"/>
      <c r="GX214" s="222"/>
      <c r="GY214" s="222"/>
      <c r="GZ214" s="222"/>
      <c r="HA214" s="222"/>
      <c r="HB214" s="222"/>
      <c r="HC214" s="222"/>
      <c r="HD214" s="222"/>
      <c r="HE214" s="222"/>
      <c r="HF214" s="222"/>
      <c r="HG214" s="222"/>
      <c r="HH214" s="222"/>
      <c r="HI214" s="222"/>
      <c r="HJ214" s="222"/>
      <c r="HK214" s="222"/>
      <c r="HL214" s="222"/>
      <c r="HM214" s="222"/>
      <c r="HN214" s="222"/>
      <c r="HO214" s="222"/>
      <c r="HP214" s="222"/>
      <c r="HQ214" s="222"/>
      <c r="HR214" s="222"/>
      <c r="HS214" s="222"/>
      <c r="HT214" s="222"/>
      <c r="HU214" s="222"/>
      <c r="HV214" s="222"/>
      <c r="HW214" s="222"/>
      <c r="HX214" s="222"/>
      <c r="HY214" s="222"/>
      <c r="HZ214" s="222"/>
      <c r="IA214" s="222"/>
      <c r="IB214" s="222"/>
      <c r="IC214" s="222"/>
      <c r="ID214" s="222"/>
      <c r="IE214" s="222"/>
      <c r="IF214" s="222"/>
      <c r="IG214" s="222"/>
      <c r="IH214" s="222"/>
      <c r="II214" s="222"/>
      <c r="IJ214" s="222"/>
      <c r="IK214" s="222"/>
      <c r="IL214" s="222"/>
      <c r="IM214" s="222"/>
      <c r="IN214" s="222"/>
      <c r="IO214" s="222"/>
      <c r="IP214" s="222"/>
      <c r="IQ214" s="222"/>
      <c r="IR214" s="222"/>
      <c r="IS214" s="222"/>
      <c r="IT214" s="222"/>
    </row>
    <row r="215" spans="1:254" s="1" customFormat="1" x14ac:dyDescent="0.2">
      <c r="A215" s="222"/>
      <c r="B215" s="250"/>
      <c r="C215" s="250"/>
      <c r="D215" s="250"/>
      <c r="E215" s="250"/>
      <c r="F215" s="250"/>
      <c r="G215" s="250"/>
      <c r="H215" s="250"/>
      <c r="I215" s="222"/>
      <c r="J215" s="222"/>
      <c r="K215" s="222"/>
      <c r="L215" s="222"/>
      <c r="M215" s="222"/>
      <c r="N215" s="222"/>
      <c r="O215" s="222"/>
      <c r="P215" s="222"/>
      <c r="Q215" s="222"/>
      <c r="R215" s="222"/>
      <c r="S215" s="222"/>
      <c r="T215" s="222"/>
      <c r="U215" s="222"/>
      <c r="V215" s="222"/>
      <c r="W215" s="222"/>
      <c r="X215" s="222"/>
      <c r="Y215" s="222"/>
      <c r="Z215" s="222"/>
      <c r="AA215" s="222"/>
      <c r="AB215" s="222"/>
      <c r="AC215" s="222"/>
      <c r="AD215" s="222"/>
      <c r="AE215" s="222"/>
      <c r="AF215" s="222"/>
      <c r="AG215" s="222"/>
      <c r="AH215" s="222"/>
      <c r="AI215" s="222"/>
      <c r="AJ215" s="222"/>
      <c r="AK215" s="222"/>
      <c r="AL215" s="222"/>
      <c r="AM215" s="222"/>
      <c r="AN215" s="222"/>
      <c r="AO215" s="222"/>
      <c r="AP215" s="222"/>
      <c r="AQ215" s="222"/>
      <c r="AR215" s="222"/>
      <c r="AS215" s="222"/>
      <c r="AT215" s="222"/>
      <c r="AU215" s="222"/>
      <c r="AV215" s="222"/>
      <c r="AW215" s="222"/>
      <c r="AX215" s="222"/>
      <c r="AY215" s="222"/>
      <c r="AZ215" s="222"/>
      <c r="BA215" s="222"/>
      <c r="BB215" s="222"/>
      <c r="BC215" s="222"/>
      <c r="BD215" s="222"/>
      <c r="BE215" s="222"/>
      <c r="BF215" s="222"/>
      <c r="BG215" s="222"/>
      <c r="BH215" s="222"/>
      <c r="BI215" s="222"/>
      <c r="BJ215" s="222"/>
      <c r="BK215" s="222"/>
      <c r="BL215" s="222"/>
      <c r="BM215" s="222"/>
      <c r="BN215" s="222"/>
      <c r="BO215" s="222"/>
      <c r="BP215" s="222"/>
      <c r="BQ215" s="222"/>
      <c r="BR215" s="222"/>
      <c r="BS215" s="222"/>
      <c r="BT215" s="222"/>
      <c r="BU215" s="222"/>
      <c r="BV215" s="222"/>
      <c r="BW215" s="222"/>
      <c r="BX215" s="222"/>
      <c r="BY215" s="222"/>
      <c r="BZ215" s="222"/>
      <c r="CA215" s="222"/>
      <c r="CB215" s="222"/>
      <c r="CC215" s="222"/>
      <c r="CD215" s="222"/>
      <c r="CE215" s="222"/>
      <c r="CF215" s="222"/>
      <c r="CG215" s="222"/>
      <c r="CH215" s="222"/>
      <c r="CI215" s="222"/>
      <c r="CJ215" s="222"/>
      <c r="CK215" s="222"/>
      <c r="CL215" s="222"/>
      <c r="CM215" s="222"/>
      <c r="CN215" s="222"/>
      <c r="CO215" s="222"/>
      <c r="CP215" s="222"/>
      <c r="CQ215" s="222"/>
      <c r="CR215" s="222"/>
      <c r="CS215" s="222"/>
      <c r="CT215" s="222"/>
      <c r="CU215" s="222"/>
      <c r="CV215" s="222"/>
      <c r="CW215" s="222"/>
      <c r="CX215" s="222"/>
      <c r="CY215" s="222"/>
      <c r="CZ215" s="222"/>
      <c r="DA215" s="222"/>
      <c r="DB215" s="222"/>
      <c r="DC215" s="222"/>
      <c r="DD215" s="222"/>
      <c r="DE215" s="222"/>
      <c r="DF215" s="222"/>
      <c r="DG215" s="222"/>
      <c r="DH215" s="222"/>
      <c r="DI215" s="222"/>
      <c r="DJ215" s="222"/>
      <c r="DK215" s="222"/>
      <c r="DL215" s="222"/>
      <c r="DM215" s="222"/>
      <c r="DN215" s="222"/>
      <c r="DO215" s="222"/>
      <c r="DP215" s="222"/>
      <c r="DQ215" s="222"/>
      <c r="DR215" s="222"/>
      <c r="DS215" s="222"/>
      <c r="DT215" s="222"/>
      <c r="DU215" s="222"/>
      <c r="DV215" s="222"/>
      <c r="DW215" s="222"/>
      <c r="DX215" s="222"/>
      <c r="DY215" s="222"/>
      <c r="DZ215" s="222"/>
      <c r="EA215" s="222"/>
      <c r="EB215" s="222"/>
      <c r="EC215" s="222"/>
      <c r="ED215" s="222"/>
      <c r="EE215" s="222"/>
      <c r="EF215" s="222"/>
      <c r="EG215" s="222"/>
      <c r="EH215" s="222"/>
      <c r="EI215" s="222"/>
      <c r="EJ215" s="222"/>
      <c r="EK215" s="222"/>
      <c r="EL215" s="222"/>
      <c r="EM215" s="222"/>
      <c r="EN215" s="222"/>
      <c r="EO215" s="222"/>
      <c r="EP215" s="222"/>
      <c r="EQ215" s="222"/>
      <c r="ER215" s="222"/>
      <c r="ES215" s="222"/>
      <c r="ET215" s="222"/>
      <c r="EU215" s="222"/>
      <c r="EV215" s="222"/>
      <c r="EW215" s="222"/>
      <c r="EX215" s="222"/>
      <c r="EY215" s="222"/>
      <c r="EZ215" s="222"/>
      <c r="FA215" s="222"/>
      <c r="FB215" s="222"/>
      <c r="FC215" s="222"/>
      <c r="FD215" s="222"/>
      <c r="FE215" s="222"/>
      <c r="FF215" s="222"/>
      <c r="FG215" s="222"/>
      <c r="FH215" s="222"/>
      <c r="FI215" s="222"/>
      <c r="FJ215" s="222"/>
      <c r="FK215" s="222"/>
      <c r="FL215" s="222"/>
      <c r="FM215" s="222"/>
      <c r="FN215" s="222"/>
      <c r="FO215" s="222"/>
      <c r="FP215" s="222"/>
      <c r="FQ215" s="222"/>
      <c r="FR215" s="222"/>
      <c r="FS215" s="222"/>
      <c r="FT215" s="222"/>
      <c r="FU215" s="222"/>
      <c r="FV215" s="222"/>
      <c r="FW215" s="222"/>
      <c r="FX215" s="222"/>
      <c r="FY215" s="222"/>
      <c r="FZ215" s="222"/>
      <c r="GA215" s="222"/>
      <c r="GB215" s="222"/>
      <c r="GC215" s="222"/>
      <c r="GD215" s="222"/>
      <c r="GE215" s="222"/>
      <c r="GF215" s="222"/>
      <c r="GG215" s="222"/>
      <c r="GH215" s="222"/>
      <c r="GI215" s="222"/>
      <c r="GJ215" s="222"/>
      <c r="GK215" s="222"/>
      <c r="GL215" s="222"/>
      <c r="GM215" s="222"/>
      <c r="GN215" s="222"/>
      <c r="GO215" s="222"/>
      <c r="GP215" s="222"/>
      <c r="GQ215" s="222"/>
      <c r="GR215" s="222"/>
      <c r="GS215" s="222"/>
      <c r="GT215" s="222"/>
      <c r="GU215" s="222"/>
      <c r="GV215" s="222"/>
      <c r="GW215" s="222"/>
      <c r="GX215" s="222"/>
      <c r="GY215" s="222"/>
      <c r="GZ215" s="222"/>
      <c r="HA215" s="222"/>
      <c r="HB215" s="222"/>
      <c r="HC215" s="222"/>
      <c r="HD215" s="222"/>
      <c r="HE215" s="222"/>
      <c r="HF215" s="222"/>
      <c r="HG215" s="222"/>
      <c r="HH215" s="222"/>
      <c r="HI215" s="222"/>
      <c r="HJ215" s="222"/>
      <c r="HK215" s="222"/>
      <c r="HL215" s="222"/>
      <c r="HM215" s="222"/>
      <c r="HN215" s="222"/>
      <c r="HO215" s="222"/>
      <c r="HP215" s="222"/>
      <c r="HQ215" s="222"/>
      <c r="HR215" s="222"/>
      <c r="HS215" s="222"/>
      <c r="HT215" s="222"/>
      <c r="HU215" s="222"/>
      <c r="HV215" s="222"/>
      <c r="HW215" s="222"/>
      <c r="HX215" s="222"/>
      <c r="HY215" s="222"/>
      <c r="HZ215" s="222"/>
      <c r="IA215" s="222"/>
      <c r="IB215" s="222"/>
      <c r="IC215" s="222"/>
      <c r="ID215" s="222"/>
      <c r="IE215" s="222"/>
      <c r="IF215" s="222"/>
      <c r="IG215" s="222"/>
      <c r="IH215" s="222"/>
      <c r="II215" s="222"/>
      <c r="IJ215" s="222"/>
      <c r="IK215" s="222"/>
      <c r="IL215" s="222"/>
      <c r="IM215" s="222"/>
      <c r="IN215" s="222"/>
      <c r="IO215" s="222"/>
      <c r="IP215" s="222"/>
      <c r="IQ215" s="222"/>
      <c r="IR215" s="222"/>
      <c r="IS215" s="222"/>
      <c r="IT215" s="222"/>
    </row>
    <row r="216" spans="1:254" s="1" customFormat="1" x14ac:dyDescent="0.2">
      <c r="A216" s="222"/>
      <c r="B216" s="250"/>
      <c r="C216" s="250"/>
      <c r="D216" s="250"/>
      <c r="E216" s="250"/>
      <c r="F216" s="250"/>
      <c r="G216" s="250"/>
      <c r="H216" s="250"/>
      <c r="I216" s="222"/>
      <c r="J216" s="222"/>
      <c r="K216" s="222"/>
      <c r="L216" s="222"/>
      <c r="M216" s="222"/>
      <c r="N216" s="222"/>
      <c r="O216" s="222"/>
      <c r="P216" s="222"/>
      <c r="Q216" s="222"/>
      <c r="R216" s="222"/>
      <c r="S216" s="222"/>
      <c r="T216" s="222"/>
      <c r="U216" s="222"/>
      <c r="V216" s="222"/>
      <c r="W216" s="222"/>
      <c r="X216" s="222"/>
      <c r="Y216" s="222"/>
      <c r="Z216" s="222"/>
      <c r="AA216" s="222"/>
      <c r="AB216" s="222"/>
      <c r="AC216" s="222"/>
      <c r="AD216" s="222"/>
      <c r="AE216" s="222"/>
      <c r="AF216" s="222"/>
      <c r="AG216" s="222"/>
      <c r="AH216" s="222"/>
      <c r="AI216" s="222"/>
      <c r="AJ216" s="222"/>
      <c r="AK216" s="222"/>
      <c r="AL216" s="222"/>
      <c r="AM216" s="222"/>
      <c r="AN216" s="222"/>
      <c r="AO216" s="222"/>
      <c r="AP216" s="222"/>
      <c r="AQ216" s="222"/>
      <c r="AR216" s="222"/>
      <c r="AS216" s="222"/>
      <c r="AT216" s="222"/>
      <c r="AU216" s="222"/>
      <c r="AV216" s="222"/>
      <c r="AW216" s="222"/>
      <c r="AX216" s="222"/>
      <c r="AY216" s="222"/>
      <c r="AZ216" s="222"/>
      <c r="BA216" s="222"/>
      <c r="BB216" s="222"/>
      <c r="BC216" s="222"/>
      <c r="BD216" s="222"/>
      <c r="BE216" s="222"/>
      <c r="BF216" s="222"/>
      <c r="BG216" s="222"/>
      <c r="BH216" s="222"/>
      <c r="BI216" s="222"/>
      <c r="BJ216" s="222"/>
      <c r="BK216" s="222"/>
      <c r="BL216" s="222"/>
      <c r="BM216" s="222"/>
      <c r="BN216" s="222"/>
      <c r="BO216" s="222"/>
      <c r="BP216" s="222"/>
      <c r="BQ216" s="222"/>
      <c r="BR216" s="222"/>
      <c r="BS216" s="222"/>
      <c r="BT216" s="222"/>
      <c r="BU216" s="222"/>
      <c r="BV216" s="222"/>
      <c r="BW216" s="222"/>
      <c r="BX216" s="222"/>
      <c r="BY216" s="222"/>
      <c r="BZ216" s="222"/>
      <c r="CA216" s="222"/>
      <c r="CB216" s="222"/>
      <c r="CC216" s="222"/>
      <c r="CD216" s="222"/>
      <c r="CE216" s="222"/>
      <c r="CF216" s="222"/>
      <c r="CG216" s="222"/>
      <c r="CH216" s="222"/>
      <c r="CI216" s="222"/>
      <c r="CJ216" s="222"/>
      <c r="CK216" s="222"/>
      <c r="CL216" s="222"/>
      <c r="CM216" s="222"/>
      <c r="CN216" s="222"/>
      <c r="CO216" s="222"/>
      <c r="CP216" s="222"/>
      <c r="CQ216" s="222"/>
      <c r="CR216" s="222"/>
      <c r="CS216" s="222"/>
      <c r="CT216" s="222"/>
      <c r="CU216" s="222"/>
      <c r="CV216" s="222"/>
      <c r="CW216" s="222"/>
      <c r="CX216" s="222"/>
      <c r="CY216" s="222"/>
      <c r="CZ216" s="222"/>
      <c r="DA216" s="222"/>
      <c r="DB216" s="222"/>
      <c r="DC216" s="222"/>
      <c r="DD216" s="222"/>
      <c r="DE216" s="222"/>
      <c r="DF216" s="222"/>
      <c r="DG216" s="222"/>
      <c r="DH216" s="222"/>
      <c r="DI216" s="222"/>
      <c r="DJ216" s="222"/>
      <c r="DK216" s="222"/>
      <c r="DL216" s="222"/>
      <c r="DM216" s="222"/>
      <c r="DN216" s="222"/>
      <c r="DO216" s="222"/>
      <c r="DP216" s="222"/>
      <c r="DQ216" s="222"/>
      <c r="DR216" s="222"/>
      <c r="DS216" s="222"/>
      <c r="DT216" s="222"/>
      <c r="DU216" s="222"/>
      <c r="DV216" s="222"/>
      <c r="DW216" s="222"/>
      <c r="DX216" s="222"/>
      <c r="DY216" s="222"/>
      <c r="DZ216" s="222"/>
      <c r="EA216" s="222"/>
      <c r="EB216" s="222"/>
      <c r="EC216" s="222"/>
      <c r="ED216" s="222"/>
      <c r="EE216" s="222"/>
      <c r="EF216" s="222"/>
      <c r="EG216" s="222"/>
      <c r="EH216" s="222"/>
      <c r="EI216" s="222"/>
      <c r="EJ216" s="222"/>
      <c r="EK216" s="222"/>
      <c r="EL216" s="222"/>
      <c r="EM216" s="222"/>
      <c r="EN216" s="222"/>
      <c r="EO216" s="222"/>
      <c r="EP216" s="222"/>
      <c r="EQ216" s="222"/>
      <c r="ER216" s="222"/>
      <c r="ES216" s="222"/>
      <c r="ET216" s="222"/>
      <c r="EU216" s="222"/>
      <c r="EV216" s="222"/>
      <c r="EW216" s="222"/>
      <c r="EX216" s="222"/>
      <c r="EY216" s="222"/>
      <c r="EZ216" s="222"/>
      <c r="FA216" s="222"/>
      <c r="FB216" s="222"/>
      <c r="FC216" s="222"/>
      <c r="FD216" s="222"/>
      <c r="FE216" s="222"/>
      <c r="FF216" s="222"/>
      <c r="FG216" s="222"/>
      <c r="FH216" s="222"/>
      <c r="FI216" s="222"/>
      <c r="FJ216" s="222"/>
      <c r="FK216" s="222"/>
      <c r="FL216" s="222"/>
      <c r="FM216" s="222"/>
      <c r="FN216" s="222"/>
      <c r="FO216" s="222"/>
      <c r="FP216" s="222"/>
      <c r="FQ216" s="222"/>
      <c r="FR216" s="222"/>
      <c r="FS216" s="222"/>
      <c r="FT216" s="222"/>
      <c r="FU216" s="222"/>
      <c r="FV216" s="222"/>
      <c r="FW216" s="222"/>
      <c r="FX216" s="222"/>
      <c r="FY216" s="222"/>
      <c r="FZ216" s="222"/>
      <c r="GA216" s="222"/>
      <c r="GB216" s="222"/>
      <c r="GC216" s="222"/>
      <c r="GD216" s="222"/>
      <c r="GE216" s="222"/>
      <c r="GF216" s="222"/>
      <c r="GG216" s="222"/>
      <c r="GH216" s="222"/>
      <c r="GI216" s="222"/>
      <c r="GJ216" s="222"/>
      <c r="GK216" s="222"/>
      <c r="GL216" s="222"/>
      <c r="GM216" s="222"/>
      <c r="GN216" s="222"/>
      <c r="GO216" s="222"/>
      <c r="GP216" s="222"/>
      <c r="GQ216" s="222"/>
      <c r="GR216" s="222"/>
      <c r="GS216" s="222"/>
      <c r="GT216" s="222"/>
      <c r="GU216" s="222"/>
      <c r="GV216" s="222"/>
      <c r="GW216" s="222"/>
      <c r="GX216" s="222"/>
      <c r="GY216" s="222"/>
      <c r="GZ216" s="222"/>
      <c r="HA216" s="222"/>
      <c r="HB216" s="222"/>
      <c r="HC216" s="222"/>
      <c r="HD216" s="222"/>
      <c r="HE216" s="222"/>
      <c r="HF216" s="222"/>
      <c r="HG216" s="222"/>
      <c r="HH216" s="222"/>
      <c r="HI216" s="222"/>
      <c r="HJ216" s="222"/>
      <c r="HK216" s="222"/>
      <c r="HL216" s="222"/>
      <c r="HM216" s="222"/>
      <c r="HN216" s="222"/>
      <c r="HO216" s="222"/>
      <c r="HP216" s="222"/>
      <c r="HQ216" s="222"/>
      <c r="HR216" s="222"/>
      <c r="HS216" s="222"/>
      <c r="HT216" s="222"/>
      <c r="HU216" s="222"/>
      <c r="HV216" s="222"/>
      <c r="HW216" s="222"/>
      <c r="HX216" s="222"/>
      <c r="HY216" s="222"/>
      <c r="HZ216" s="222"/>
      <c r="IA216" s="222"/>
      <c r="IB216" s="222"/>
      <c r="IC216" s="222"/>
      <c r="ID216" s="222"/>
      <c r="IE216" s="222"/>
      <c r="IF216" s="222"/>
      <c r="IG216" s="222"/>
      <c r="IH216" s="222"/>
      <c r="II216" s="222"/>
      <c r="IJ216" s="222"/>
      <c r="IK216" s="222"/>
      <c r="IL216" s="222"/>
      <c r="IM216" s="222"/>
      <c r="IN216" s="222"/>
      <c r="IO216" s="222"/>
      <c r="IP216" s="222"/>
      <c r="IQ216" s="222"/>
      <c r="IR216" s="222"/>
      <c r="IS216" s="222"/>
      <c r="IT216" s="222"/>
    </row>
    <row r="217" spans="1:254" s="1" customFormat="1" x14ac:dyDescent="0.2">
      <c r="A217" s="222"/>
      <c r="B217" s="250"/>
      <c r="C217" s="250"/>
      <c r="D217" s="250"/>
      <c r="E217" s="250"/>
      <c r="F217" s="250"/>
      <c r="G217" s="250"/>
      <c r="H217" s="250"/>
      <c r="I217" s="222"/>
      <c r="J217" s="222"/>
      <c r="K217" s="222"/>
      <c r="L217" s="222"/>
      <c r="M217" s="222"/>
      <c r="N217" s="222"/>
      <c r="O217" s="222"/>
      <c r="P217" s="222"/>
      <c r="Q217" s="222"/>
      <c r="R217" s="222"/>
      <c r="S217" s="222"/>
      <c r="T217" s="222"/>
      <c r="U217" s="222"/>
      <c r="V217" s="222"/>
      <c r="W217" s="222"/>
      <c r="X217" s="222"/>
      <c r="Y217" s="222"/>
      <c r="Z217" s="222"/>
      <c r="AA217" s="222"/>
      <c r="AB217" s="222"/>
      <c r="AC217" s="222"/>
      <c r="AD217" s="222"/>
      <c r="AE217" s="222"/>
      <c r="AF217" s="222"/>
      <c r="AG217" s="222"/>
      <c r="AH217" s="222"/>
      <c r="AI217" s="222"/>
      <c r="AJ217" s="222"/>
      <c r="AK217" s="222"/>
      <c r="AL217" s="222"/>
      <c r="AM217" s="222"/>
      <c r="AN217" s="222"/>
      <c r="AO217" s="222"/>
      <c r="AP217" s="222"/>
      <c r="AQ217" s="222"/>
      <c r="AR217" s="222"/>
      <c r="AS217" s="222"/>
      <c r="AT217" s="222"/>
      <c r="AU217" s="222"/>
      <c r="AV217" s="222"/>
      <c r="AW217" s="222"/>
      <c r="AX217" s="222"/>
      <c r="AY217" s="222"/>
      <c r="AZ217" s="222"/>
      <c r="BA217" s="222"/>
      <c r="BB217" s="222"/>
      <c r="BC217" s="222"/>
      <c r="BD217" s="222"/>
      <c r="BE217" s="222"/>
      <c r="BF217" s="222"/>
      <c r="BG217" s="222"/>
      <c r="BH217" s="222"/>
      <c r="BI217" s="222"/>
      <c r="BJ217" s="222"/>
      <c r="BK217" s="222"/>
      <c r="BL217" s="222"/>
      <c r="BM217" s="222"/>
      <c r="BN217" s="222"/>
      <c r="BO217" s="222"/>
      <c r="BP217" s="222"/>
      <c r="BQ217" s="222"/>
      <c r="BR217" s="222"/>
      <c r="BS217" s="222"/>
      <c r="BT217" s="222"/>
      <c r="BU217" s="222"/>
      <c r="BV217" s="222"/>
      <c r="BW217" s="222"/>
      <c r="BX217" s="222"/>
      <c r="BY217" s="222"/>
      <c r="BZ217" s="222"/>
      <c r="CA217" s="222"/>
      <c r="CB217" s="222"/>
      <c r="CC217" s="222"/>
      <c r="CD217" s="222"/>
      <c r="CE217" s="222"/>
      <c r="CF217" s="222"/>
      <c r="CG217" s="222"/>
      <c r="CH217" s="222"/>
      <c r="CI217" s="222"/>
      <c r="CJ217" s="222"/>
      <c r="CK217" s="222"/>
      <c r="CL217" s="222"/>
      <c r="CM217" s="222"/>
      <c r="CN217" s="222"/>
      <c r="CO217" s="222"/>
      <c r="CP217" s="222"/>
      <c r="CQ217" s="222"/>
      <c r="CR217" s="222"/>
      <c r="CS217" s="222"/>
      <c r="CT217" s="222"/>
      <c r="CU217" s="222"/>
      <c r="CV217" s="222"/>
      <c r="CW217" s="222"/>
      <c r="CX217" s="222"/>
      <c r="CY217" s="222"/>
      <c r="CZ217" s="222"/>
      <c r="DA217" s="222"/>
      <c r="DB217" s="222"/>
      <c r="DC217" s="222"/>
      <c r="DD217" s="222"/>
      <c r="DE217" s="222"/>
      <c r="DF217" s="222"/>
      <c r="DG217" s="222"/>
      <c r="DH217" s="222"/>
      <c r="DI217" s="222"/>
      <c r="DJ217" s="222"/>
      <c r="DK217" s="222"/>
      <c r="DL217" s="222"/>
      <c r="DM217" s="222"/>
      <c r="DN217" s="222"/>
      <c r="DO217" s="222"/>
      <c r="DP217" s="222"/>
      <c r="DQ217" s="222"/>
      <c r="DR217" s="222"/>
      <c r="DS217" s="222"/>
      <c r="DT217" s="222"/>
      <c r="DU217" s="222"/>
      <c r="DV217" s="222"/>
      <c r="DW217" s="222"/>
      <c r="DX217" s="222"/>
      <c r="DY217" s="222"/>
      <c r="DZ217" s="222"/>
      <c r="EA217" s="222"/>
      <c r="EB217" s="222"/>
      <c r="EC217" s="222"/>
      <c r="ED217" s="222"/>
      <c r="EE217" s="222"/>
      <c r="EF217" s="222"/>
      <c r="EG217" s="222"/>
      <c r="EH217" s="222"/>
      <c r="EI217" s="222"/>
      <c r="EJ217" s="222"/>
      <c r="EK217" s="222"/>
      <c r="EL217" s="222"/>
      <c r="EM217" s="222"/>
      <c r="EN217" s="222"/>
      <c r="EO217" s="222"/>
      <c r="EP217" s="222"/>
      <c r="EQ217" s="222"/>
      <c r="ER217" s="222"/>
      <c r="ES217" s="222"/>
      <c r="ET217" s="222"/>
      <c r="EU217" s="222"/>
      <c r="EV217" s="222"/>
      <c r="EW217" s="222"/>
      <c r="EX217" s="222"/>
      <c r="EY217" s="222"/>
      <c r="EZ217" s="222"/>
      <c r="FA217" s="222"/>
      <c r="FB217" s="222"/>
      <c r="FC217" s="222"/>
      <c r="FD217" s="222"/>
      <c r="FE217" s="222"/>
      <c r="FF217" s="222"/>
      <c r="FG217" s="222"/>
      <c r="FH217" s="222"/>
      <c r="FI217" s="222"/>
      <c r="FJ217" s="222"/>
      <c r="FK217" s="222"/>
      <c r="FL217" s="222"/>
      <c r="FM217" s="222"/>
      <c r="FN217" s="222"/>
      <c r="FO217" s="222"/>
      <c r="FP217" s="222"/>
      <c r="FQ217" s="222"/>
      <c r="FR217" s="222"/>
      <c r="FS217" s="222"/>
      <c r="FT217" s="222"/>
      <c r="FU217" s="222"/>
      <c r="FV217" s="222"/>
      <c r="FW217" s="222"/>
      <c r="FX217" s="222"/>
      <c r="FY217" s="222"/>
      <c r="FZ217" s="222"/>
      <c r="GA217" s="222"/>
      <c r="GB217" s="222"/>
      <c r="GC217" s="222"/>
      <c r="GD217" s="222"/>
      <c r="GE217" s="222"/>
      <c r="GF217" s="222"/>
      <c r="GG217" s="222"/>
      <c r="GH217" s="222"/>
      <c r="GI217" s="222"/>
      <c r="GJ217" s="222"/>
      <c r="GK217" s="222"/>
      <c r="GL217" s="222"/>
      <c r="GM217" s="222"/>
      <c r="GN217" s="222"/>
      <c r="GO217" s="222"/>
      <c r="GP217" s="222"/>
      <c r="GQ217" s="222"/>
      <c r="GR217" s="222"/>
      <c r="GS217" s="222"/>
      <c r="GT217" s="222"/>
      <c r="GU217" s="222"/>
      <c r="GV217" s="222"/>
      <c r="GW217" s="222"/>
      <c r="GX217" s="222"/>
      <c r="GY217" s="222"/>
      <c r="GZ217" s="222"/>
      <c r="HA217" s="222"/>
      <c r="HB217" s="222"/>
      <c r="HC217" s="222"/>
      <c r="HD217" s="222"/>
      <c r="HE217" s="222"/>
      <c r="HF217" s="222"/>
      <c r="HG217" s="222"/>
      <c r="HH217" s="222"/>
      <c r="HI217" s="222"/>
      <c r="HJ217" s="222"/>
      <c r="HK217" s="222"/>
      <c r="HL217" s="222"/>
      <c r="HM217" s="222"/>
      <c r="HN217" s="222"/>
      <c r="HO217" s="222"/>
      <c r="HP217" s="222"/>
      <c r="HQ217" s="222"/>
      <c r="HR217" s="222"/>
      <c r="HS217" s="222"/>
      <c r="HT217" s="222"/>
      <c r="HU217" s="222"/>
      <c r="HV217" s="222"/>
      <c r="HW217" s="222"/>
      <c r="HX217" s="222"/>
      <c r="HY217" s="222"/>
      <c r="HZ217" s="222"/>
      <c r="IA217" s="222"/>
      <c r="IB217" s="222"/>
      <c r="IC217" s="222"/>
      <c r="ID217" s="222"/>
      <c r="IE217" s="222"/>
      <c r="IF217" s="222"/>
      <c r="IG217" s="222"/>
      <c r="IH217" s="222"/>
      <c r="II217" s="222"/>
      <c r="IJ217" s="222"/>
      <c r="IK217" s="222"/>
      <c r="IL217" s="222"/>
      <c r="IM217" s="222"/>
      <c r="IN217" s="222"/>
      <c r="IO217" s="222"/>
      <c r="IP217" s="222"/>
      <c r="IQ217" s="222"/>
      <c r="IR217" s="222"/>
      <c r="IS217" s="222"/>
      <c r="IT217" s="222"/>
    </row>
    <row r="218" spans="1:254" s="1" customFormat="1" x14ac:dyDescent="0.2">
      <c r="A218" s="222"/>
      <c r="B218" s="250"/>
      <c r="C218" s="250"/>
      <c r="D218" s="250"/>
      <c r="E218" s="250"/>
      <c r="F218" s="250"/>
      <c r="G218" s="250"/>
      <c r="H218" s="250"/>
      <c r="I218" s="222"/>
      <c r="J218" s="222"/>
      <c r="K218" s="222"/>
      <c r="L218" s="222"/>
      <c r="M218" s="222"/>
      <c r="N218" s="222"/>
      <c r="O218" s="222"/>
      <c r="P218" s="222"/>
      <c r="Q218" s="222"/>
      <c r="R218" s="222"/>
      <c r="S218" s="222"/>
      <c r="T218" s="222"/>
      <c r="U218" s="222"/>
      <c r="V218" s="222"/>
      <c r="W218" s="222"/>
      <c r="X218" s="222"/>
      <c r="Y218" s="222"/>
      <c r="Z218" s="222"/>
      <c r="AA218" s="222"/>
      <c r="AB218" s="222"/>
      <c r="AC218" s="222"/>
      <c r="AD218" s="222"/>
      <c r="AE218" s="222"/>
      <c r="AF218" s="222"/>
      <c r="AG218" s="222"/>
      <c r="AH218" s="222"/>
      <c r="AI218" s="222"/>
      <c r="AJ218" s="222"/>
      <c r="AK218" s="222"/>
      <c r="AL218" s="222"/>
      <c r="AM218" s="222"/>
      <c r="AN218" s="222"/>
      <c r="AO218" s="222"/>
      <c r="AP218" s="222"/>
      <c r="AQ218" s="222"/>
      <c r="AR218" s="222"/>
      <c r="AS218" s="222"/>
      <c r="AT218" s="222"/>
      <c r="AU218" s="222"/>
      <c r="AV218" s="222"/>
      <c r="AW218" s="222"/>
      <c r="AX218" s="222"/>
      <c r="AY218" s="222"/>
      <c r="AZ218" s="222"/>
      <c r="BA218" s="222"/>
      <c r="BB218" s="222"/>
      <c r="BC218" s="222"/>
      <c r="BD218" s="222"/>
      <c r="BE218" s="222"/>
      <c r="BF218" s="222"/>
      <c r="BG218" s="222"/>
      <c r="BH218" s="222"/>
      <c r="BI218" s="222"/>
      <c r="BJ218" s="222"/>
      <c r="BK218" s="222"/>
      <c r="BL218" s="222"/>
      <c r="BM218" s="222"/>
      <c r="BN218" s="222"/>
      <c r="BO218" s="222"/>
      <c r="BP218" s="222"/>
      <c r="BQ218" s="222"/>
      <c r="BR218" s="222"/>
      <c r="BS218" s="222"/>
      <c r="BT218" s="222"/>
      <c r="BU218" s="222"/>
      <c r="BV218" s="222"/>
      <c r="BW218" s="222"/>
      <c r="BX218" s="222"/>
      <c r="BY218" s="222"/>
      <c r="BZ218" s="222"/>
      <c r="CA218" s="222"/>
      <c r="CB218" s="222"/>
      <c r="CC218" s="222"/>
      <c r="CD218" s="222"/>
      <c r="CE218" s="222"/>
      <c r="CF218" s="222"/>
      <c r="CG218" s="222"/>
      <c r="CH218" s="222"/>
      <c r="CI218" s="222"/>
      <c r="CJ218" s="222"/>
      <c r="CK218" s="222"/>
      <c r="CL218" s="222"/>
      <c r="CM218" s="222"/>
      <c r="CN218" s="222"/>
      <c r="CO218" s="222"/>
      <c r="CP218" s="222"/>
      <c r="CQ218" s="222"/>
      <c r="CR218" s="222"/>
      <c r="CS218" s="222"/>
      <c r="CT218" s="222"/>
      <c r="CU218" s="222"/>
      <c r="CV218" s="222"/>
      <c r="CW218" s="222"/>
      <c r="CX218" s="222"/>
      <c r="CY218" s="222"/>
      <c r="CZ218" s="222"/>
      <c r="DA218" s="222"/>
      <c r="DB218" s="222"/>
      <c r="DC218" s="222"/>
      <c r="DD218" s="222"/>
      <c r="DE218" s="222"/>
      <c r="DF218" s="222"/>
      <c r="DG218" s="222"/>
      <c r="DH218" s="222"/>
      <c r="DI218" s="222"/>
      <c r="DJ218" s="222"/>
      <c r="DK218" s="222"/>
      <c r="DL218" s="222"/>
      <c r="DM218" s="222"/>
      <c r="DN218" s="222"/>
      <c r="DO218" s="222"/>
      <c r="DP218" s="222"/>
      <c r="DQ218" s="222"/>
      <c r="DR218" s="222"/>
      <c r="DS218" s="222"/>
      <c r="DT218" s="222"/>
      <c r="DU218" s="222"/>
      <c r="DV218" s="222"/>
      <c r="DW218" s="222"/>
      <c r="DX218" s="222"/>
      <c r="DY218" s="222"/>
      <c r="DZ218" s="222"/>
      <c r="EA218" s="222"/>
      <c r="EB218" s="222"/>
      <c r="EC218" s="222"/>
      <c r="ED218" s="222"/>
      <c r="EE218" s="222"/>
      <c r="EF218" s="222"/>
      <c r="EG218" s="222"/>
      <c r="EH218" s="222"/>
      <c r="EI218" s="222"/>
      <c r="EJ218" s="222"/>
      <c r="EK218" s="222"/>
      <c r="EL218" s="222"/>
      <c r="EM218" s="222"/>
      <c r="EN218" s="222"/>
      <c r="EO218" s="222"/>
      <c r="EP218" s="222"/>
      <c r="EQ218" s="222"/>
      <c r="ER218" s="222"/>
      <c r="ES218" s="222"/>
      <c r="ET218" s="222"/>
      <c r="EU218" s="222"/>
      <c r="EV218" s="222"/>
      <c r="EW218" s="222"/>
      <c r="EX218" s="222"/>
      <c r="EY218" s="222"/>
      <c r="EZ218" s="222"/>
      <c r="FA218" s="222"/>
      <c r="FB218" s="222"/>
      <c r="FC218" s="222"/>
      <c r="FD218" s="222"/>
      <c r="FE218" s="222"/>
      <c r="FF218" s="222"/>
      <c r="FG218" s="222"/>
      <c r="FH218" s="222"/>
      <c r="FI218" s="222"/>
      <c r="FJ218" s="222"/>
      <c r="FK218" s="222"/>
      <c r="FL218" s="222"/>
      <c r="FM218" s="222"/>
      <c r="FN218" s="222"/>
      <c r="FO218" s="222"/>
      <c r="FP218" s="222"/>
      <c r="FQ218" s="222"/>
      <c r="FR218" s="222"/>
      <c r="FS218" s="222"/>
      <c r="FT218" s="222"/>
      <c r="FU218" s="222"/>
      <c r="FV218" s="222"/>
      <c r="FW218" s="222"/>
      <c r="FX218" s="222"/>
      <c r="FY218" s="222"/>
      <c r="FZ218" s="222"/>
      <c r="GA218" s="222"/>
      <c r="GB218" s="222"/>
      <c r="GC218" s="222"/>
      <c r="GD218" s="222"/>
      <c r="GE218" s="222"/>
      <c r="GF218" s="222"/>
      <c r="GG218" s="222"/>
      <c r="GH218" s="222"/>
      <c r="GI218" s="222"/>
      <c r="GJ218" s="222"/>
      <c r="GK218" s="222"/>
      <c r="GL218" s="222"/>
      <c r="GM218" s="222"/>
      <c r="GN218" s="222"/>
      <c r="GO218" s="222"/>
      <c r="GP218" s="222"/>
      <c r="GQ218" s="222"/>
      <c r="GR218" s="222"/>
      <c r="GS218" s="222"/>
      <c r="GT218" s="222"/>
      <c r="GU218" s="222"/>
      <c r="GV218" s="222"/>
      <c r="GW218" s="222"/>
      <c r="GX218" s="222"/>
      <c r="GY218" s="222"/>
      <c r="GZ218" s="222"/>
      <c r="HA218" s="222"/>
      <c r="HB218" s="222"/>
      <c r="HC218" s="222"/>
      <c r="HD218" s="222"/>
      <c r="HE218" s="222"/>
      <c r="HF218" s="222"/>
      <c r="HG218" s="222"/>
      <c r="HH218" s="222"/>
      <c r="HI218" s="222"/>
      <c r="HJ218" s="222"/>
      <c r="HK218" s="222"/>
      <c r="HL218" s="222"/>
      <c r="HM218" s="222"/>
      <c r="HN218" s="222"/>
      <c r="HO218" s="222"/>
      <c r="HP218" s="222"/>
      <c r="HQ218" s="222"/>
      <c r="HR218" s="222"/>
      <c r="HS218" s="222"/>
      <c r="HT218" s="222"/>
      <c r="HU218" s="222"/>
      <c r="HV218" s="222"/>
      <c r="HW218" s="222"/>
      <c r="HX218" s="222"/>
      <c r="HY218" s="222"/>
      <c r="HZ218" s="222"/>
      <c r="IA218" s="222"/>
      <c r="IB218" s="222"/>
      <c r="IC218" s="222"/>
      <c r="ID218" s="222"/>
      <c r="IE218" s="222"/>
      <c r="IF218" s="222"/>
      <c r="IG218" s="222"/>
      <c r="IH218" s="222"/>
      <c r="II218" s="222"/>
      <c r="IJ218" s="222"/>
      <c r="IK218" s="222"/>
      <c r="IL218" s="222"/>
      <c r="IM218" s="222"/>
      <c r="IN218" s="222"/>
      <c r="IO218" s="222"/>
      <c r="IP218" s="222"/>
      <c r="IQ218" s="222"/>
      <c r="IR218" s="222"/>
      <c r="IS218" s="222"/>
      <c r="IT218" s="222"/>
    </row>
    <row r="219" spans="1:254" s="1" customFormat="1" x14ac:dyDescent="0.2">
      <c r="A219" s="222"/>
      <c r="B219" s="250"/>
      <c r="C219" s="250"/>
      <c r="D219" s="250"/>
      <c r="E219" s="250"/>
      <c r="F219" s="250"/>
      <c r="G219" s="250"/>
      <c r="H219" s="250"/>
      <c r="I219" s="222"/>
      <c r="J219" s="222"/>
      <c r="K219" s="222"/>
      <c r="L219" s="222"/>
      <c r="M219" s="222"/>
      <c r="N219" s="222"/>
      <c r="O219" s="222"/>
      <c r="P219" s="222"/>
      <c r="Q219" s="222"/>
      <c r="R219" s="222"/>
      <c r="S219" s="222"/>
      <c r="T219" s="222"/>
      <c r="U219" s="222"/>
      <c r="V219" s="222"/>
      <c r="W219" s="222"/>
      <c r="X219" s="222"/>
      <c r="Y219" s="222"/>
      <c r="Z219" s="222"/>
      <c r="AA219" s="222"/>
      <c r="AB219" s="222"/>
      <c r="AC219" s="222"/>
      <c r="AD219" s="222"/>
      <c r="AE219" s="222"/>
      <c r="AF219" s="222"/>
      <c r="AG219" s="222"/>
      <c r="AH219" s="222"/>
      <c r="AI219" s="222"/>
      <c r="AJ219" s="222"/>
      <c r="AK219" s="222"/>
      <c r="AL219" s="222"/>
      <c r="AM219" s="222"/>
      <c r="AN219" s="222"/>
      <c r="AO219" s="222"/>
      <c r="AP219" s="222"/>
      <c r="AQ219" s="222"/>
      <c r="AR219" s="222"/>
      <c r="AS219" s="222"/>
      <c r="AT219" s="222"/>
      <c r="AU219" s="222"/>
      <c r="AV219" s="222"/>
      <c r="AW219" s="222"/>
      <c r="AX219" s="222"/>
      <c r="AY219" s="222"/>
      <c r="AZ219" s="222"/>
      <c r="BA219" s="222"/>
      <c r="BB219" s="222"/>
      <c r="BC219" s="222"/>
      <c r="BD219" s="222"/>
      <c r="BE219" s="222"/>
      <c r="BF219" s="222"/>
      <c r="BG219" s="222"/>
      <c r="BH219" s="222"/>
      <c r="BI219" s="222"/>
      <c r="BJ219" s="222"/>
      <c r="BK219" s="222"/>
      <c r="BL219" s="222"/>
      <c r="BM219" s="222"/>
      <c r="BN219" s="222"/>
      <c r="BO219" s="222"/>
      <c r="BP219" s="222"/>
      <c r="BQ219" s="222"/>
      <c r="BR219" s="222"/>
      <c r="BS219" s="222"/>
      <c r="BT219" s="222"/>
      <c r="BU219" s="222"/>
      <c r="BV219" s="222"/>
      <c r="BW219" s="222"/>
      <c r="BX219" s="222"/>
      <c r="BY219" s="222"/>
      <c r="BZ219" s="222"/>
      <c r="CA219" s="222"/>
      <c r="CB219" s="222"/>
      <c r="CC219" s="222"/>
      <c r="CD219" s="222"/>
      <c r="CE219" s="222"/>
      <c r="CF219" s="222"/>
      <c r="CG219" s="222"/>
      <c r="CH219" s="222"/>
      <c r="CI219" s="222"/>
      <c r="CJ219" s="222"/>
      <c r="CK219" s="222"/>
      <c r="CL219" s="222"/>
      <c r="CM219" s="222"/>
      <c r="CN219" s="222"/>
      <c r="CO219" s="222"/>
      <c r="CP219" s="222"/>
      <c r="CQ219" s="222"/>
      <c r="CR219" s="222"/>
      <c r="CS219" s="222"/>
      <c r="CT219" s="222"/>
      <c r="CU219" s="222"/>
      <c r="CV219" s="222"/>
      <c r="CW219" s="222"/>
      <c r="CX219" s="222"/>
      <c r="CY219" s="222"/>
      <c r="CZ219" s="222"/>
      <c r="DA219" s="222"/>
      <c r="DB219" s="222"/>
      <c r="DC219" s="222"/>
      <c r="DD219" s="222"/>
      <c r="DE219" s="222"/>
      <c r="DF219" s="222"/>
      <c r="DG219" s="222"/>
      <c r="DH219" s="222"/>
      <c r="DI219" s="222"/>
      <c r="DJ219" s="222"/>
      <c r="DK219" s="222"/>
      <c r="DL219" s="222"/>
      <c r="DM219" s="222"/>
      <c r="DN219" s="222"/>
      <c r="DO219" s="222"/>
      <c r="DP219" s="222"/>
      <c r="DQ219" s="222"/>
      <c r="DR219" s="222"/>
      <c r="DS219" s="222"/>
      <c r="DT219" s="222"/>
      <c r="DU219" s="222"/>
      <c r="DV219" s="222"/>
      <c r="DW219" s="222"/>
      <c r="DX219" s="222"/>
      <c r="DY219" s="222"/>
      <c r="DZ219" s="222"/>
      <c r="EA219" s="222"/>
      <c r="EB219" s="222"/>
      <c r="EC219" s="222"/>
      <c r="ED219" s="222"/>
      <c r="EE219" s="222"/>
      <c r="EF219" s="222"/>
      <c r="EG219" s="222"/>
      <c r="EH219" s="222"/>
      <c r="EI219" s="222"/>
      <c r="EJ219" s="222"/>
      <c r="EK219" s="222"/>
      <c r="EL219" s="222"/>
      <c r="EM219" s="222"/>
      <c r="EN219" s="222"/>
      <c r="EO219" s="222"/>
      <c r="EP219" s="222"/>
      <c r="EQ219" s="222"/>
      <c r="ER219" s="222"/>
      <c r="ES219" s="222"/>
      <c r="ET219" s="222"/>
      <c r="EU219" s="222"/>
      <c r="EV219" s="222"/>
      <c r="EW219" s="222"/>
      <c r="EX219" s="222"/>
      <c r="EY219" s="222"/>
      <c r="EZ219" s="222"/>
      <c r="FA219" s="222"/>
      <c r="FB219" s="222"/>
      <c r="FC219" s="222"/>
      <c r="FD219" s="222"/>
      <c r="FE219" s="222"/>
      <c r="FF219" s="222"/>
      <c r="FG219" s="222"/>
      <c r="FH219" s="222"/>
      <c r="FI219" s="222"/>
      <c r="FJ219" s="222"/>
      <c r="FK219" s="222"/>
      <c r="FL219" s="222"/>
      <c r="FM219" s="222"/>
      <c r="FN219" s="222"/>
      <c r="FO219" s="222"/>
      <c r="FP219" s="222"/>
      <c r="FQ219" s="222"/>
      <c r="FR219" s="222"/>
      <c r="FS219" s="222"/>
      <c r="FT219" s="222"/>
      <c r="FU219" s="222"/>
      <c r="FV219" s="222"/>
      <c r="FW219" s="222"/>
      <c r="FX219" s="222"/>
      <c r="FY219" s="222"/>
      <c r="FZ219" s="222"/>
      <c r="GA219" s="222"/>
      <c r="GB219" s="222"/>
      <c r="GC219" s="222"/>
      <c r="GD219" s="222"/>
      <c r="GE219" s="222"/>
      <c r="GF219" s="222"/>
      <c r="GG219" s="222"/>
      <c r="GH219" s="222"/>
      <c r="GI219" s="222"/>
      <c r="GJ219" s="222"/>
      <c r="GK219" s="222"/>
      <c r="GL219" s="222"/>
      <c r="GM219" s="222"/>
      <c r="GN219" s="222"/>
      <c r="GO219" s="222"/>
      <c r="GP219" s="222"/>
      <c r="GQ219" s="222"/>
      <c r="GR219" s="222"/>
      <c r="GS219" s="222"/>
      <c r="GT219" s="222"/>
      <c r="GU219" s="222"/>
      <c r="GV219" s="222"/>
      <c r="GW219" s="222"/>
      <c r="GX219" s="222"/>
      <c r="GY219" s="222"/>
      <c r="GZ219" s="222"/>
      <c r="HA219" s="222"/>
      <c r="HB219" s="222"/>
      <c r="HC219" s="222"/>
      <c r="HD219" s="222"/>
      <c r="HE219" s="222"/>
      <c r="HF219" s="222"/>
      <c r="HG219" s="222"/>
      <c r="HH219" s="222"/>
      <c r="HI219" s="222"/>
      <c r="HJ219" s="222"/>
      <c r="HK219" s="222"/>
      <c r="HL219" s="222"/>
      <c r="HM219" s="222"/>
      <c r="HN219" s="222"/>
      <c r="HO219" s="222"/>
      <c r="HP219" s="222"/>
      <c r="HQ219" s="222"/>
      <c r="HR219" s="222"/>
      <c r="HS219" s="222"/>
      <c r="HT219" s="222"/>
      <c r="HU219" s="222"/>
      <c r="HV219" s="222"/>
      <c r="HW219" s="222"/>
      <c r="HX219" s="222"/>
      <c r="HY219" s="222"/>
      <c r="HZ219" s="222"/>
      <c r="IA219" s="222"/>
      <c r="IB219" s="222"/>
      <c r="IC219" s="222"/>
      <c r="ID219" s="222"/>
      <c r="IE219" s="222"/>
      <c r="IF219" s="222"/>
      <c r="IG219" s="222"/>
      <c r="IH219" s="222"/>
      <c r="II219" s="222"/>
      <c r="IJ219" s="222"/>
      <c r="IK219" s="222"/>
      <c r="IL219" s="222"/>
      <c r="IM219" s="222"/>
      <c r="IN219" s="222"/>
      <c r="IO219" s="222"/>
      <c r="IP219" s="222"/>
      <c r="IQ219" s="222"/>
      <c r="IR219" s="222"/>
      <c r="IS219" s="222"/>
      <c r="IT219" s="222"/>
    </row>
    <row r="220" spans="1:254" s="1" customFormat="1" x14ac:dyDescent="0.2">
      <c r="A220" s="222"/>
      <c r="B220" s="250"/>
      <c r="C220" s="250"/>
      <c r="D220" s="250"/>
      <c r="E220" s="250"/>
      <c r="F220" s="250"/>
      <c r="G220" s="250"/>
      <c r="H220" s="250"/>
      <c r="I220" s="222"/>
      <c r="J220" s="222"/>
      <c r="K220" s="222"/>
      <c r="L220" s="222"/>
      <c r="M220" s="222"/>
      <c r="N220" s="222"/>
      <c r="O220" s="222"/>
      <c r="P220" s="222"/>
      <c r="Q220" s="222"/>
      <c r="R220" s="222"/>
      <c r="S220" s="222"/>
      <c r="T220" s="222"/>
      <c r="U220" s="222"/>
      <c r="V220" s="222"/>
      <c r="W220" s="222"/>
      <c r="X220" s="222"/>
      <c r="Y220" s="222"/>
      <c r="Z220" s="222"/>
      <c r="AA220" s="222"/>
      <c r="AB220" s="222"/>
      <c r="AC220" s="222"/>
      <c r="AD220" s="222"/>
      <c r="AE220" s="222"/>
      <c r="AF220" s="222"/>
      <c r="AG220" s="222"/>
      <c r="AH220" s="222"/>
      <c r="AI220" s="222"/>
      <c r="AJ220" s="222"/>
      <c r="AK220" s="222"/>
      <c r="AL220" s="222"/>
      <c r="AM220" s="222"/>
      <c r="AN220" s="222"/>
      <c r="AO220" s="222"/>
      <c r="AP220" s="222"/>
      <c r="AQ220" s="222"/>
      <c r="AR220" s="222"/>
      <c r="AS220" s="222"/>
      <c r="AT220" s="222"/>
      <c r="AU220" s="222"/>
      <c r="AV220" s="222"/>
      <c r="AW220" s="222"/>
      <c r="AX220" s="222"/>
      <c r="AY220" s="222"/>
      <c r="AZ220" s="222"/>
      <c r="BA220" s="222"/>
      <c r="BB220" s="222"/>
      <c r="BC220" s="222"/>
      <c r="BD220" s="222"/>
      <c r="BE220" s="222"/>
      <c r="BF220" s="222"/>
      <c r="BG220" s="222"/>
      <c r="BH220" s="222"/>
      <c r="BI220" s="222"/>
      <c r="BJ220" s="222"/>
      <c r="BK220" s="222"/>
      <c r="BL220" s="222"/>
      <c r="BM220" s="222"/>
      <c r="BN220" s="222"/>
      <c r="BO220" s="222"/>
      <c r="BP220" s="222"/>
      <c r="BQ220" s="222"/>
      <c r="BR220" s="222"/>
      <c r="BS220" s="222"/>
      <c r="BT220" s="222"/>
      <c r="BU220" s="222"/>
      <c r="BV220" s="222"/>
      <c r="BW220" s="222"/>
      <c r="BX220" s="222"/>
      <c r="BY220" s="222"/>
      <c r="BZ220" s="222"/>
      <c r="CA220" s="222"/>
      <c r="CB220" s="222"/>
      <c r="CC220" s="222"/>
      <c r="CD220" s="222"/>
      <c r="CE220" s="222"/>
      <c r="CF220" s="222"/>
      <c r="CG220" s="222"/>
      <c r="CH220" s="222"/>
      <c r="CI220" s="222"/>
      <c r="CJ220" s="222"/>
      <c r="CK220" s="222"/>
      <c r="CL220" s="222"/>
      <c r="CM220" s="222"/>
      <c r="CN220" s="222"/>
      <c r="CO220" s="222"/>
      <c r="CP220" s="222"/>
      <c r="CQ220" s="222"/>
      <c r="CR220" s="222"/>
      <c r="CS220" s="222"/>
      <c r="CT220" s="222"/>
      <c r="CU220" s="222"/>
      <c r="CV220" s="222"/>
      <c r="CW220" s="222"/>
      <c r="CX220" s="222"/>
      <c r="CY220" s="222"/>
      <c r="CZ220" s="222"/>
      <c r="DA220" s="222"/>
      <c r="DB220" s="222"/>
      <c r="DC220" s="222"/>
      <c r="DD220" s="222"/>
      <c r="DE220" s="222"/>
      <c r="DF220" s="222"/>
      <c r="DG220" s="222"/>
      <c r="DH220" s="222"/>
      <c r="DI220" s="222"/>
      <c r="DJ220" s="222"/>
      <c r="DK220" s="222"/>
      <c r="DL220" s="222"/>
      <c r="DM220" s="222"/>
      <c r="DN220" s="222"/>
      <c r="DO220" s="222"/>
      <c r="DP220" s="222"/>
      <c r="DQ220" s="222"/>
      <c r="DR220" s="222"/>
      <c r="DS220" s="222"/>
      <c r="DT220" s="222"/>
      <c r="DU220" s="222"/>
      <c r="DV220" s="222"/>
      <c r="DW220" s="222"/>
      <c r="DX220" s="222"/>
      <c r="DY220" s="222"/>
      <c r="DZ220" s="222"/>
      <c r="EA220" s="222"/>
      <c r="EB220" s="222"/>
      <c r="EC220" s="222"/>
      <c r="ED220" s="222"/>
      <c r="EE220" s="222"/>
      <c r="EF220" s="222"/>
      <c r="EG220" s="222"/>
      <c r="EH220" s="222"/>
      <c r="EI220" s="222"/>
      <c r="EJ220" s="222"/>
      <c r="EK220" s="222"/>
      <c r="EL220" s="222"/>
      <c r="EM220" s="222"/>
      <c r="EN220" s="222"/>
      <c r="EO220" s="222"/>
      <c r="EP220" s="222"/>
      <c r="EQ220" s="222"/>
      <c r="ER220" s="222"/>
      <c r="ES220" s="222"/>
      <c r="ET220" s="222"/>
      <c r="EU220" s="222"/>
      <c r="EV220" s="222"/>
      <c r="EW220" s="222"/>
      <c r="EX220" s="222"/>
      <c r="EY220" s="222"/>
      <c r="EZ220" s="222"/>
      <c r="FA220" s="222"/>
      <c r="FB220" s="222"/>
      <c r="FC220" s="222"/>
      <c r="FD220" s="222"/>
      <c r="FE220" s="222"/>
      <c r="FF220" s="222"/>
      <c r="FG220" s="222"/>
      <c r="FH220" s="222"/>
      <c r="FI220" s="222"/>
      <c r="FJ220" s="222"/>
      <c r="FK220" s="222"/>
      <c r="FL220" s="222"/>
      <c r="FM220" s="222"/>
      <c r="FN220" s="222"/>
      <c r="FO220" s="222"/>
      <c r="FP220" s="222"/>
      <c r="FQ220" s="222"/>
      <c r="FR220" s="222"/>
      <c r="FS220" s="222"/>
      <c r="FT220" s="222"/>
      <c r="FU220" s="222"/>
      <c r="FV220" s="222"/>
      <c r="FW220" s="222"/>
      <c r="FX220" s="222"/>
      <c r="FY220" s="222"/>
      <c r="FZ220" s="222"/>
      <c r="GA220" s="222"/>
      <c r="GB220" s="222"/>
      <c r="GC220" s="222"/>
      <c r="GD220" s="222"/>
      <c r="GE220" s="222"/>
      <c r="GF220" s="222"/>
      <c r="GG220" s="222"/>
      <c r="GH220" s="222"/>
      <c r="GI220" s="222"/>
      <c r="GJ220" s="222"/>
      <c r="GK220" s="222"/>
      <c r="GL220" s="222"/>
      <c r="GM220" s="222"/>
      <c r="GN220" s="222"/>
      <c r="GO220" s="222"/>
      <c r="GP220" s="222"/>
      <c r="GQ220" s="222"/>
      <c r="GR220" s="222"/>
      <c r="GS220" s="222"/>
      <c r="GT220" s="222"/>
      <c r="GU220" s="222"/>
      <c r="GV220" s="222"/>
      <c r="GW220" s="222"/>
      <c r="GX220" s="222"/>
      <c r="GY220" s="222"/>
      <c r="GZ220" s="222"/>
      <c r="HA220" s="222"/>
      <c r="HB220" s="222"/>
      <c r="HC220" s="222"/>
      <c r="HD220" s="222"/>
      <c r="HE220" s="222"/>
      <c r="HF220" s="222"/>
      <c r="HG220" s="222"/>
      <c r="HH220" s="222"/>
      <c r="HI220" s="222"/>
      <c r="HJ220" s="222"/>
      <c r="HK220" s="222"/>
      <c r="HL220" s="222"/>
      <c r="HM220" s="222"/>
      <c r="HN220" s="222"/>
      <c r="HO220" s="222"/>
      <c r="HP220" s="222"/>
      <c r="HQ220" s="222"/>
      <c r="HR220" s="222"/>
      <c r="HS220" s="222"/>
      <c r="HT220" s="222"/>
      <c r="HU220" s="222"/>
      <c r="HV220" s="222"/>
      <c r="HW220" s="222"/>
      <c r="HX220" s="222"/>
      <c r="HY220" s="222"/>
      <c r="HZ220" s="222"/>
      <c r="IA220" s="222"/>
      <c r="IB220" s="222"/>
      <c r="IC220" s="222"/>
      <c r="ID220" s="222"/>
      <c r="IE220" s="222"/>
      <c r="IF220" s="222"/>
      <c r="IG220" s="222"/>
      <c r="IH220" s="222"/>
      <c r="II220" s="222"/>
      <c r="IJ220" s="222"/>
      <c r="IK220" s="222"/>
      <c r="IL220" s="222"/>
      <c r="IM220" s="222"/>
      <c r="IN220" s="222"/>
      <c r="IO220" s="222"/>
      <c r="IP220" s="222"/>
      <c r="IQ220" s="222"/>
      <c r="IR220" s="222"/>
      <c r="IS220" s="222"/>
      <c r="IT220" s="222"/>
    </row>
    <row r="221" spans="1:254" s="1" customFormat="1" x14ac:dyDescent="0.2">
      <c r="A221" s="222"/>
      <c r="B221" s="250"/>
      <c r="C221" s="250"/>
      <c r="D221" s="250"/>
      <c r="E221" s="250"/>
      <c r="F221" s="250"/>
      <c r="G221" s="250"/>
      <c r="H221" s="250"/>
      <c r="I221" s="222"/>
      <c r="J221" s="222"/>
      <c r="K221" s="222"/>
      <c r="L221" s="222"/>
      <c r="M221" s="222"/>
      <c r="N221" s="222"/>
      <c r="O221" s="222"/>
      <c r="P221" s="222"/>
      <c r="Q221" s="222"/>
      <c r="R221" s="222"/>
      <c r="S221" s="222"/>
      <c r="T221" s="222"/>
      <c r="U221" s="222"/>
      <c r="V221" s="222"/>
      <c r="W221" s="222"/>
      <c r="X221" s="222"/>
      <c r="Y221" s="222"/>
      <c r="Z221" s="222"/>
      <c r="AA221" s="222"/>
      <c r="AB221" s="222"/>
      <c r="AC221" s="222"/>
      <c r="AD221" s="222"/>
      <c r="AE221" s="222"/>
      <c r="AF221" s="222"/>
      <c r="AG221" s="222"/>
      <c r="AH221" s="222"/>
      <c r="AI221" s="222"/>
      <c r="AJ221" s="222"/>
      <c r="AK221" s="222"/>
      <c r="AL221" s="222"/>
      <c r="AM221" s="222"/>
      <c r="AN221" s="222"/>
      <c r="AO221" s="222"/>
      <c r="AP221" s="222"/>
      <c r="AQ221" s="222"/>
      <c r="AR221" s="222"/>
      <c r="AS221" s="222"/>
      <c r="AT221" s="222"/>
      <c r="AU221" s="222"/>
      <c r="AV221" s="222"/>
      <c r="AW221" s="222"/>
      <c r="AX221" s="222"/>
      <c r="AY221" s="222"/>
      <c r="AZ221" s="222"/>
      <c r="BA221" s="222"/>
      <c r="BB221" s="222"/>
      <c r="BC221" s="222"/>
      <c r="BD221" s="222"/>
      <c r="BE221" s="222"/>
      <c r="BF221" s="222"/>
      <c r="BG221" s="222"/>
      <c r="BH221" s="222"/>
      <c r="BI221" s="222"/>
      <c r="BJ221" s="222"/>
      <c r="BK221" s="222"/>
      <c r="BL221" s="222"/>
      <c r="BM221" s="222"/>
      <c r="BN221" s="222"/>
      <c r="BO221" s="222"/>
      <c r="BP221" s="222"/>
      <c r="BQ221" s="222"/>
      <c r="BR221" s="222"/>
      <c r="BS221" s="222"/>
      <c r="BT221" s="222"/>
      <c r="BU221" s="222"/>
      <c r="BV221" s="222"/>
      <c r="BW221" s="222"/>
      <c r="BX221" s="222"/>
      <c r="BY221" s="222"/>
      <c r="BZ221" s="222"/>
      <c r="CA221" s="222"/>
      <c r="CB221" s="222"/>
      <c r="CC221" s="222"/>
      <c r="CD221" s="222"/>
      <c r="CE221" s="222"/>
      <c r="CF221" s="222"/>
      <c r="CG221" s="222"/>
      <c r="CH221" s="222"/>
      <c r="CI221" s="222"/>
      <c r="CJ221" s="222"/>
      <c r="CK221" s="222"/>
      <c r="CL221" s="222"/>
      <c r="CM221" s="222"/>
      <c r="CN221" s="222"/>
      <c r="CO221" s="222"/>
      <c r="CP221" s="222"/>
      <c r="CQ221" s="222"/>
      <c r="CR221" s="222"/>
      <c r="CS221" s="222"/>
      <c r="CT221" s="222"/>
      <c r="CU221" s="222"/>
      <c r="CV221" s="222"/>
      <c r="CW221" s="222"/>
      <c r="CX221" s="222"/>
      <c r="CY221" s="222"/>
      <c r="CZ221" s="222"/>
      <c r="DA221" s="222"/>
      <c r="DB221" s="222"/>
      <c r="DC221" s="222"/>
      <c r="DD221" s="222"/>
      <c r="DE221" s="222"/>
      <c r="DF221" s="222"/>
      <c r="DG221" s="222"/>
      <c r="DH221" s="222"/>
      <c r="DI221" s="222"/>
      <c r="DJ221" s="222"/>
      <c r="DK221" s="222"/>
      <c r="DL221" s="222"/>
      <c r="DM221" s="222"/>
      <c r="DN221" s="222"/>
      <c r="DO221" s="222"/>
      <c r="DP221" s="222"/>
      <c r="DQ221" s="222"/>
      <c r="DR221" s="222"/>
      <c r="DS221" s="222"/>
      <c r="DT221" s="222"/>
      <c r="DU221" s="222"/>
      <c r="DV221" s="222"/>
      <c r="DW221" s="222"/>
      <c r="DX221" s="222"/>
      <c r="DY221" s="222"/>
      <c r="DZ221" s="222"/>
      <c r="EA221" s="222"/>
      <c r="EB221" s="222"/>
      <c r="EC221" s="222"/>
      <c r="ED221" s="222"/>
      <c r="EE221" s="222"/>
      <c r="EF221" s="222"/>
      <c r="EG221" s="222"/>
      <c r="EH221" s="222"/>
      <c r="EI221" s="222"/>
      <c r="EJ221" s="222"/>
      <c r="EK221" s="222"/>
      <c r="EL221" s="222"/>
      <c r="EM221" s="222"/>
      <c r="EN221" s="222"/>
      <c r="EO221" s="222"/>
      <c r="EP221" s="222"/>
      <c r="EQ221" s="222"/>
      <c r="ER221" s="222"/>
      <c r="ES221" s="222"/>
      <c r="ET221" s="222"/>
      <c r="EU221" s="222"/>
      <c r="EV221" s="222"/>
      <c r="EW221" s="222"/>
      <c r="EX221" s="222"/>
      <c r="EY221" s="222"/>
      <c r="EZ221" s="222"/>
      <c r="FA221" s="222"/>
      <c r="FB221" s="222"/>
      <c r="FC221" s="222"/>
      <c r="FD221" s="222"/>
      <c r="FE221" s="222"/>
      <c r="FF221" s="222"/>
      <c r="FG221" s="222"/>
      <c r="FH221" s="222"/>
      <c r="FI221" s="222"/>
      <c r="FJ221" s="222"/>
      <c r="FK221" s="222"/>
      <c r="FL221" s="222"/>
      <c r="FM221" s="222"/>
      <c r="FN221" s="222"/>
      <c r="FO221" s="222"/>
      <c r="FP221" s="222"/>
      <c r="FQ221" s="222"/>
      <c r="FR221" s="222"/>
      <c r="FS221" s="222"/>
      <c r="FT221" s="222"/>
      <c r="FU221" s="222"/>
      <c r="FV221" s="222"/>
      <c r="FW221" s="222"/>
      <c r="FX221" s="222"/>
      <c r="FY221" s="222"/>
      <c r="FZ221" s="222"/>
      <c r="GA221" s="222"/>
      <c r="GB221" s="222"/>
      <c r="GC221" s="222"/>
      <c r="GD221" s="222"/>
      <c r="GE221" s="222"/>
      <c r="GF221" s="222"/>
      <c r="GG221" s="222"/>
      <c r="GH221" s="222"/>
      <c r="GI221" s="222"/>
      <c r="GJ221" s="222"/>
      <c r="GK221" s="222"/>
      <c r="GL221" s="222"/>
      <c r="GM221" s="222"/>
      <c r="GN221" s="222"/>
      <c r="GO221" s="222"/>
      <c r="GP221" s="222"/>
      <c r="GQ221" s="222"/>
      <c r="GR221" s="222"/>
      <c r="GS221" s="222"/>
      <c r="GT221" s="222"/>
      <c r="GU221" s="222"/>
      <c r="GV221" s="222"/>
      <c r="GW221" s="222"/>
      <c r="GX221" s="222"/>
      <c r="GY221" s="222"/>
      <c r="GZ221" s="222"/>
      <c r="HA221" s="222"/>
      <c r="HB221" s="222"/>
      <c r="HC221" s="222"/>
      <c r="HD221" s="222"/>
      <c r="HE221" s="222"/>
      <c r="HF221" s="222"/>
      <c r="HG221" s="222"/>
      <c r="HH221" s="222"/>
      <c r="HI221" s="222"/>
      <c r="HJ221" s="222"/>
      <c r="HK221" s="222"/>
      <c r="HL221" s="222"/>
      <c r="HM221" s="222"/>
      <c r="HN221" s="222"/>
      <c r="HO221" s="222"/>
      <c r="HP221" s="222"/>
      <c r="HQ221" s="222"/>
      <c r="HR221" s="222"/>
      <c r="HS221" s="222"/>
      <c r="HT221" s="222"/>
      <c r="HU221" s="222"/>
      <c r="HV221" s="222"/>
      <c r="HW221" s="222"/>
      <c r="HX221" s="222"/>
      <c r="HY221" s="222"/>
      <c r="HZ221" s="222"/>
      <c r="IA221" s="222"/>
      <c r="IB221" s="222"/>
      <c r="IC221" s="222"/>
      <c r="ID221" s="222"/>
      <c r="IE221" s="222"/>
      <c r="IF221" s="222"/>
      <c r="IG221" s="222"/>
      <c r="IH221" s="222"/>
      <c r="II221" s="222"/>
      <c r="IJ221" s="222"/>
      <c r="IK221" s="222"/>
      <c r="IL221" s="222"/>
      <c r="IM221" s="222"/>
      <c r="IN221" s="222"/>
      <c r="IO221" s="222"/>
      <c r="IP221" s="222"/>
      <c r="IQ221" s="222"/>
      <c r="IR221" s="222"/>
      <c r="IS221" s="222"/>
      <c r="IT221" s="222"/>
    </row>
    <row r="222" spans="1:254" s="1" customFormat="1" x14ac:dyDescent="0.2">
      <c r="A222" s="222"/>
      <c r="B222" s="250"/>
      <c r="C222" s="250"/>
      <c r="D222" s="250"/>
      <c r="E222" s="250"/>
      <c r="F222" s="250"/>
      <c r="G222" s="250"/>
      <c r="H222" s="250"/>
      <c r="I222" s="222"/>
      <c r="J222" s="222"/>
      <c r="K222" s="222"/>
      <c r="L222" s="222"/>
      <c r="M222" s="222"/>
      <c r="N222" s="222"/>
      <c r="O222" s="222"/>
      <c r="P222" s="222"/>
      <c r="Q222" s="222"/>
      <c r="R222" s="222"/>
      <c r="S222" s="222"/>
      <c r="T222" s="222"/>
      <c r="U222" s="222"/>
      <c r="V222" s="222"/>
      <c r="W222" s="222"/>
      <c r="X222" s="222"/>
      <c r="Y222" s="222"/>
      <c r="Z222" s="222"/>
      <c r="AA222" s="222"/>
      <c r="AB222" s="222"/>
      <c r="AC222" s="222"/>
      <c r="AD222" s="222"/>
      <c r="AE222" s="222"/>
      <c r="AF222" s="222"/>
      <c r="AG222" s="222"/>
      <c r="AH222" s="222"/>
      <c r="AI222" s="222"/>
      <c r="AJ222" s="222"/>
      <c r="AK222" s="222"/>
      <c r="AL222" s="222"/>
      <c r="AM222" s="222"/>
      <c r="AN222" s="222"/>
      <c r="AO222" s="222"/>
      <c r="AP222" s="222"/>
      <c r="AQ222" s="222"/>
      <c r="AR222" s="222"/>
      <c r="AS222" s="222"/>
      <c r="AT222" s="222"/>
      <c r="AU222" s="222"/>
      <c r="AV222" s="222"/>
      <c r="AW222" s="222"/>
      <c r="AX222" s="222"/>
      <c r="AY222" s="222"/>
      <c r="AZ222" s="222"/>
      <c r="BA222" s="222"/>
      <c r="BB222" s="222"/>
      <c r="BC222" s="222"/>
      <c r="BD222" s="222"/>
      <c r="BE222" s="222"/>
      <c r="BF222" s="222"/>
      <c r="BG222" s="222"/>
      <c r="BH222" s="222"/>
      <c r="BI222" s="222"/>
      <c r="BJ222" s="222"/>
      <c r="BK222" s="222"/>
      <c r="BL222" s="222"/>
      <c r="BM222" s="222"/>
      <c r="BN222" s="222"/>
      <c r="BO222" s="222"/>
      <c r="BP222" s="222"/>
      <c r="BQ222" s="222"/>
      <c r="BR222" s="222"/>
      <c r="BS222" s="222"/>
      <c r="BT222" s="222"/>
      <c r="BU222" s="222"/>
      <c r="BV222" s="222"/>
      <c r="BW222" s="222"/>
      <c r="BX222" s="222"/>
      <c r="BY222" s="222"/>
      <c r="BZ222" s="222"/>
      <c r="CA222" s="222"/>
      <c r="CB222" s="222"/>
      <c r="CC222" s="222"/>
      <c r="CD222" s="222"/>
      <c r="CE222" s="222"/>
      <c r="CF222" s="222"/>
      <c r="CG222" s="222"/>
      <c r="CH222" s="222"/>
      <c r="CI222" s="222"/>
      <c r="CJ222" s="222"/>
      <c r="CK222" s="222"/>
      <c r="CL222" s="222"/>
      <c r="CM222" s="222"/>
      <c r="CN222" s="222"/>
      <c r="CO222" s="222"/>
      <c r="CP222" s="222"/>
      <c r="CQ222" s="222"/>
      <c r="CR222" s="222"/>
      <c r="CS222" s="222"/>
      <c r="CT222" s="222"/>
      <c r="CU222" s="222"/>
      <c r="CV222" s="222"/>
      <c r="CW222" s="222"/>
      <c r="CX222" s="222"/>
      <c r="CY222" s="222"/>
      <c r="CZ222" s="222"/>
      <c r="DA222" s="222"/>
      <c r="DB222" s="222"/>
      <c r="DC222" s="222"/>
      <c r="DD222" s="222"/>
      <c r="DE222" s="222"/>
      <c r="DF222" s="222"/>
      <c r="DG222" s="222"/>
      <c r="DH222" s="222"/>
      <c r="DI222" s="222"/>
      <c r="DJ222" s="222"/>
      <c r="DK222" s="222"/>
      <c r="DL222" s="222"/>
      <c r="DM222" s="222"/>
      <c r="DN222" s="222"/>
      <c r="DO222" s="222"/>
      <c r="DP222" s="222"/>
      <c r="DQ222" s="222"/>
      <c r="DR222" s="222"/>
      <c r="DS222" s="222"/>
      <c r="DT222" s="222"/>
      <c r="DU222" s="222"/>
      <c r="DV222" s="222"/>
      <c r="DW222" s="222"/>
      <c r="DX222" s="222"/>
      <c r="DY222" s="222"/>
      <c r="DZ222" s="222"/>
      <c r="EA222" s="222"/>
      <c r="EB222" s="222"/>
      <c r="EC222" s="222"/>
      <c r="ED222" s="222"/>
      <c r="EE222" s="222"/>
      <c r="EF222" s="222"/>
      <c r="EG222" s="222"/>
      <c r="EH222" s="222"/>
      <c r="EI222" s="222"/>
      <c r="EJ222" s="222"/>
      <c r="EK222" s="222"/>
      <c r="EL222" s="222"/>
      <c r="EM222" s="222"/>
      <c r="EN222" s="222"/>
      <c r="EO222" s="222"/>
      <c r="EP222" s="222"/>
      <c r="EQ222" s="222"/>
      <c r="ER222" s="222"/>
      <c r="ES222" s="222"/>
      <c r="ET222" s="222"/>
      <c r="EU222" s="222"/>
      <c r="EV222" s="222"/>
      <c r="EW222" s="222"/>
      <c r="EX222" s="222"/>
      <c r="EY222" s="222"/>
      <c r="EZ222" s="222"/>
      <c r="FA222" s="222"/>
      <c r="FB222" s="222"/>
      <c r="FC222" s="222"/>
      <c r="FD222" s="222"/>
      <c r="FE222" s="222"/>
      <c r="FF222" s="222"/>
      <c r="FG222" s="222"/>
      <c r="FH222" s="222"/>
      <c r="FI222" s="222"/>
      <c r="FJ222" s="222"/>
      <c r="FK222" s="222"/>
      <c r="FL222" s="222"/>
      <c r="FM222" s="222"/>
      <c r="FN222" s="222"/>
      <c r="FO222" s="222"/>
      <c r="FP222" s="222"/>
      <c r="FQ222" s="222"/>
      <c r="FR222" s="222"/>
      <c r="FS222" s="222"/>
      <c r="FT222" s="222"/>
      <c r="FU222" s="222"/>
      <c r="FV222" s="222"/>
      <c r="FW222" s="222"/>
      <c r="FX222" s="222"/>
      <c r="FY222" s="222"/>
      <c r="FZ222" s="222"/>
      <c r="GA222" s="222"/>
      <c r="GB222" s="222"/>
      <c r="GC222" s="222"/>
      <c r="GD222" s="222"/>
      <c r="GE222" s="222"/>
      <c r="GF222" s="222"/>
      <c r="GG222" s="222"/>
      <c r="GH222" s="222"/>
      <c r="GI222" s="222"/>
      <c r="GJ222" s="222"/>
      <c r="GK222" s="222"/>
      <c r="GL222" s="222"/>
      <c r="GM222" s="222"/>
      <c r="GN222" s="222"/>
      <c r="GO222" s="222"/>
      <c r="GP222" s="222"/>
      <c r="GQ222" s="222"/>
      <c r="GR222" s="222"/>
      <c r="GS222" s="222"/>
      <c r="GT222" s="222"/>
      <c r="GU222" s="222"/>
      <c r="GV222" s="222"/>
      <c r="GW222" s="222"/>
      <c r="GX222" s="222"/>
      <c r="GY222" s="222"/>
      <c r="GZ222" s="222"/>
      <c r="HA222" s="222"/>
      <c r="HB222" s="222"/>
      <c r="HC222" s="222"/>
      <c r="HD222" s="222"/>
      <c r="HE222" s="222"/>
      <c r="HF222" s="222"/>
      <c r="HG222" s="222"/>
      <c r="HH222" s="222"/>
      <c r="HI222" s="222"/>
      <c r="HJ222" s="222"/>
      <c r="HK222" s="222"/>
      <c r="HL222" s="222"/>
      <c r="HM222" s="222"/>
      <c r="HN222" s="222"/>
      <c r="HO222" s="222"/>
      <c r="HP222" s="222"/>
      <c r="HQ222" s="222"/>
      <c r="HR222" s="222"/>
      <c r="HS222" s="222"/>
      <c r="HT222" s="222"/>
      <c r="HU222" s="222"/>
      <c r="HV222" s="222"/>
      <c r="HW222" s="222"/>
      <c r="HX222" s="222"/>
      <c r="HY222" s="222"/>
      <c r="HZ222" s="222"/>
      <c r="IA222" s="222"/>
      <c r="IB222" s="222"/>
      <c r="IC222" s="222"/>
      <c r="ID222" s="222"/>
      <c r="IE222" s="222"/>
      <c r="IF222" s="222"/>
      <c r="IG222" s="222"/>
      <c r="IH222" s="222"/>
      <c r="II222" s="222"/>
      <c r="IJ222" s="222"/>
      <c r="IK222" s="222"/>
      <c r="IL222" s="222"/>
      <c r="IM222" s="222"/>
      <c r="IN222" s="222"/>
      <c r="IO222" s="222"/>
      <c r="IP222" s="222"/>
      <c r="IQ222" s="222"/>
      <c r="IR222" s="222"/>
      <c r="IS222" s="222"/>
      <c r="IT222" s="222"/>
    </row>
    <row r="223" spans="1:254" s="1" customFormat="1" x14ac:dyDescent="0.2">
      <c r="A223" s="222"/>
      <c r="B223" s="250"/>
      <c r="C223" s="250"/>
      <c r="D223" s="250"/>
      <c r="E223" s="250"/>
      <c r="F223" s="250"/>
      <c r="G223" s="250"/>
      <c r="H223" s="250"/>
      <c r="I223" s="222"/>
      <c r="J223" s="222"/>
      <c r="K223" s="222"/>
      <c r="L223" s="222"/>
      <c r="M223" s="222"/>
      <c r="N223" s="222"/>
      <c r="O223" s="222"/>
      <c r="P223" s="222"/>
      <c r="Q223" s="222"/>
      <c r="R223" s="222"/>
      <c r="S223" s="222"/>
      <c r="T223" s="222"/>
      <c r="U223" s="222"/>
      <c r="V223" s="222"/>
      <c r="W223" s="222"/>
      <c r="X223" s="222"/>
      <c r="Y223" s="222"/>
      <c r="Z223" s="222"/>
      <c r="AA223" s="222"/>
      <c r="AB223" s="222"/>
      <c r="AC223" s="222"/>
      <c r="AD223" s="222"/>
      <c r="AE223" s="222"/>
      <c r="AF223" s="222"/>
      <c r="AG223" s="222"/>
      <c r="AH223" s="222"/>
      <c r="AI223" s="222"/>
      <c r="AJ223" s="222"/>
      <c r="AK223" s="222"/>
      <c r="AL223" s="222"/>
      <c r="AM223" s="222"/>
      <c r="AN223" s="222"/>
      <c r="AO223" s="222"/>
      <c r="AP223" s="222"/>
      <c r="AQ223" s="222"/>
      <c r="AR223" s="222"/>
      <c r="AS223" s="222"/>
      <c r="AT223" s="222"/>
      <c r="AU223" s="222"/>
      <c r="AV223" s="222"/>
      <c r="AW223" s="222"/>
      <c r="AX223" s="222"/>
      <c r="AY223" s="222"/>
      <c r="AZ223" s="222"/>
      <c r="BA223" s="222"/>
      <c r="BB223" s="222"/>
      <c r="BC223" s="222"/>
      <c r="BD223" s="222"/>
      <c r="BE223" s="222"/>
      <c r="BF223" s="222"/>
      <c r="BG223" s="222"/>
      <c r="BH223" s="222"/>
      <c r="BI223" s="222"/>
      <c r="BJ223" s="222"/>
      <c r="BK223" s="222"/>
      <c r="BL223" s="222"/>
      <c r="BM223" s="222"/>
      <c r="BN223" s="222"/>
      <c r="BO223" s="222"/>
      <c r="BP223" s="222"/>
      <c r="BQ223" s="222"/>
      <c r="BR223" s="222"/>
      <c r="BS223" s="222"/>
      <c r="BT223" s="222"/>
      <c r="BU223" s="222"/>
      <c r="BV223" s="222"/>
      <c r="BW223" s="222"/>
      <c r="BX223" s="222"/>
      <c r="BY223" s="222"/>
      <c r="BZ223" s="222"/>
      <c r="CA223" s="222"/>
      <c r="CB223" s="222"/>
      <c r="CC223" s="222"/>
      <c r="CD223" s="222"/>
      <c r="CE223" s="222"/>
      <c r="CF223" s="222"/>
      <c r="CG223" s="222"/>
      <c r="CH223" s="222"/>
      <c r="CI223" s="222"/>
      <c r="CJ223" s="222"/>
      <c r="CK223" s="222"/>
      <c r="CL223" s="222"/>
      <c r="CM223" s="222"/>
      <c r="CN223" s="222"/>
      <c r="CO223" s="222"/>
      <c r="CP223" s="222"/>
      <c r="CQ223" s="222"/>
      <c r="CR223" s="222"/>
      <c r="CS223" s="222"/>
      <c r="CT223" s="222"/>
      <c r="CU223" s="222"/>
      <c r="CV223" s="222"/>
      <c r="CW223" s="222"/>
      <c r="CX223" s="222"/>
      <c r="CY223" s="222"/>
      <c r="CZ223" s="222"/>
      <c r="DA223" s="222"/>
      <c r="DB223" s="222"/>
      <c r="DC223" s="222"/>
      <c r="DD223" s="222"/>
      <c r="DE223" s="222"/>
      <c r="DF223" s="222"/>
      <c r="DG223" s="222"/>
      <c r="DH223" s="222"/>
      <c r="DI223" s="222"/>
      <c r="DJ223" s="222"/>
      <c r="DK223" s="222"/>
      <c r="DL223" s="222"/>
      <c r="DM223" s="222"/>
      <c r="DN223" s="222"/>
      <c r="DO223" s="222"/>
      <c r="DP223" s="222"/>
      <c r="DQ223" s="222"/>
      <c r="DR223" s="222"/>
      <c r="DS223" s="222"/>
      <c r="DT223" s="222"/>
      <c r="DU223" s="222"/>
      <c r="DV223" s="222"/>
      <c r="DW223" s="222"/>
      <c r="DX223" s="222"/>
      <c r="DY223" s="222"/>
      <c r="DZ223" s="222"/>
      <c r="EA223" s="222"/>
      <c r="EB223" s="222"/>
      <c r="EC223" s="222"/>
      <c r="ED223" s="222"/>
      <c r="EE223" s="222"/>
      <c r="EF223" s="222"/>
      <c r="EG223" s="222"/>
      <c r="EH223" s="222"/>
      <c r="EI223" s="222"/>
      <c r="EJ223" s="222"/>
      <c r="EK223" s="222"/>
      <c r="EL223" s="222"/>
      <c r="EM223" s="222"/>
      <c r="EN223" s="222"/>
      <c r="EO223" s="222"/>
      <c r="EP223" s="222"/>
      <c r="EQ223" s="222"/>
      <c r="ER223" s="222"/>
      <c r="ES223" s="222"/>
      <c r="ET223" s="222"/>
      <c r="EU223" s="222"/>
      <c r="EV223" s="222"/>
      <c r="EW223" s="222"/>
      <c r="EX223" s="222"/>
      <c r="EY223" s="222"/>
      <c r="EZ223" s="222"/>
      <c r="FA223" s="222"/>
      <c r="FB223" s="222"/>
      <c r="FC223" s="222"/>
      <c r="FD223" s="222"/>
      <c r="FE223" s="222"/>
      <c r="FF223" s="222"/>
      <c r="FG223" s="222"/>
      <c r="FH223" s="222"/>
      <c r="FI223" s="222"/>
      <c r="FJ223" s="222"/>
      <c r="FK223" s="222"/>
      <c r="FL223" s="222"/>
      <c r="FM223" s="222"/>
      <c r="FN223" s="222"/>
      <c r="FO223" s="222"/>
      <c r="FP223" s="222"/>
      <c r="FQ223" s="222"/>
      <c r="FR223" s="222"/>
      <c r="FS223" s="222"/>
      <c r="FT223" s="222"/>
      <c r="FU223" s="222"/>
      <c r="FV223" s="222"/>
      <c r="FW223" s="222"/>
      <c r="FX223" s="222"/>
      <c r="FY223" s="222"/>
      <c r="FZ223" s="222"/>
      <c r="GA223" s="222"/>
      <c r="GB223" s="222"/>
      <c r="GC223" s="222"/>
      <c r="GD223" s="222"/>
      <c r="GE223" s="222"/>
      <c r="GF223" s="222"/>
      <c r="GG223" s="222"/>
      <c r="GH223" s="222"/>
      <c r="GI223" s="222"/>
      <c r="GJ223" s="222"/>
      <c r="GK223" s="222"/>
      <c r="GL223" s="222"/>
      <c r="GM223" s="222"/>
      <c r="GN223" s="222"/>
      <c r="GO223" s="222"/>
      <c r="GP223" s="222"/>
      <c r="GQ223" s="222"/>
      <c r="GR223" s="222"/>
      <c r="GS223" s="222"/>
      <c r="GT223" s="222"/>
      <c r="GU223" s="222"/>
      <c r="GV223" s="222"/>
      <c r="GW223" s="222"/>
      <c r="GX223" s="222"/>
      <c r="GY223" s="222"/>
      <c r="GZ223" s="222"/>
      <c r="HA223" s="222"/>
      <c r="HB223" s="222"/>
      <c r="HC223" s="222"/>
      <c r="HD223" s="222"/>
      <c r="HE223" s="222"/>
      <c r="HF223" s="222"/>
      <c r="HG223" s="222"/>
      <c r="HH223" s="222"/>
      <c r="HI223" s="222"/>
      <c r="HJ223" s="222"/>
      <c r="HK223" s="222"/>
      <c r="HL223" s="222"/>
      <c r="HM223" s="222"/>
      <c r="HN223" s="222"/>
      <c r="HO223" s="222"/>
      <c r="HP223" s="222"/>
      <c r="HQ223" s="222"/>
      <c r="HR223" s="222"/>
      <c r="HS223" s="222"/>
      <c r="HT223" s="222"/>
      <c r="HU223" s="222"/>
      <c r="HV223" s="222"/>
      <c r="HW223" s="222"/>
      <c r="HX223" s="222"/>
      <c r="HY223" s="222"/>
      <c r="HZ223" s="222"/>
      <c r="IA223" s="222"/>
      <c r="IB223" s="222"/>
      <c r="IC223" s="222"/>
      <c r="ID223" s="222"/>
      <c r="IE223" s="222"/>
      <c r="IF223" s="222"/>
      <c r="IG223" s="222"/>
      <c r="IH223" s="222"/>
      <c r="II223" s="222"/>
      <c r="IJ223" s="222"/>
      <c r="IK223" s="222"/>
      <c r="IL223" s="222"/>
      <c r="IM223" s="222"/>
      <c r="IN223" s="222"/>
      <c r="IO223" s="222"/>
      <c r="IP223" s="222"/>
      <c r="IQ223" s="222"/>
      <c r="IR223" s="222"/>
      <c r="IS223" s="222"/>
      <c r="IT223" s="222"/>
    </row>
    <row r="224" spans="1:254" s="1" customFormat="1" x14ac:dyDescent="0.2">
      <c r="A224" s="222"/>
      <c r="B224" s="250"/>
      <c r="C224" s="250"/>
      <c r="D224" s="250"/>
      <c r="E224" s="250"/>
      <c r="F224" s="250"/>
      <c r="G224" s="250"/>
      <c r="H224" s="250"/>
      <c r="I224" s="222"/>
      <c r="J224" s="222"/>
      <c r="K224" s="222"/>
      <c r="L224" s="222"/>
      <c r="M224" s="222"/>
      <c r="N224" s="222"/>
      <c r="O224" s="222"/>
      <c r="P224" s="222"/>
      <c r="Q224" s="222"/>
      <c r="R224" s="222"/>
      <c r="S224" s="222"/>
      <c r="T224" s="222"/>
      <c r="U224" s="222"/>
      <c r="V224" s="222"/>
      <c r="W224" s="222"/>
      <c r="X224" s="222"/>
      <c r="Y224" s="222"/>
      <c r="Z224" s="222"/>
      <c r="AA224" s="222"/>
      <c r="AB224" s="222"/>
      <c r="AC224" s="222"/>
      <c r="AD224" s="222"/>
      <c r="AE224" s="222"/>
      <c r="AF224" s="222"/>
      <c r="AG224" s="222"/>
      <c r="AH224" s="222"/>
      <c r="AI224" s="222"/>
      <c r="AJ224" s="222"/>
      <c r="AK224" s="222"/>
      <c r="AL224" s="222"/>
      <c r="AM224" s="222"/>
      <c r="AN224" s="222"/>
      <c r="AO224" s="222"/>
      <c r="AP224" s="222"/>
      <c r="AQ224" s="222"/>
      <c r="AR224" s="222"/>
      <c r="AS224" s="222"/>
      <c r="AT224" s="222"/>
      <c r="AU224" s="222"/>
      <c r="AV224" s="222"/>
      <c r="AW224" s="222"/>
      <c r="AX224" s="222"/>
      <c r="AY224" s="222"/>
      <c r="AZ224" s="222"/>
      <c r="BA224" s="222"/>
      <c r="BB224" s="222"/>
      <c r="BC224" s="222"/>
      <c r="BD224" s="222"/>
      <c r="BE224" s="222"/>
      <c r="BF224" s="222"/>
      <c r="BG224" s="222"/>
      <c r="BH224" s="222"/>
      <c r="BI224" s="222"/>
      <c r="BJ224" s="222"/>
      <c r="BK224" s="222"/>
      <c r="BL224" s="222"/>
      <c r="BM224" s="222"/>
      <c r="BN224" s="222"/>
      <c r="BO224" s="222"/>
      <c r="BP224" s="222"/>
      <c r="BQ224" s="222"/>
      <c r="BR224" s="222"/>
      <c r="BS224" s="222"/>
      <c r="BT224" s="222"/>
      <c r="BU224" s="222"/>
      <c r="BV224" s="222"/>
      <c r="BW224" s="222"/>
      <c r="BX224" s="222"/>
      <c r="BY224" s="222"/>
      <c r="BZ224" s="222"/>
      <c r="CA224" s="222"/>
      <c r="CB224" s="222"/>
      <c r="CC224" s="222"/>
      <c r="CD224" s="222"/>
      <c r="CE224" s="222"/>
      <c r="CF224" s="222"/>
      <c r="CG224" s="222"/>
      <c r="CH224" s="222"/>
      <c r="CI224" s="222"/>
      <c r="CJ224" s="222"/>
      <c r="CK224" s="222"/>
      <c r="CL224" s="222"/>
      <c r="CM224" s="222"/>
      <c r="CN224" s="222"/>
      <c r="CO224" s="222"/>
      <c r="CP224" s="222"/>
      <c r="CQ224" s="222"/>
      <c r="CR224" s="222"/>
      <c r="CS224" s="222"/>
      <c r="CT224" s="222"/>
      <c r="CU224" s="222"/>
      <c r="CV224" s="222"/>
      <c r="CW224" s="222"/>
      <c r="CX224" s="222"/>
      <c r="CY224" s="222"/>
      <c r="CZ224" s="222"/>
      <c r="DA224" s="222"/>
      <c r="DB224" s="222"/>
      <c r="DC224" s="222"/>
      <c r="DD224" s="222"/>
      <c r="DE224" s="222"/>
      <c r="DF224" s="222"/>
      <c r="DG224" s="222"/>
      <c r="DH224" s="222"/>
      <c r="DI224" s="222"/>
      <c r="DJ224" s="222"/>
      <c r="DK224" s="222"/>
      <c r="DL224" s="222"/>
      <c r="DM224" s="222"/>
      <c r="DN224" s="222"/>
      <c r="DO224" s="222"/>
      <c r="DP224" s="222"/>
      <c r="DQ224" s="222"/>
      <c r="DR224" s="222"/>
      <c r="DS224" s="222"/>
      <c r="DT224" s="222"/>
      <c r="DU224" s="222"/>
      <c r="DV224" s="222"/>
      <c r="DW224" s="222"/>
      <c r="DX224" s="222"/>
      <c r="DY224" s="222"/>
      <c r="DZ224" s="222"/>
      <c r="EA224" s="222"/>
      <c r="EB224" s="222"/>
      <c r="EC224" s="222"/>
      <c r="ED224" s="222"/>
      <c r="EE224" s="222"/>
      <c r="EF224" s="222"/>
      <c r="EG224" s="222"/>
      <c r="EH224" s="222"/>
      <c r="EI224" s="222"/>
      <c r="EJ224" s="222"/>
      <c r="EK224" s="222"/>
      <c r="EL224" s="222"/>
      <c r="EM224" s="222"/>
      <c r="EN224" s="222"/>
      <c r="EO224" s="222"/>
      <c r="EP224" s="222"/>
      <c r="EQ224" s="222"/>
      <c r="ER224" s="222"/>
      <c r="ES224" s="222"/>
      <c r="ET224" s="222"/>
      <c r="EU224" s="222"/>
      <c r="EV224" s="222"/>
      <c r="EW224" s="222"/>
      <c r="EX224" s="222"/>
      <c r="EY224" s="222"/>
      <c r="EZ224" s="222"/>
      <c r="FA224" s="222"/>
      <c r="FB224" s="222"/>
      <c r="FC224" s="222"/>
      <c r="FD224" s="222"/>
      <c r="FE224" s="222"/>
      <c r="FF224" s="222"/>
      <c r="FG224" s="222"/>
      <c r="FH224" s="222"/>
      <c r="FI224" s="222"/>
      <c r="FJ224" s="222"/>
      <c r="FK224" s="222"/>
      <c r="FL224" s="222"/>
      <c r="FM224" s="222"/>
      <c r="FN224" s="222"/>
      <c r="FO224" s="222"/>
      <c r="FP224" s="222"/>
      <c r="FQ224" s="222"/>
      <c r="FR224" s="222"/>
      <c r="FS224" s="222"/>
      <c r="FT224" s="222"/>
      <c r="FU224" s="222"/>
      <c r="FV224" s="222"/>
      <c r="FW224" s="222"/>
      <c r="FX224" s="222"/>
      <c r="FY224" s="222"/>
      <c r="FZ224" s="222"/>
      <c r="GA224" s="222"/>
      <c r="GB224" s="222"/>
      <c r="GC224" s="222"/>
      <c r="GD224" s="222"/>
      <c r="GE224" s="222"/>
      <c r="GF224" s="222"/>
      <c r="GG224" s="222"/>
      <c r="GH224" s="222"/>
      <c r="GI224" s="222"/>
      <c r="GJ224" s="222"/>
      <c r="GK224" s="222"/>
      <c r="GL224" s="222"/>
      <c r="GM224" s="222"/>
      <c r="GN224" s="222"/>
      <c r="GO224" s="222"/>
      <c r="GP224" s="222"/>
      <c r="GQ224" s="222"/>
      <c r="GR224" s="222"/>
      <c r="GS224" s="222"/>
      <c r="GT224" s="222"/>
      <c r="GU224" s="222"/>
      <c r="GV224" s="222"/>
      <c r="GW224" s="222"/>
      <c r="GX224" s="222"/>
      <c r="GY224" s="222"/>
      <c r="GZ224" s="222"/>
      <c r="HA224" s="222"/>
      <c r="HB224" s="222"/>
      <c r="HC224" s="222"/>
      <c r="HD224" s="222"/>
      <c r="HE224" s="222"/>
      <c r="HF224" s="222"/>
      <c r="HG224" s="222"/>
      <c r="HH224" s="222"/>
      <c r="HI224" s="222"/>
      <c r="HJ224" s="222"/>
      <c r="HK224" s="222"/>
      <c r="HL224" s="222"/>
      <c r="HM224" s="222"/>
      <c r="HN224" s="222"/>
      <c r="HO224" s="222"/>
      <c r="HP224" s="222"/>
      <c r="HQ224" s="222"/>
      <c r="HR224" s="222"/>
      <c r="HS224" s="222"/>
      <c r="HT224" s="222"/>
      <c r="HU224" s="222"/>
      <c r="HV224" s="222"/>
      <c r="HW224" s="222"/>
      <c r="HX224" s="222"/>
      <c r="HY224" s="222"/>
      <c r="HZ224" s="222"/>
      <c r="IA224" s="222"/>
      <c r="IB224" s="222"/>
      <c r="IC224" s="222"/>
      <c r="ID224" s="222"/>
      <c r="IE224" s="222"/>
      <c r="IF224" s="222"/>
      <c r="IG224" s="222"/>
      <c r="IH224" s="222"/>
      <c r="II224" s="222"/>
      <c r="IJ224" s="222"/>
      <c r="IK224" s="222"/>
      <c r="IL224" s="222"/>
      <c r="IM224" s="222"/>
      <c r="IN224" s="222"/>
      <c r="IO224" s="222"/>
      <c r="IP224" s="222"/>
      <c r="IQ224" s="222"/>
      <c r="IR224" s="222"/>
      <c r="IS224" s="222"/>
      <c r="IT224" s="222"/>
    </row>
    <row r="225" spans="1:254" s="1" customFormat="1" x14ac:dyDescent="0.2">
      <c r="A225" s="222"/>
      <c r="B225" s="250"/>
      <c r="C225" s="250"/>
      <c r="D225" s="250"/>
      <c r="E225" s="250"/>
      <c r="F225" s="250"/>
      <c r="G225" s="250"/>
      <c r="H225" s="250"/>
      <c r="I225" s="222"/>
      <c r="J225" s="222"/>
      <c r="K225" s="222"/>
      <c r="L225" s="222"/>
      <c r="M225" s="222"/>
      <c r="N225" s="222"/>
      <c r="O225" s="222"/>
      <c r="P225" s="222"/>
      <c r="Q225" s="222"/>
      <c r="R225" s="222"/>
      <c r="S225" s="222"/>
      <c r="T225" s="222"/>
      <c r="U225" s="222"/>
      <c r="V225" s="222"/>
      <c r="W225" s="222"/>
      <c r="X225" s="222"/>
      <c r="Y225" s="222"/>
      <c r="Z225" s="222"/>
      <c r="AA225" s="222"/>
      <c r="AB225" s="222"/>
      <c r="AC225" s="222"/>
      <c r="AD225" s="222"/>
      <c r="AE225" s="222"/>
      <c r="AF225" s="222"/>
      <c r="AG225" s="222"/>
      <c r="AH225" s="222"/>
      <c r="AI225" s="222"/>
      <c r="AJ225" s="222"/>
      <c r="AK225" s="222"/>
      <c r="AL225" s="222"/>
      <c r="AM225" s="222"/>
      <c r="AN225" s="222"/>
      <c r="AO225" s="222"/>
      <c r="AP225" s="222"/>
      <c r="AQ225" s="222"/>
      <c r="AR225" s="222"/>
      <c r="AS225" s="222"/>
      <c r="AT225" s="222"/>
      <c r="AU225" s="222"/>
      <c r="AV225" s="222"/>
      <c r="AW225" s="222"/>
      <c r="AX225" s="222"/>
      <c r="AY225" s="222"/>
      <c r="AZ225" s="222"/>
      <c r="BA225" s="222"/>
      <c r="BB225" s="222"/>
      <c r="BC225" s="222"/>
      <c r="BD225" s="222"/>
      <c r="BE225" s="222"/>
      <c r="BF225" s="222"/>
      <c r="BG225" s="222"/>
      <c r="BH225" s="222"/>
      <c r="BI225" s="222"/>
      <c r="BJ225" s="222"/>
      <c r="BK225" s="222"/>
      <c r="BL225" s="222"/>
      <c r="BM225" s="222"/>
      <c r="BN225" s="222"/>
      <c r="BO225" s="222"/>
      <c r="BP225" s="222"/>
      <c r="BQ225" s="222"/>
      <c r="BR225" s="222"/>
      <c r="BS225" s="222"/>
      <c r="BT225" s="222"/>
      <c r="BU225" s="222"/>
      <c r="BV225" s="222"/>
      <c r="BW225" s="222"/>
      <c r="BX225" s="222"/>
      <c r="BY225" s="222"/>
      <c r="BZ225" s="222"/>
      <c r="CA225" s="222"/>
      <c r="CB225" s="222"/>
      <c r="CC225" s="222"/>
      <c r="CD225" s="222"/>
      <c r="CE225" s="222"/>
      <c r="CF225" s="222"/>
      <c r="CG225" s="222"/>
      <c r="CH225" s="222"/>
      <c r="CI225" s="222"/>
      <c r="CJ225" s="222"/>
      <c r="CK225" s="222"/>
      <c r="CL225" s="222"/>
      <c r="CM225" s="222"/>
      <c r="CN225" s="222"/>
      <c r="CO225" s="222"/>
      <c r="CP225" s="222"/>
      <c r="CQ225" s="222"/>
      <c r="CR225" s="222"/>
      <c r="CS225" s="222"/>
      <c r="CT225" s="222"/>
      <c r="CU225" s="222"/>
      <c r="CV225" s="222"/>
      <c r="CW225" s="222"/>
      <c r="CX225" s="222"/>
      <c r="CY225" s="222"/>
      <c r="CZ225" s="222"/>
      <c r="DA225" s="222"/>
      <c r="DB225" s="222"/>
      <c r="DC225" s="222"/>
      <c r="DD225" s="222"/>
      <c r="DE225" s="222"/>
      <c r="DF225" s="222"/>
      <c r="DG225" s="222"/>
      <c r="DH225" s="222"/>
      <c r="DI225" s="222"/>
      <c r="DJ225" s="222"/>
      <c r="DK225" s="222"/>
      <c r="DL225" s="222"/>
      <c r="DM225" s="222"/>
      <c r="DN225" s="222"/>
      <c r="DO225" s="222"/>
      <c r="DP225" s="222"/>
      <c r="DQ225" s="222"/>
      <c r="DR225" s="222"/>
      <c r="DS225" s="222"/>
      <c r="DT225" s="222"/>
      <c r="DU225" s="222"/>
      <c r="DV225" s="222"/>
      <c r="DW225" s="222"/>
      <c r="DX225" s="222"/>
      <c r="DY225" s="222"/>
      <c r="DZ225" s="222"/>
      <c r="EA225" s="222"/>
      <c r="EB225" s="222"/>
      <c r="EC225" s="222"/>
      <c r="ED225" s="222"/>
      <c r="EE225" s="222"/>
      <c r="EF225" s="222"/>
      <c r="EG225" s="222"/>
      <c r="EH225" s="222"/>
      <c r="EI225" s="222"/>
      <c r="EJ225" s="222"/>
      <c r="EK225" s="222"/>
      <c r="EL225" s="222"/>
      <c r="EM225" s="222"/>
      <c r="EN225" s="222"/>
      <c r="EO225" s="222"/>
      <c r="EP225" s="222"/>
      <c r="EQ225" s="222"/>
      <c r="ER225" s="222"/>
      <c r="ES225" s="222"/>
      <c r="ET225" s="222"/>
      <c r="EU225" s="222"/>
      <c r="EV225" s="222"/>
      <c r="EW225" s="222"/>
      <c r="EX225" s="222"/>
      <c r="EY225" s="222"/>
      <c r="EZ225" s="222"/>
      <c r="FA225" s="222"/>
      <c r="FB225" s="222"/>
      <c r="FC225" s="222"/>
      <c r="FD225" s="222"/>
      <c r="FE225" s="222"/>
      <c r="FF225" s="222"/>
      <c r="FG225" s="222"/>
      <c r="FH225" s="222"/>
      <c r="FI225" s="222"/>
      <c r="FJ225" s="222"/>
      <c r="FK225" s="222"/>
      <c r="FL225" s="222"/>
      <c r="FM225" s="222"/>
      <c r="FN225" s="222"/>
      <c r="FO225" s="222"/>
      <c r="FP225" s="222"/>
      <c r="FQ225" s="222"/>
      <c r="FR225" s="222"/>
      <c r="FS225" s="222"/>
      <c r="FT225" s="222"/>
      <c r="FU225" s="222"/>
      <c r="FV225" s="222"/>
      <c r="FW225" s="222"/>
      <c r="FX225" s="222"/>
      <c r="FY225" s="222"/>
      <c r="FZ225" s="222"/>
      <c r="GA225" s="222"/>
      <c r="GB225" s="222"/>
      <c r="GC225" s="222"/>
      <c r="GD225" s="222"/>
      <c r="GE225" s="222"/>
      <c r="GF225" s="222"/>
      <c r="GG225" s="222"/>
      <c r="GH225" s="222"/>
      <c r="GI225" s="222"/>
      <c r="GJ225" s="222"/>
      <c r="GK225" s="222"/>
      <c r="GL225" s="222"/>
      <c r="GM225" s="222"/>
      <c r="GN225" s="222"/>
      <c r="GO225" s="222"/>
      <c r="GP225" s="222"/>
      <c r="GQ225" s="222"/>
      <c r="GR225" s="222"/>
      <c r="GS225" s="222"/>
      <c r="GT225" s="222"/>
      <c r="GU225" s="222"/>
      <c r="GV225" s="222"/>
      <c r="GW225" s="222"/>
      <c r="GX225" s="222"/>
      <c r="GY225" s="222"/>
      <c r="GZ225" s="222"/>
      <c r="HA225" s="222"/>
      <c r="HB225" s="222"/>
      <c r="HC225" s="222"/>
      <c r="HD225" s="222"/>
      <c r="HE225" s="222"/>
      <c r="HF225" s="222"/>
      <c r="HG225" s="222"/>
      <c r="HH225" s="222"/>
      <c r="HI225" s="222"/>
      <c r="HJ225" s="222"/>
      <c r="HK225" s="222"/>
      <c r="HL225" s="222"/>
      <c r="HM225" s="222"/>
      <c r="HN225" s="222"/>
      <c r="HO225" s="222"/>
      <c r="HP225" s="222"/>
      <c r="HQ225" s="222"/>
      <c r="HR225" s="222"/>
      <c r="HS225" s="222"/>
      <c r="HT225" s="222"/>
      <c r="HU225" s="222"/>
      <c r="HV225" s="222"/>
      <c r="HW225" s="222"/>
      <c r="HX225" s="222"/>
      <c r="HY225" s="222"/>
      <c r="HZ225" s="222"/>
      <c r="IA225" s="222"/>
      <c r="IB225" s="222"/>
      <c r="IC225" s="222"/>
      <c r="ID225" s="222"/>
      <c r="IE225" s="222"/>
      <c r="IF225" s="222"/>
      <c r="IG225" s="222"/>
      <c r="IH225" s="222"/>
      <c r="II225" s="222"/>
      <c r="IJ225" s="222"/>
      <c r="IK225" s="222"/>
      <c r="IL225" s="222"/>
      <c r="IM225" s="222"/>
      <c r="IN225" s="222"/>
      <c r="IO225" s="222"/>
      <c r="IP225" s="222"/>
      <c r="IQ225" s="222"/>
      <c r="IR225" s="222"/>
      <c r="IS225" s="222"/>
      <c r="IT225" s="222"/>
    </row>
    <row r="226" spans="1:254" s="1" customFormat="1" x14ac:dyDescent="0.2">
      <c r="A226" s="222"/>
      <c r="B226" s="250"/>
      <c r="C226" s="250"/>
      <c r="D226" s="250"/>
      <c r="E226" s="250"/>
      <c r="F226" s="250"/>
      <c r="G226" s="250"/>
      <c r="H226" s="250"/>
      <c r="I226" s="222"/>
      <c r="J226" s="222"/>
      <c r="K226" s="222"/>
      <c r="L226" s="222"/>
      <c r="M226" s="222"/>
      <c r="N226" s="222"/>
      <c r="O226" s="222"/>
      <c r="P226" s="222"/>
      <c r="Q226" s="222"/>
      <c r="R226" s="222"/>
      <c r="S226" s="222"/>
      <c r="T226" s="222"/>
      <c r="U226" s="222"/>
      <c r="V226" s="222"/>
      <c r="W226" s="222"/>
      <c r="X226" s="222"/>
      <c r="Y226" s="222"/>
      <c r="Z226" s="222"/>
      <c r="AA226" s="222"/>
      <c r="AB226" s="222"/>
      <c r="AC226" s="222"/>
      <c r="AD226" s="222"/>
      <c r="AE226" s="222"/>
      <c r="AF226" s="222"/>
      <c r="AG226" s="222"/>
      <c r="AH226" s="222"/>
      <c r="AI226" s="222"/>
      <c r="AJ226" s="222"/>
      <c r="AK226" s="222"/>
      <c r="AL226" s="222"/>
      <c r="AM226" s="222"/>
      <c r="AN226" s="222"/>
      <c r="AO226" s="222"/>
      <c r="AP226" s="222"/>
      <c r="AQ226" s="222"/>
      <c r="AR226" s="222"/>
      <c r="AS226" s="222"/>
      <c r="AT226" s="222"/>
      <c r="AU226" s="222"/>
      <c r="AV226" s="222"/>
      <c r="AW226" s="222"/>
      <c r="AX226" s="222"/>
      <c r="AY226" s="222"/>
      <c r="AZ226" s="222"/>
      <c r="BA226" s="222"/>
      <c r="BB226" s="222"/>
      <c r="BC226" s="222"/>
      <c r="BD226" s="222"/>
      <c r="BE226" s="222"/>
      <c r="BF226" s="222"/>
      <c r="BG226" s="222"/>
      <c r="BH226" s="222"/>
      <c r="BI226" s="222"/>
      <c r="BJ226" s="222"/>
      <c r="BK226" s="222"/>
      <c r="BL226" s="222"/>
      <c r="BM226" s="222"/>
      <c r="BN226" s="222"/>
      <c r="BO226" s="222"/>
      <c r="BP226" s="222"/>
      <c r="BQ226" s="222"/>
      <c r="BR226" s="222"/>
      <c r="BS226" s="222"/>
      <c r="BT226" s="222"/>
      <c r="BU226" s="222"/>
      <c r="BV226" s="222"/>
      <c r="BW226" s="222"/>
      <c r="BX226" s="222"/>
      <c r="BY226" s="222"/>
      <c r="BZ226" s="222"/>
      <c r="CA226" s="222"/>
      <c r="CB226" s="222"/>
      <c r="CC226" s="222"/>
      <c r="CD226" s="222"/>
      <c r="CE226" s="222"/>
      <c r="CF226" s="222"/>
      <c r="CG226" s="222"/>
      <c r="CH226" s="222"/>
      <c r="CI226" s="222"/>
      <c r="CJ226" s="222"/>
      <c r="CK226" s="222"/>
      <c r="CL226" s="222"/>
      <c r="CM226" s="222"/>
      <c r="CN226" s="222"/>
      <c r="CO226" s="222"/>
      <c r="CP226" s="222"/>
      <c r="CQ226" s="222"/>
      <c r="CR226" s="222"/>
      <c r="CS226" s="222"/>
      <c r="CT226" s="222"/>
      <c r="CU226" s="222"/>
      <c r="CV226" s="222"/>
      <c r="CW226" s="222"/>
      <c r="CX226" s="222"/>
      <c r="CY226" s="222"/>
      <c r="CZ226" s="222"/>
      <c r="DA226" s="222"/>
      <c r="DB226" s="222"/>
      <c r="DC226" s="222"/>
      <c r="DD226" s="222"/>
      <c r="DE226" s="222"/>
      <c r="DF226" s="222"/>
      <c r="DG226" s="222"/>
      <c r="DH226" s="222"/>
      <c r="DI226" s="222"/>
      <c r="DJ226" s="222"/>
      <c r="DK226" s="222"/>
      <c r="DL226" s="222"/>
      <c r="DM226" s="222"/>
      <c r="DN226" s="222"/>
      <c r="DO226" s="222"/>
      <c r="DP226" s="222"/>
      <c r="DQ226" s="222"/>
      <c r="DR226" s="222"/>
      <c r="DS226" s="222"/>
      <c r="DT226" s="222"/>
      <c r="DU226" s="222"/>
      <c r="DV226" s="222"/>
      <c r="DW226" s="222"/>
      <c r="DX226" s="222"/>
      <c r="DY226" s="222"/>
      <c r="DZ226" s="222"/>
      <c r="EA226" s="222"/>
      <c r="EB226" s="222"/>
      <c r="EC226" s="222"/>
      <c r="ED226" s="222"/>
      <c r="EE226" s="222"/>
      <c r="EF226" s="222"/>
      <c r="EG226" s="222"/>
      <c r="EH226" s="222"/>
      <c r="EI226" s="222"/>
      <c r="EJ226" s="222"/>
      <c r="EK226" s="222"/>
      <c r="EL226" s="222"/>
      <c r="EM226" s="222"/>
      <c r="EN226" s="222"/>
      <c r="EO226" s="222"/>
      <c r="EP226" s="222"/>
      <c r="EQ226" s="222"/>
      <c r="ER226" s="222"/>
      <c r="ES226" s="222"/>
      <c r="ET226" s="222"/>
      <c r="EU226" s="222"/>
      <c r="EV226" s="222"/>
      <c r="EW226" s="222"/>
      <c r="EX226" s="222"/>
      <c r="EY226" s="222"/>
      <c r="EZ226" s="222"/>
      <c r="FA226" s="222"/>
      <c r="FB226" s="222"/>
      <c r="FC226" s="222"/>
      <c r="FD226" s="222"/>
      <c r="FE226" s="222"/>
      <c r="FF226" s="222"/>
      <c r="FG226" s="222"/>
      <c r="FH226" s="222"/>
      <c r="FI226" s="222"/>
      <c r="FJ226" s="222"/>
      <c r="FK226" s="222"/>
      <c r="FL226" s="222"/>
      <c r="FM226" s="222"/>
      <c r="FN226" s="222"/>
      <c r="FO226" s="222"/>
      <c r="FP226" s="222"/>
      <c r="FQ226" s="222"/>
      <c r="FR226" s="222"/>
      <c r="FS226" s="222"/>
      <c r="FT226" s="222"/>
      <c r="FU226" s="222"/>
      <c r="FV226" s="222"/>
      <c r="FW226" s="222"/>
      <c r="FX226" s="222"/>
      <c r="FY226" s="222"/>
      <c r="FZ226" s="222"/>
      <c r="GA226" s="222"/>
      <c r="GB226" s="222"/>
      <c r="GC226" s="222"/>
      <c r="GD226" s="222"/>
      <c r="GE226" s="222"/>
      <c r="GF226" s="222"/>
      <c r="GG226" s="222"/>
      <c r="GH226" s="222"/>
      <c r="GI226" s="222"/>
      <c r="GJ226" s="222"/>
      <c r="GK226" s="222"/>
      <c r="GL226" s="222"/>
      <c r="GM226" s="222"/>
      <c r="GN226" s="222"/>
      <c r="GO226" s="222"/>
      <c r="GP226" s="222"/>
      <c r="GQ226" s="222"/>
      <c r="GR226" s="222"/>
      <c r="GS226" s="222"/>
      <c r="GT226" s="222"/>
      <c r="GU226" s="222"/>
      <c r="GV226" s="222"/>
      <c r="GW226" s="222"/>
      <c r="GX226" s="222"/>
      <c r="GY226" s="222"/>
      <c r="GZ226" s="222"/>
      <c r="HA226" s="222"/>
      <c r="HB226" s="222"/>
      <c r="HC226" s="222"/>
      <c r="HD226" s="222"/>
      <c r="HE226" s="222"/>
      <c r="HF226" s="222"/>
      <c r="HG226" s="222"/>
      <c r="HH226" s="222"/>
      <c r="HI226" s="222"/>
      <c r="HJ226" s="222"/>
      <c r="HK226" s="222"/>
      <c r="HL226" s="222"/>
      <c r="HM226" s="222"/>
      <c r="HN226" s="222"/>
      <c r="HO226" s="222"/>
      <c r="HP226" s="222"/>
      <c r="HQ226" s="222"/>
      <c r="HR226" s="222"/>
      <c r="HS226" s="222"/>
      <c r="HT226" s="222"/>
      <c r="HU226" s="222"/>
      <c r="HV226" s="222"/>
      <c r="HW226" s="222"/>
      <c r="HX226" s="222"/>
      <c r="HY226" s="222"/>
      <c r="HZ226" s="222"/>
      <c r="IA226" s="222"/>
      <c r="IB226" s="222"/>
      <c r="IC226" s="222"/>
      <c r="ID226" s="222"/>
      <c r="IE226" s="222"/>
      <c r="IF226" s="222"/>
      <c r="IG226" s="222"/>
      <c r="IH226" s="222"/>
      <c r="II226" s="222"/>
      <c r="IJ226" s="222"/>
      <c r="IK226" s="222"/>
      <c r="IL226" s="222"/>
      <c r="IM226" s="222"/>
      <c r="IN226" s="222"/>
      <c r="IO226" s="222"/>
      <c r="IP226" s="222"/>
      <c r="IQ226" s="222"/>
      <c r="IR226" s="222"/>
      <c r="IS226" s="222"/>
      <c r="IT226" s="222"/>
    </row>
    <row r="227" spans="1:254" s="1" customFormat="1" x14ac:dyDescent="0.2">
      <c r="A227" s="222"/>
      <c r="B227" s="250"/>
      <c r="C227" s="250"/>
      <c r="D227" s="250"/>
      <c r="E227" s="250"/>
      <c r="F227" s="250"/>
      <c r="G227" s="250"/>
      <c r="H227" s="250"/>
      <c r="I227" s="222"/>
      <c r="J227" s="222"/>
      <c r="K227" s="222"/>
      <c r="L227" s="222"/>
      <c r="M227" s="222"/>
      <c r="N227" s="222"/>
      <c r="O227" s="222"/>
      <c r="P227" s="222"/>
      <c r="Q227" s="222"/>
      <c r="R227" s="222"/>
      <c r="S227" s="222"/>
      <c r="T227" s="222"/>
      <c r="U227" s="222"/>
      <c r="V227" s="222"/>
      <c r="W227" s="222"/>
      <c r="X227" s="222"/>
      <c r="Y227" s="222"/>
      <c r="Z227" s="222"/>
      <c r="AA227" s="222"/>
      <c r="AB227" s="222"/>
      <c r="AC227" s="222"/>
      <c r="AD227" s="222"/>
      <c r="AE227" s="222"/>
      <c r="AF227" s="222"/>
      <c r="AG227" s="222"/>
      <c r="AH227" s="222"/>
      <c r="AI227" s="222"/>
      <c r="AJ227" s="222"/>
      <c r="AK227" s="222"/>
      <c r="AL227" s="222"/>
      <c r="AM227" s="222"/>
      <c r="AN227" s="222"/>
      <c r="AO227" s="222"/>
      <c r="AP227" s="222"/>
      <c r="AQ227" s="222"/>
      <c r="AR227" s="222"/>
      <c r="AS227" s="222"/>
      <c r="AT227" s="222"/>
      <c r="AU227" s="222"/>
      <c r="AV227" s="222"/>
      <c r="AW227" s="222"/>
      <c r="AX227" s="222"/>
      <c r="AY227" s="222"/>
      <c r="AZ227" s="222"/>
      <c r="BA227" s="222"/>
      <c r="BB227" s="222"/>
      <c r="BC227" s="222"/>
      <c r="BD227" s="222"/>
      <c r="BE227" s="222"/>
      <c r="BF227" s="222"/>
      <c r="BG227" s="222"/>
      <c r="BH227" s="222"/>
      <c r="BI227" s="222"/>
      <c r="BJ227" s="222"/>
      <c r="BK227" s="222"/>
      <c r="BL227" s="222"/>
      <c r="BM227" s="222"/>
      <c r="BN227" s="222"/>
      <c r="BO227" s="222"/>
      <c r="BP227" s="222"/>
      <c r="BQ227" s="222"/>
      <c r="BR227" s="222"/>
      <c r="BS227" s="222"/>
      <c r="BT227" s="222"/>
      <c r="BU227" s="222"/>
      <c r="BV227" s="222"/>
      <c r="BW227" s="222"/>
      <c r="BX227" s="222"/>
      <c r="BY227" s="222"/>
      <c r="BZ227" s="222"/>
      <c r="CA227" s="222"/>
      <c r="CB227" s="222"/>
      <c r="CC227" s="222"/>
      <c r="CD227" s="222"/>
      <c r="CE227" s="222"/>
      <c r="CF227" s="222"/>
      <c r="CG227" s="222"/>
      <c r="CH227" s="222"/>
      <c r="CI227" s="222"/>
      <c r="CJ227" s="222"/>
      <c r="CK227" s="222"/>
      <c r="CL227" s="222"/>
      <c r="CM227" s="222"/>
      <c r="CN227" s="222"/>
      <c r="CO227" s="222"/>
      <c r="CP227" s="222"/>
      <c r="CQ227" s="222"/>
      <c r="CR227" s="222"/>
      <c r="CS227" s="222"/>
      <c r="CT227" s="222"/>
      <c r="CU227" s="222"/>
      <c r="CV227" s="222"/>
      <c r="CW227" s="222"/>
      <c r="CX227" s="222"/>
      <c r="CY227" s="222"/>
      <c r="CZ227" s="222"/>
      <c r="DA227" s="222"/>
      <c r="DB227" s="222"/>
      <c r="DC227" s="222"/>
      <c r="DD227" s="222"/>
      <c r="DE227" s="222"/>
      <c r="DF227" s="222"/>
      <c r="DG227" s="222"/>
      <c r="DH227" s="222"/>
      <c r="DI227" s="222"/>
      <c r="DJ227" s="222"/>
      <c r="DK227" s="222"/>
      <c r="DL227" s="222"/>
      <c r="DM227" s="222"/>
      <c r="DN227" s="222"/>
      <c r="DO227" s="222"/>
      <c r="DP227" s="222"/>
      <c r="DQ227" s="222"/>
      <c r="DR227" s="222"/>
      <c r="DS227" s="222"/>
      <c r="DT227" s="222"/>
      <c r="DU227" s="222"/>
      <c r="DV227" s="222"/>
      <c r="DW227" s="222"/>
      <c r="DX227" s="222"/>
      <c r="DY227" s="222"/>
      <c r="DZ227" s="222"/>
      <c r="EA227" s="222"/>
      <c r="EB227" s="222"/>
      <c r="EC227" s="222"/>
      <c r="ED227" s="222"/>
      <c r="EE227" s="222"/>
      <c r="EF227" s="222"/>
      <c r="EG227" s="222"/>
      <c r="EH227" s="222"/>
      <c r="EI227" s="222"/>
      <c r="EJ227" s="222"/>
      <c r="EK227" s="222"/>
      <c r="EL227" s="222"/>
      <c r="EM227" s="222"/>
      <c r="EN227" s="222"/>
      <c r="EO227" s="222"/>
      <c r="EP227" s="222"/>
      <c r="EQ227" s="222"/>
      <c r="ER227" s="222"/>
      <c r="ES227" s="222"/>
      <c r="ET227" s="222"/>
      <c r="EU227" s="222"/>
      <c r="EV227" s="222"/>
      <c r="EW227" s="222"/>
      <c r="EX227" s="222"/>
      <c r="EY227" s="222"/>
      <c r="EZ227" s="222"/>
      <c r="FA227" s="222"/>
      <c r="FB227" s="222"/>
      <c r="FC227" s="222"/>
      <c r="FD227" s="222"/>
      <c r="FE227" s="222"/>
      <c r="FF227" s="222"/>
      <c r="FG227" s="222"/>
      <c r="FH227" s="222"/>
      <c r="FI227" s="222"/>
      <c r="FJ227" s="222"/>
      <c r="FK227" s="222"/>
      <c r="FL227" s="222"/>
      <c r="FM227" s="222"/>
      <c r="FN227" s="222"/>
      <c r="FO227" s="222"/>
      <c r="FP227" s="222"/>
      <c r="FQ227" s="222"/>
      <c r="FR227" s="222"/>
      <c r="FS227" s="222"/>
      <c r="FT227" s="222"/>
      <c r="FU227" s="222"/>
      <c r="FV227" s="222"/>
      <c r="FW227" s="222"/>
      <c r="FX227" s="222"/>
      <c r="FY227" s="222"/>
      <c r="FZ227" s="222"/>
      <c r="GA227" s="222"/>
      <c r="GB227" s="222"/>
      <c r="GC227" s="222"/>
      <c r="GD227" s="222"/>
      <c r="GE227" s="222"/>
      <c r="GF227" s="222"/>
      <c r="GG227" s="222"/>
      <c r="GH227" s="222"/>
      <c r="GI227" s="222"/>
      <c r="GJ227" s="222"/>
      <c r="GK227" s="222"/>
      <c r="GL227" s="222"/>
      <c r="GM227" s="222"/>
      <c r="GN227" s="222"/>
      <c r="GO227" s="222"/>
      <c r="GP227" s="222"/>
      <c r="GQ227" s="222"/>
      <c r="GR227" s="222"/>
      <c r="GS227" s="222"/>
      <c r="GT227" s="222"/>
      <c r="GU227" s="222"/>
      <c r="GV227" s="222"/>
      <c r="GW227" s="222"/>
      <c r="GX227" s="222"/>
      <c r="GY227" s="222"/>
      <c r="GZ227" s="222"/>
      <c r="HA227" s="222"/>
      <c r="HB227" s="222"/>
      <c r="HC227" s="222"/>
      <c r="HD227" s="222"/>
      <c r="HE227" s="222"/>
      <c r="HF227" s="222"/>
      <c r="HG227" s="222"/>
      <c r="HH227" s="222"/>
      <c r="HI227" s="222"/>
      <c r="HJ227" s="222"/>
      <c r="HK227" s="222"/>
      <c r="HL227" s="222"/>
      <c r="HM227" s="222"/>
      <c r="HN227" s="222"/>
      <c r="HO227" s="222"/>
      <c r="HP227" s="222"/>
      <c r="HQ227" s="222"/>
      <c r="HR227" s="222"/>
      <c r="HS227" s="222"/>
      <c r="HT227" s="222"/>
      <c r="HU227" s="222"/>
      <c r="HV227" s="222"/>
      <c r="HW227" s="222"/>
      <c r="HX227" s="222"/>
      <c r="HY227" s="222"/>
      <c r="HZ227" s="222"/>
      <c r="IA227" s="222"/>
      <c r="IB227" s="222"/>
      <c r="IC227" s="222"/>
      <c r="ID227" s="222"/>
      <c r="IE227" s="222"/>
      <c r="IF227" s="222"/>
      <c r="IG227" s="222"/>
      <c r="IH227" s="222"/>
      <c r="II227" s="222"/>
      <c r="IJ227" s="222"/>
      <c r="IK227" s="222"/>
      <c r="IL227" s="222"/>
      <c r="IM227" s="222"/>
      <c r="IN227" s="222"/>
      <c r="IO227" s="222"/>
      <c r="IP227" s="222"/>
      <c r="IQ227" s="222"/>
      <c r="IR227" s="222"/>
      <c r="IS227" s="222"/>
      <c r="IT227" s="222"/>
    </row>
    <row r="228" spans="1:254" s="1" customFormat="1" x14ac:dyDescent="0.2">
      <c r="A228" s="222"/>
      <c r="B228" s="250"/>
      <c r="C228" s="250"/>
      <c r="D228" s="250"/>
      <c r="E228" s="250"/>
      <c r="F228" s="250"/>
      <c r="G228" s="250"/>
      <c r="H228" s="250"/>
      <c r="I228" s="222"/>
      <c r="J228" s="222"/>
      <c r="K228" s="222"/>
      <c r="L228" s="222"/>
      <c r="M228" s="222"/>
      <c r="N228" s="222"/>
      <c r="O228" s="222"/>
      <c r="P228" s="222"/>
      <c r="Q228" s="222"/>
      <c r="R228" s="222"/>
      <c r="S228" s="222"/>
      <c r="T228" s="222"/>
      <c r="U228" s="222"/>
      <c r="V228" s="222"/>
      <c r="W228" s="222"/>
      <c r="X228" s="222"/>
      <c r="Y228" s="222"/>
      <c r="Z228" s="222"/>
      <c r="AA228" s="222"/>
      <c r="AB228" s="222"/>
      <c r="AC228" s="222"/>
      <c r="AD228" s="222"/>
      <c r="AE228" s="222"/>
      <c r="AF228" s="222"/>
      <c r="AG228" s="222"/>
      <c r="AH228" s="222"/>
      <c r="AI228" s="222"/>
      <c r="AJ228" s="222"/>
      <c r="AK228" s="222"/>
      <c r="AL228" s="222"/>
      <c r="AM228" s="222"/>
      <c r="AN228" s="222"/>
      <c r="AO228" s="222"/>
      <c r="AP228" s="222"/>
      <c r="AQ228" s="222"/>
      <c r="AR228" s="222"/>
      <c r="AS228" s="222"/>
      <c r="AT228" s="222"/>
      <c r="AU228" s="222"/>
      <c r="AV228" s="222"/>
      <c r="AW228" s="222"/>
      <c r="AX228" s="222"/>
      <c r="AY228" s="222"/>
      <c r="AZ228" s="222"/>
      <c r="BA228" s="222"/>
      <c r="BB228" s="222"/>
      <c r="BC228" s="222"/>
      <c r="BD228" s="222"/>
      <c r="BE228" s="222"/>
      <c r="BF228" s="222"/>
      <c r="BG228" s="222"/>
      <c r="BH228" s="222"/>
      <c r="BI228" s="222"/>
      <c r="BJ228" s="222"/>
      <c r="BK228" s="222"/>
      <c r="BL228" s="222"/>
      <c r="BM228" s="222"/>
      <c r="BN228" s="222"/>
      <c r="BO228" s="222"/>
      <c r="BP228" s="222"/>
      <c r="BQ228" s="222"/>
      <c r="BR228" s="222"/>
      <c r="BS228" s="222"/>
      <c r="BT228" s="222"/>
      <c r="BU228" s="222"/>
      <c r="BV228" s="222"/>
      <c r="BW228" s="222"/>
      <c r="BX228" s="222"/>
      <c r="BY228" s="222"/>
      <c r="BZ228" s="222"/>
      <c r="CA228" s="222"/>
      <c r="CB228" s="222"/>
      <c r="CC228" s="222"/>
      <c r="CD228" s="222"/>
      <c r="CE228" s="222"/>
      <c r="CF228" s="222"/>
      <c r="CG228" s="222"/>
      <c r="CH228" s="222"/>
      <c r="CI228" s="222"/>
      <c r="CJ228" s="222"/>
      <c r="CK228" s="222"/>
      <c r="CL228" s="222"/>
      <c r="CM228" s="222"/>
      <c r="CN228" s="222"/>
      <c r="CO228" s="222"/>
      <c r="CP228" s="222"/>
      <c r="CQ228" s="222"/>
      <c r="CR228" s="222"/>
      <c r="CS228" s="222"/>
      <c r="CT228" s="222"/>
      <c r="CU228" s="222"/>
      <c r="CV228" s="222"/>
      <c r="CW228" s="222"/>
      <c r="CX228" s="222"/>
      <c r="CY228" s="222"/>
      <c r="CZ228" s="222"/>
      <c r="DA228" s="222"/>
      <c r="DB228" s="222"/>
      <c r="DC228" s="222"/>
      <c r="DD228" s="222"/>
      <c r="DE228" s="222"/>
      <c r="DF228" s="222"/>
      <c r="DG228" s="222"/>
      <c r="DH228" s="222"/>
      <c r="DI228" s="222"/>
      <c r="DJ228" s="222"/>
      <c r="DK228" s="222"/>
      <c r="DL228" s="222"/>
      <c r="DM228" s="222"/>
      <c r="DN228" s="222"/>
      <c r="DO228" s="222"/>
      <c r="DP228" s="222"/>
      <c r="DQ228" s="222"/>
      <c r="DR228" s="222"/>
      <c r="DS228" s="222"/>
      <c r="DT228" s="222"/>
      <c r="DU228" s="222"/>
      <c r="DV228" s="222"/>
      <c r="DW228" s="222"/>
      <c r="DX228" s="222"/>
      <c r="DY228" s="222"/>
      <c r="DZ228" s="222"/>
      <c r="EA228" s="222"/>
      <c r="EB228" s="222"/>
      <c r="EC228" s="222"/>
      <c r="ED228" s="222"/>
      <c r="EE228" s="222"/>
      <c r="EF228" s="222"/>
      <c r="EG228" s="222"/>
      <c r="EH228" s="222"/>
      <c r="EI228" s="222"/>
      <c r="EJ228" s="222"/>
      <c r="EK228" s="222"/>
      <c r="EL228" s="222"/>
      <c r="EM228" s="222"/>
      <c r="EN228" s="222"/>
      <c r="EO228" s="222"/>
      <c r="EP228" s="222"/>
      <c r="EQ228" s="222"/>
      <c r="ER228" s="222"/>
      <c r="ES228" s="222"/>
      <c r="ET228" s="222"/>
      <c r="EU228" s="222"/>
      <c r="EV228" s="222"/>
      <c r="EW228" s="222"/>
      <c r="EX228" s="222"/>
      <c r="EY228" s="222"/>
      <c r="EZ228" s="222"/>
      <c r="FA228" s="222"/>
      <c r="FB228" s="222"/>
      <c r="FC228" s="222"/>
      <c r="FD228" s="222"/>
      <c r="FE228" s="222"/>
      <c r="FF228" s="222"/>
      <c r="FG228" s="222"/>
      <c r="FH228" s="222"/>
      <c r="FI228" s="222"/>
      <c r="FJ228" s="222"/>
      <c r="FK228" s="222"/>
      <c r="FL228" s="222"/>
      <c r="FM228" s="222"/>
      <c r="FN228" s="222"/>
      <c r="FO228" s="222"/>
      <c r="FP228" s="222"/>
      <c r="FQ228" s="222"/>
      <c r="FR228" s="222"/>
      <c r="FS228" s="222"/>
      <c r="FT228" s="222"/>
      <c r="FU228" s="222"/>
      <c r="FV228" s="222"/>
      <c r="FW228" s="222"/>
      <c r="FX228" s="222"/>
      <c r="FY228" s="222"/>
      <c r="FZ228" s="222"/>
      <c r="GA228" s="222"/>
      <c r="GB228" s="222"/>
      <c r="GC228" s="222"/>
      <c r="GD228" s="222"/>
      <c r="GE228" s="222"/>
      <c r="GF228" s="222"/>
      <c r="GG228" s="222"/>
      <c r="GH228" s="222"/>
      <c r="GI228" s="222"/>
      <c r="GJ228" s="222"/>
      <c r="GK228" s="222"/>
      <c r="GL228" s="222"/>
      <c r="GM228" s="222"/>
      <c r="GN228" s="222"/>
      <c r="GO228" s="222"/>
      <c r="GP228" s="222"/>
      <c r="GQ228" s="222"/>
      <c r="GR228" s="222"/>
      <c r="GS228" s="222"/>
      <c r="GT228" s="222"/>
      <c r="GU228" s="222"/>
      <c r="GV228" s="222"/>
      <c r="GW228" s="222"/>
      <c r="GX228" s="222"/>
      <c r="GY228" s="222"/>
      <c r="GZ228" s="222"/>
      <c r="HA228" s="222"/>
      <c r="HB228" s="222"/>
      <c r="HC228" s="222"/>
      <c r="HD228" s="222"/>
      <c r="HE228" s="222"/>
      <c r="HF228" s="222"/>
      <c r="HG228" s="222"/>
      <c r="HH228" s="222"/>
      <c r="HI228" s="222"/>
      <c r="HJ228" s="222"/>
      <c r="HK228" s="222"/>
      <c r="HL228" s="222"/>
      <c r="HM228" s="222"/>
      <c r="HN228" s="222"/>
      <c r="HO228" s="222"/>
      <c r="HP228" s="222"/>
      <c r="HQ228" s="222"/>
      <c r="HR228" s="222"/>
      <c r="HS228" s="222"/>
      <c r="HT228" s="222"/>
      <c r="HU228" s="222"/>
      <c r="HV228" s="222"/>
      <c r="HW228" s="222"/>
      <c r="HX228" s="222"/>
      <c r="HY228" s="222"/>
      <c r="HZ228" s="222"/>
      <c r="IA228" s="222"/>
      <c r="IB228" s="222"/>
      <c r="IC228" s="222"/>
      <c r="ID228" s="222"/>
      <c r="IE228" s="222"/>
      <c r="IF228" s="222"/>
      <c r="IG228" s="222"/>
      <c r="IH228" s="222"/>
      <c r="II228" s="222"/>
      <c r="IJ228" s="222"/>
      <c r="IK228" s="222"/>
      <c r="IL228" s="222"/>
      <c r="IM228" s="222"/>
      <c r="IN228" s="222"/>
      <c r="IO228" s="222"/>
      <c r="IP228" s="222"/>
      <c r="IQ228" s="222"/>
      <c r="IR228" s="222"/>
      <c r="IS228" s="222"/>
      <c r="IT228" s="222"/>
    </row>
    <row r="229" spans="1:254" s="1" customFormat="1" x14ac:dyDescent="0.2">
      <c r="A229" s="222"/>
      <c r="B229" s="250"/>
      <c r="C229" s="250"/>
      <c r="D229" s="250"/>
      <c r="E229" s="250"/>
      <c r="F229" s="250"/>
      <c r="G229" s="250"/>
      <c r="H229" s="250"/>
      <c r="I229" s="222"/>
      <c r="J229" s="222"/>
      <c r="K229" s="222"/>
      <c r="L229" s="222"/>
      <c r="M229" s="222"/>
      <c r="N229" s="222"/>
      <c r="O229" s="222"/>
      <c r="P229" s="222"/>
      <c r="Q229" s="222"/>
      <c r="R229" s="222"/>
      <c r="S229" s="222"/>
      <c r="T229" s="222"/>
      <c r="U229" s="222"/>
      <c r="V229" s="222"/>
      <c r="W229" s="222"/>
      <c r="X229" s="222"/>
      <c r="Y229" s="222"/>
      <c r="Z229" s="222"/>
      <c r="AA229" s="222"/>
      <c r="AB229" s="222"/>
      <c r="AC229" s="222"/>
      <c r="AD229" s="222"/>
      <c r="AE229" s="222"/>
      <c r="AF229" s="222"/>
      <c r="AG229" s="222"/>
      <c r="AH229" s="222"/>
      <c r="AI229" s="222"/>
      <c r="AJ229" s="222"/>
      <c r="AK229" s="222"/>
      <c r="AL229" s="222"/>
      <c r="AM229" s="222"/>
      <c r="AN229" s="222"/>
      <c r="AO229" s="222"/>
      <c r="AP229" s="222"/>
      <c r="AQ229" s="222"/>
      <c r="AR229" s="222"/>
      <c r="AS229" s="222"/>
      <c r="AT229" s="222"/>
      <c r="AU229" s="222"/>
      <c r="AV229" s="222"/>
      <c r="AW229" s="222"/>
      <c r="AX229" s="222"/>
      <c r="AY229" s="222"/>
      <c r="AZ229" s="222"/>
      <c r="BA229" s="222"/>
      <c r="BB229" s="222"/>
      <c r="BC229" s="222"/>
      <c r="BD229" s="222"/>
      <c r="BE229" s="222"/>
      <c r="BF229" s="222"/>
      <c r="BG229" s="222"/>
      <c r="BH229" s="222"/>
      <c r="BI229" s="222"/>
      <c r="BJ229" s="222"/>
      <c r="BK229" s="222"/>
      <c r="BL229" s="222"/>
      <c r="BM229" s="222"/>
      <c r="BN229" s="222"/>
      <c r="BO229" s="222"/>
      <c r="BP229" s="222"/>
      <c r="BQ229" s="222"/>
      <c r="BR229" s="222"/>
      <c r="BS229" s="222"/>
      <c r="BT229" s="222"/>
      <c r="BU229" s="222"/>
      <c r="BV229" s="222"/>
      <c r="BW229" s="222"/>
      <c r="BX229" s="222"/>
      <c r="BY229" s="222"/>
      <c r="BZ229" s="222"/>
      <c r="CA229" s="222"/>
      <c r="CB229" s="222"/>
      <c r="CC229" s="222"/>
      <c r="CD229" s="222"/>
      <c r="CE229" s="222"/>
      <c r="CF229" s="222"/>
      <c r="CG229" s="222"/>
      <c r="CH229" s="222"/>
      <c r="CI229" s="222"/>
      <c r="CJ229" s="222"/>
      <c r="CK229" s="222"/>
      <c r="CL229" s="222"/>
      <c r="CM229" s="222"/>
      <c r="CN229" s="222"/>
      <c r="CO229" s="222"/>
      <c r="CP229" s="222"/>
      <c r="CQ229" s="222"/>
      <c r="CR229" s="222"/>
      <c r="CS229" s="222"/>
      <c r="CT229" s="222"/>
      <c r="CU229" s="222"/>
      <c r="CV229" s="222"/>
      <c r="CW229" s="222"/>
      <c r="CX229" s="222"/>
      <c r="CY229" s="222"/>
      <c r="CZ229" s="222"/>
      <c r="DA229" s="222"/>
      <c r="DB229" s="222"/>
      <c r="DC229" s="222"/>
      <c r="DD229" s="222"/>
      <c r="DE229" s="222"/>
      <c r="DF229" s="222"/>
      <c r="DG229" s="222"/>
      <c r="DH229" s="222"/>
      <c r="DI229" s="222"/>
      <c r="DJ229" s="222"/>
      <c r="DK229" s="222"/>
      <c r="DL229" s="222"/>
      <c r="DM229" s="222"/>
      <c r="DN229" s="222"/>
      <c r="DO229" s="222"/>
      <c r="DP229" s="222"/>
      <c r="DQ229" s="222"/>
      <c r="DR229" s="222"/>
      <c r="DS229" s="222"/>
      <c r="DT229" s="222"/>
      <c r="DU229" s="222"/>
      <c r="DV229" s="222"/>
      <c r="DW229" s="222"/>
      <c r="DX229" s="222"/>
      <c r="DY229" s="222"/>
      <c r="DZ229" s="222"/>
      <c r="EA229" s="222"/>
      <c r="EB229" s="222"/>
      <c r="EC229" s="222"/>
      <c r="ED229" s="222"/>
      <c r="EE229" s="222"/>
      <c r="EF229" s="222"/>
      <c r="EG229" s="222"/>
      <c r="EH229" s="222"/>
      <c r="EI229" s="222"/>
      <c r="EJ229" s="222"/>
      <c r="EK229" s="222"/>
      <c r="EL229" s="222"/>
      <c r="EM229" s="222"/>
      <c r="EN229" s="222"/>
      <c r="EO229" s="222"/>
      <c r="EP229" s="222"/>
      <c r="EQ229" s="222"/>
      <c r="ER229" s="222"/>
      <c r="ES229" s="222"/>
      <c r="ET229" s="222"/>
      <c r="EU229" s="222"/>
      <c r="EV229" s="222"/>
      <c r="EW229" s="222"/>
      <c r="EX229" s="222"/>
      <c r="EY229" s="222"/>
      <c r="EZ229" s="222"/>
      <c r="FA229" s="222"/>
      <c r="FB229" s="222"/>
      <c r="FC229" s="222"/>
      <c r="FD229" s="222"/>
      <c r="FE229" s="222"/>
      <c r="FF229" s="222"/>
      <c r="FG229" s="222"/>
      <c r="FH229" s="222"/>
      <c r="FI229" s="222"/>
      <c r="FJ229" s="222"/>
      <c r="FK229" s="222"/>
      <c r="FL229" s="222"/>
      <c r="FM229" s="222"/>
      <c r="FN229" s="222"/>
      <c r="FO229" s="222"/>
      <c r="FP229" s="222"/>
      <c r="FQ229" s="222"/>
      <c r="FR229" s="222"/>
      <c r="FS229" s="222"/>
      <c r="FT229" s="222"/>
      <c r="FU229" s="222"/>
      <c r="FV229" s="222"/>
      <c r="FW229" s="222"/>
      <c r="FX229" s="222"/>
      <c r="FY229" s="222"/>
      <c r="FZ229" s="222"/>
      <c r="GA229" s="222"/>
      <c r="GB229" s="222"/>
      <c r="GC229" s="222"/>
      <c r="GD229" s="222"/>
      <c r="GE229" s="222"/>
      <c r="GF229" s="222"/>
      <c r="GG229" s="222"/>
      <c r="GH229" s="222"/>
      <c r="GI229" s="222"/>
      <c r="GJ229" s="222"/>
      <c r="GK229" s="222"/>
      <c r="GL229" s="222"/>
      <c r="GM229" s="222"/>
      <c r="GN229" s="222"/>
      <c r="GO229" s="222"/>
      <c r="GP229" s="222"/>
      <c r="GQ229" s="222"/>
      <c r="GR229" s="222"/>
      <c r="GS229" s="222"/>
      <c r="GT229" s="222"/>
      <c r="GU229" s="222"/>
      <c r="GV229" s="222"/>
      <c r="GW229" s="222"/>
      <c r="GX229" s="222"/>
      <c r="GY229" s="222"/>
      <c r="GZ229" s="222"/>
      <c r="HA229" s="222"/>
      <c r="HB229" s="222"/>
      <c r="HC229" s="222"/>
      <c r="HD229" s="222"/>
      <c r="HE229" s="222"/>
      <c r="HF229" s="222"/>
      <c r="HG229" s="222"/>
      <c r="HH229" s="222"/>
      <c r="HI229" s="222"/>
      <c r="HJ229" s="222"/>
      <c r="HK229" s="222"/>
      <c r="HL229" s="222"/>
      <c r="HM229" s="222"/>
      <c r="HN229" s="222"/>
      <c r="HO229" s="222"/>
      <c r="HP229" s="222"/>
      <c r="HQ229" s="222"/>
      <c r="HR229" s="222"/>
      <c r="HS229" s="222"/>
      <c r="HT229" s="222"/>
      <c r="HU229" s="222"/>
      <c r="HV229" s="222"/>
      <c r="HW229" s="222"/>
      <c r="HX229" s="222"/>
      <c r="HY229" s="222"/>
      <c r="HZ229" s="222"/>
      <c r="IA229" s="222"/>
      <c r="IB229" s="222"/>
      <c r="IC229" s="222"/>
      <c r="ID229" s="222"/>
      <c r="IE229" s="222"/>
      <c r="IF229" s="222"/>
      <c r="IG229" s="222"/>
      <c r="IH229" s="222"/>
      <c r="II229" s="222"/>
      <c r="IJ229" s="222"/>
      <c r="IK229" s="222"/>
      <c r="IL229" s="222"/>
      <c r="IM229" s="222"/>
      <c r="IN229" s="222"/>
      <c r="IO229" s="222"/>
      <c r="IP229" s="222"/>
      <c r="IQ229" s="222"/>
      <c r="IR229" s="222"/>
      <c r="IS229" s="222"/>
      <c r="IT229" s="222"/>
    </row>
    <row r="230" spans="1:254" s="1" customFormat="1" x14ac:dyDescent="0.2">
      <c r="A230" s="222"/>
      <c r="B230" s="250"/>
      <c r="C230" s="250"/>
      <c r="D230" s="250"/>
      <c r="E230" s="250"/>
      <c r="F230" s="250"/>
      <c r="G230" s="250"/>
      <c r="H230" s="250"/>
      <c r="I230" s="222"/>
      <c r="J230" s="222"/>
      <c r="K230" s="222"/>
      <c r="L230" s="222"/>
      <c r="M230" s="222"/>
      <c r="N230" s="222"/>
      <c r="O230" s="222"/>
      <c r="P230" s="222"/>
      <c r="Q230" s="222"/>
      <c r="R230" s="222"/>
      <c r="S230" s="222"/>
      <c r="T230" s="222"/>
      <c r="U230" s="222"/>
      <c r="V230" s="222"/>
      <c r="W230" s="222"/>
      <c r="X230" s="222"/>
      <c r="Y230" s="222"/>
      <c r="Z230" s="222"/>
      <c r="AA230" s="222"/>
      <c r="AB230" s="222"/>
      <c r="AC230" s="222"/>
      <c r="AD230" s="222"/>
      <c r="AE230" s="222"/>
      <c r="AF230" s="222"/>
      <c r="AG230" s="222"/>
      <c r="AH230" s="222"/>
      <c r="AI230" s="222"/>
      <c r="AJ230" s="222"/>
      <c r="AK230" s="222"/>
      <c r="AL230" s="222"/>
      <c r="AM230" s="222"/>
      <c r="AN230" s="222"/>
      <c r="AO230" s="222"/>
      <c r="AP230" s="222"/>
      <c r="AQ230" s="222"/>
      <c r="AR230" s="222"/>
      <c r="AS230" s="222"/>
      <c r="AT230" s="222"/>
      <c r="AU230" s="222"/>
      <c r="AV230" s="222"/>
      <c r="AW230" s="222"/>
      <c r="AX230" s="222"/>
      <c r="AY230" s="222"/>
      <c r="AZ230" s="222"/>
      <c r="BA230" s="222"/>
      <c r="BB230" s="222"/>
      <c r="BC230" s="222"/>
      <c r="BD230" s="222"/>
      <c r="BE230" s="222"/>
      <c r="BF230" s="222"/>
      <c r="BG230" s="222"/>
      <c r="BH230" s="222"/>
      <c r="BI230" s="222"/>
      <c r="BJ230" s="222"/>
      <c r="BK230" s="222"/>
      <c r="BL230" s="222"/>
      <c r="BM230" s="222"/>
      <c r="BN230" s="222"/>
      <c r="BO230" s="222"/>
      <c r="BP230" s="222"/>
      <c r="BQ230" s="222"/>
      <c r="BR230" s="222"/>
      <c r="BS230" s="222"/>
      <c r="BT230" s="222"/>
      <c r="BU230" s="222"/>
      <c r="BV230" s="222"/>
      <c r="BW230" s="222"/>
      <c r="BX230" s="222"/>
      <c r="BY230" s="222"/>
      <c r="BZ230" s="222"/>
      <c r="CA230" s="222"/>
      <c r="CB230" s="222"/>
      <c r="CC230" s="222"/>
      <c r="CD230" s="222"/>
      <c r="CE230" s="222"/>
      <c r="CF230" s="222"/>
      <c r="CG230" s="222"/>
      <c r="CH230" s="222"/>
      <c r="CI230" s="222"/>
      <c r="CJ230" s="222"/>
      <c r="CK230" s="222"/>
      <c r="CL230" s="222"/>
      <c r="CM230" s="222"/>
      <c r="CN230" s="222"/>
      <c r="CO230" s="222"/>
      <c r="CP230" s="222"/>
      <c r="CQ230" s="222"/>
      <c r="CR230" s="222"/>
      <c r="CS230" s="222"/>
      <c r="CT230" s="222"/>
      <c r="CU230" s="222"/>
      <c r="CV230" s="222"/>
      <c r="CW230" s="222"/>
      <c r="CX230" s="222"/>
      <c r="CY230" s="222"/>
      <c r="CZ230" s="222"/>
      <c r="DA230" s="222"/>
      <c r="DB230" s="222"/>
      <c r="DC230" s="222"/>
      <c r="DD230" s="222"/>
      <c r="DE230" s="222"/>
      <c r="DF230" s="222"/>
      <c r="DG230" s="222"/>
      <c r="DH230" s="222"/>
      <c r="DI230" s="222"/>
      <c r="DJ230" s="222"/>
      <c r="DK230" s="222"/>
      <c r="DL230" s="222"/>
      <c r="DM230" s="222"/>
      <c r="DN230" s="222"/>
      <c r="DO230" s="222"/>
      <c r="DP230" s="222"/>
      <c r="DQ230" s="222"/>
      <c r="DR230" s="222"/>
      <c r="DS230" s="222"/>
      <c r="DT230" s="222"/>
      <c r="DU230" s="222"/>
      <c r="DV230" s="222"/>
      <c r="DW230" s="222"/>
      <c r="DX230" s="222"/>
      <c r="DY230" s="222"/>
      <c r="DZ230" s="222"/>
      <c r="EA230" s="222"/>
      <c r="EB230" s="222"/>
      <c r="EC230" s="222"/>
      <c r="ED230" s="222"/>
      <c r="EE230" s="222"/>
      <c r="EF230" s="222"/>
      <c r="EG230" s="222"/>
      <c r="EH230" s="222"/>
      <c r="EI230" s="222"/>
      <c r="EJ230" s="222"/>
      <c r="EK230" s="222"/>
      <c r="EL230" s="222"/>
      <c r="EM230" s="222"/>
      <c r="EN230" s="222"/>
      <c r="EO230" s="222"/>
      <c r="EP230" s="222"/>
      <c r="EQ230" s="222"/>
      <c r="ER230" s="222"/>
      <c r="ES230" s="222"/>
      <c r="ET230" s="222"/>
      <c r="EU230" s="222"/>
      <c r="EV230" s="222"/>
      <c r="EW230" s="222"/>
      <c r="EX230" s="222"/>
      <c r="EY230" s="222"/>
      <c r="EZ230" s="222"/>
      <c r="FA230" s="222"/>
      <c r="FB230" s="222"/>
      <c r="FC230" s="222"/>
      <c r="FD230" s="222"/>
      <c r="FE230" s="222"/>
      <c r="FF230" s="222"/>
      <c r="FG230" s="222"/>
      <c r="FH230" s="222"/>
      <c r="FI230" s="222"/>
      <c r="FJ230" s="222"/>
      <c r="FK230" s="222"/>
      <c r="FL230" s="222"/>
      <c r="FM230" s="222"/>
      <c r="FN230" s="222"/>
      <c r="FO230" s="222"/>
      <c r="FP230" s="222"/>
      <c r="FQ230" s="222"/>
      <c r="FR230" s="222"/>
      <c r="FS230" s="222"/>
      <c r="FT230" s="222"/>
      <c r="FU230" s="222"/>
      <c r="FV230" s="222"/>
      <c r="FW230" s="222"/>
      <c r="FX230" s="222"/>
      <c r="FY230" s="222"/>
      <c r="FZ230" s="222"/>
      <c r="GA230" s="222"/>
      <c r="GB230" s="222"/>
      <c r="GC230" s="222"/>
      <c r="GD230" s="222"/>
      <c r="GE230" s="222"/>
      <c r="GF230" s="222"/>
      <c r="GG230" s="222"/>
      <c r="GH230" s="222"/>
      <c r="GI230" s="222"/>
      <c r="GJ230" s="222"/>
      <c r="GK230" s="222"/>
      <c r="GL230" s="222"/>
      <c r="GM230" s="222"/>
      <c r="GN230" s="222"/>
      <c r="GO230" s="222"/>
      <c r="GP230" s="222"/>
      <c r="GQ230" s="222"/>
      <c r="GR230" s="222"/>
      <c r="GS230" s="222"/>
      <c r="GT230" s="222"/>
      <c r="GU230" s="222"/>
      <c r="GV230" s="222"/>
      <c r="GW230" s="222"/>
      <c r="GX230" s="222"/>
      <c r="GY230" s="222"/>
      <c r="GZ230" s="222"/>
      <c r="HA230" s="222"/>
      <c r="HB230" s="222"/>
      <c r="HC230" s="222"/>
      <c r="HD230" s="222"/>
      <c r="HE230" s="222"/>
      <c r="HF230" s="222"/>
      <c r="HG230" s="222"/>
      <c r="HH230" s="222"/>
      <c r="HI230" s="222"/>
      <c r="HJ230" s="222"/>
      <c r="HK230" s="222"/>
      <c r="HL230" s="222"/>
      <c r="HM230" s="222"/>
      <c r="HN230" s="222"/>
      <c r="HO230" s="222"/>
      <c r="HP230" s="222"/>
      <c r="HQ230" s="222"/>
      <c r="HR230" s="222"/>
      <c r="HS230" s="222"/>
      <c r="HT230" s="222"/>
      <c r="HU230" s="222"/>
      <c r="HV230" s="222"/>
      <c r="HW230" s="222"/>
      <c r="HX230" s="222"/>
      <c r="HY230" s="222"/>
      <c r="HZ230" s="222"/>
      <c r="IA230" s="222"/>
      <c r="IB230" s="222"/>
      <c r="IC230" s="222"/>
      <c r="ID230" s="222"/>
      <c r="IE230" s="222"/>
      <c r="IF230" s="222"/>
      <c r="IG230" s="222"/>
      <c r="IH230" s="222"/>
      <c r="II230" s="222"/>
      <c r="IJ230" s="222"/>
      <c r="IK230" s="222"/>
      <c r="IL230" s="222"/>
      <c r="IM230" s="222"/>
      <c r="IN230" s="222"/>
      <c r="IO230" s="222"/>
      <c r="IP230" s="222"/>
      <c r="IQ230" s="222"/>
      <c r="IR230" s="222"/>
      <c r="IS230" s="222"/>
      <c r="IT230" s="222"/>
    </row>
    <row r="231" spans="1:254" s="1" customFormat="1" x14ac:dyDescent="0.2">
      <c r="A231" s="222"/>
      <c r="B231" s="250"/>
      <c r="C231" s="250"/>
      <c r="D231" s="250"/>
      <c r="E231" s="250"/>
      <c r="F231" s="250"/>
      <c r="G231" s="250"/>
      <c r="H231" s="250"/>
      <c r="I231" s="222"/>
      <c r="J231" s="222"/>
      <c r="K231" s="222"/>
      <c r="L231" s="222"/>
      <c r="M231" s="222"/>
      <c r="N231" s="222"/>
      <c r="O231" s="222"/>
      <c r="P231" s="222"/>
      <c r="Q231" s="222"/>
      <c r="R231" s="222"/>
      <c r="S231" s="222"/>
      <c r="T231" s="222"/>
      <c r="U231" s="222"/>
      <c r="V231" s="222"/>
      <c r="W231" s="222"/>
      <c r="X231" s="222"/>
      <c r="Y231" s="222"/>
      <c r="Z231" s="222"/>
      <c r="AA231" s="222"/>
      <c r="AB231" s="222"/>
      <c r="AC231" s="222"/>
      <c r="AD231" s="222"/>
      <c r="AE231" s="222"/>
      <c r="AF231" s="222"/>
      <c r="AG231" s="222"/>
      <c r="AH231" s="222"/>
      <c r="AI231" s="222"/>
      <c r="AJ231" s="222"/>
      <c r="AK231" s="222"/>
      <c r="AL231" s="222"/>
      <c r="AM231" s="222"/>
      <c r="AN231" s="222"/>
      <c r="AO231" s="222"/>
      <c r="AP231" s="222"/>
      <c r="AQ231" s="222"/>
      <c r="AR231" s="222"/>
      <c r="AS231" s="222"/>
      <c r="AT231" s="222"/>
      <c r="AU231" s="222"/>
      <c r="AV231" s="222"/>
      <c r="AW231" s="222"/>
      <c r="AX231" s="222"/>
      <c r="AY231" s="222"/>
      <c r="AZ231" s="222"/>
      <c r="BA231" s="222"/>
      <c r="BB231" s="222"/>
      <c r="BC231" s="222"/>
      <c r="BD231" s="222"/>
      <c r="BE231" s="222"/>
      <c r="BF231" s="222"/>
      <c r="BG231" s="222"/>
      <c r="BH231" s="222"/>
      <c r="BI231" s="222"/>
      <c r="BJ231" s="222"/>
      <c r="BK231" s="222"/>
      <c r="BL231" s="222"/>
      <c r="BM231" s="222"/>
      <c r="BN231" s="222"/>
      <c r="BO231" s="222"/>
      <c r="BP231" s="222"/>
      <c r="BQ231" s="222"/>
      <c r="BR231" s="222"/>
      <c r="BS231" s="222"/>
      <c r="BT231" s="222"/>
      <c r="BU231" s="222"/>
      <c r="BV231" s="222"/>
      <c r="BW231" s="222"/>
      <c r="BX231" s="222"/>
      <c r="BY231" s="222"/>
      <c r="BZ231" s="222"/>
      <c r="CA231" s="222"/>
      <c r="CB231" s="222"/>
      <c r="CC231" s="222"/>
      <c r="CD231" s="222"/>
      <c r="CE231" s="222"/>
      <c r="CF231" s="222"/>
      <c r="CG231" s="222"/>
      <c r="CH231" s="222"/>
      <c r="CI231" s="222"/>
      <c r="CJ231" s="222"/>
      <c r="CK231" s="222"/>
      <c r="CL231" s="222"/>
      <c r="CM231" s="222"/>
      <c r="CN231" s="222"/>
      <c r="CO231" s="222"/>
      <c r="CP231" s="222"/>
      <c r="CQ231" s="222"/>
      <c r="CR231" s="222"/>
      <c r="CS231" s="222"/>
      <c r="CT231" s="222"/>
      <c r="CU231" s="222"/>
      <c r="CV231" s="222"/>
      <c r="CW231" s="222"/>
      <c r="CX231" s="222"/>
      <c r="CY231" s="222"/>
      <c r="CZ231" s="222"/>
      <c r="DA231" s="222"/>
      <c r="DB231" s="222"/>
      <c r="DC231" s="222"/>
      <c r="DD231" s="222"/>
      <c r="DE231" s="222"/>
      <c r="DF231" s="222"/>
      <c r="DG231" s="222"/>
      <c r="DH231" s="222"/>
      <c r="DI231" s="222"/>
      <c r="DJ231" s="222"/>
      <c r="DK231" s="222"/>
      <c r="DL231" s="222"/>
      <c r="DM231" s="222"/>
      <c r="DN231" s="222"/>
      <c r="DO231" s="222"/>
      <c r="DP231" s="222"/>
      <c r="DQ231" s="222"/>
      <c r="DR231" s="222"/>
      <c r="DS231" s="222"/>
      <c r="DT231" s="222"/>
      <c r="DU231" s="222"/>
      <c r="DV231" s="222"/>
      <c r="DW231" s="222"/>
      <c r="DX231" s="222"/>
      <c r="DY231" s="222"/>
      <c r="DZ231" s="222"/>
      <c r="EA231" s="222"/>
      <c r="EB231" s="222"/>
      <c r="EC231" s="222"/>
      <c r="ED231" s="222"/>
      <c r="EE231" s="222"/>
      <c r="EF231" s="222"/>
      <c r="EG231" s="222"/>
      <c r="EH231" s="222"/>
      <c r="EI231" s="222"/>
      <c r="EJ231" s="222"/>
      <c r="EK231" s="222"/>
      <c r="EL231" s="222"/>
      <c r="EM231" s="222"/>
      <c r="EN231" s="222"/>
      <c r="EO231" s="222"/>
      <c r="EP231" s="222"/>
      <c r="EQ231" s="222"/>
      <c r="ER231" s="222"/>
      <c r="ES231" s="222"/>
      <c r="ET231" s="222"/>
      <c r="EU231" s="222"/>
      <c r="EV231" s="222"/>
      <c r="EW231" s="222"/>
      <c r="EX231" s="222"/>
      <c r="EY231" s="222"/>
      <c r="EZ231" s="222"/>
      <c r="FA231" s="222"/>
      <c r="FB231" s="222"/>
      <c r="FC231" s="222"/>
      <c r="FD231" s="222"/>
      <c r="FE231" s="222"/>
      <c r="FF231" s="222"/>
      <c r="FG231" s="222"/>
      <c r="FH231" s="222"/>
      <c r="FI231" s="222"/>
      <c r="FJ231" s="222"/>
      <c r="FK231" s="222"/>
      <c r="FL231" s="222"/>
      <c r="FM231" s="222"/>
      <c r="FN231" s="222"/>
      <c r="FO231" s="222"/>
      <c r="FP231" s="222"/>
      <c r="FQ231" s="222"/>
      <c r="FR231" s="222"/>
      <c r="FS231" s="222"/>
      <c r="FT231" s="222"/>
      <c r="FU231" s="222"/>
      <c r="FV231" s="222"/>
      <c r="FW231" s="222"/>
      <c r="FX231" s="222"/>
      <c r="FY231" s="222"/>
      <c r="FZ231" s="222"/>
      <c r="GA231" s="222"/>
      <c r="GB231" s="222"/>
      <c r="GC231" s="222"/>
      <c r="GD231" s="222"/>
      <c r="GE231" s="222"/>
      <c r="GF231" s="222"/>
      <c r="GG231" s="222"/>
      <c r="GH231" s="222"/>
      <c r="GI231" s="222"/>
      <c r="GJ231" s="222"/>
      <c r="GK231" s="222"/>
      <c r="GL231" s="222"/>
      <c r="GM231" s="222"/>
      <c r="GN231" s="222"/>
      <c r="GO231" s="222"/>
      <c r="GP231" s="222"/>
      <c r="GQ231" s="222"/>
      <c r="GR231" s="222"/>
      <c r="GS231" s="222"/>
      <c r="GT231" s="222"/>
      <c r="GU231" s="222"/>
      <c r="GV231" s="222"/>
      <c r="GW231" s="222"/>
      <c r="GX231" s="222"/>
      <c r="GY231" s="222"/>
      <c r="GZ231" s="222"/>
      <c r="HA231" s="222"/>
      <c r="HB231" s="222"/>
      <c r="HC231" s="222"/>
      <c r="HD231" s="222"/>
      <c r="HE231" s="222"/>
      <c r="HF231" s="222"/>
      <c r="HG231" s="222"/>
      <c r="HH231" s="222"/>
      <c r="HI231" s="222"/>
      <c r="HJ231" s="222"/>
      <c r="HK231" s="222"/>
      <c r="HL231" s="222"/>
      <c r="HM231" s="222"/>
      <c r="HN231" s="222"/>
      <c r="HO231" s="222"/>
      <c r="HP231" s="222"/>
      <c r="HQ231" s="222"/>
      <c r="HR231" s="222"/>
      <c r="HS231" s="222"/>
      <c r="HT231" s="222"/>
      <c r="HU231" s="222"/>
      <c r="HV231" s="222"/>
      <c r="HW231" s="222"/>
      <c r="HX231" s="222"/>
      <c r="HY231" s="222"/>
      <c r="HZ231" s="222"/>
      <c r="IA231" s="222"/>
      <c r="IB231" s="222"/>
      <c r="IC231" s="222"/>
      <c r="ID231" s="222"/>
      <c r="IE231" s="222"/>
      <c r="IF231" s="222"/>
      <c r="IG231" s="222"/>
      <c r="IH231" s="222"/>
      <c r="II231" s="222"/>
      <c r="IJ231" s="222"/>
      <c r="IK231" s="222"/>
      <c r="IL231" s="222"/>
      <c r="IM231" s="222"/>
      <c r="IN231" s="222"/>
      <c r="IO231" s="222"/>
      <c r="IP231" s="222"/>
      <c r="IQ231" s="222"/>
      <c r="IR231" s="222"/>
      <c r="IS231" s="222"/>
      <c r="IT231" s="222"/>
    </row>
    <row r="232" spans="1:254" s="1" customFormat="1" x14ac:dyDescent="0.2">
      <c r="A232" s="222"/>
      <c r="B232" s="250"/>
      <c r="C232" s="250"/>
      <c r="D232" s="250"/>
      <c r="E232" s="250"/>
      <c r="F232" s="250"/>
      <c r="G232" s="250"/>
      <c r="H232" s="250"/>
      <c r="I232" s="222"/>
      <c r="J232" s="222"/>
      <c r="K232" s="222"/>
      <c r="L232" s="222"/>
      <c r="M232" s="222"/>
      <c r="N232" s="222"/>
      <c r="O232" s="222"/>
      <c r="P232" s="222"/>
      <c r="Q232" s="222"/>
      <c r="R232" s="222"/>
      <c r="S232" s="222"/>
      <c r="T232" s="222"/>
      <c r="U232" s="222"/>
      <c r="V232" s="222"/>
      <c r="W232" s="222"/>
      <c r="X232" s="222"/>
      <c r="Y232" s="222"/>
      <c r="Z232" s="222"/>
      <c r="AA232" s="222"/>
      <c r="AB232" s="222"/>
      <c r="AC232" s="222"/>
      <c r="AD232" s="222"/>
      <c r="AE232" s="222"/>
      <c r="AF232" s="222"/>
      <c r="AG232" s="222"/>
      <c r="AH232" s="222"/>
      <c r="AI232" s="222"/>
      <c r="AJ232" s="222"/>
      <c r="AK232" s="222"/>
      <c r="AL232" s="222"/>
      <c r="AM232" s="222"/>
      <c r="AN232" s="222"/>
      <c r="AO232" s="222"/>
      <c r="AP232" s="222"/>
      <c r="AQ232" s="222"/>
      <c r="AR232" s="222"/>
      <c r="AS232" s="222"/>
      <c r="AT232" s="222"/>
      <c r="AU232" s="222"/>
      <c r="AV232" s="222"/>
      <c r="AW232" s="222"/>
      <c r="AX232" s="222"/>
      <c r="AY232" s="222"/>
      <c r="AZ232" s="222"/>
      <c r="BA232" s="222"/>
      <c r="BB232" s="222"/>
      <c r="BC232" s="222"/>
      <c r="BD232" s="222"/>
      <c r="BE232" s="222"/>
      <c r="BF232" s="222"/>
      <c r="BG232" s="222"/>
      <c r="BH232" s="222"/>
      <c r="BI232" s="222"/>
      <c r="BJ232" s="222"/>
      <c r="BK232" s="222"/>
      <c r="BL232" s="222"/>
      <c r="BM232" s="222"/>
      <c r="BN232" s="222"/>
      <c r="BO232" s="222"/>
      <c r="BP232" s="222"/>
      <c r="BQ232" s="222"/>
      <c r="BR232" s="222"/>
      <c r="BS232" s="222"/>
      <c r="BT232" s="222"/>
      <c r="BU232" s="222"/>
      <c r="BV232" s="222"/>
      <c r="BW232" s="222"/>
      <c r="BX232" s="222"/>
      <c r="BY232" s="222"/>
      <c r="BZ232" s="222"/>
      <c r="CA232" s="222"/>
      <c r="CB232" s="222"/>
      <c r="CC232" s="222"/>
      <c r="CD232" s="222"/>
      <c r="CE232" s="222"/>
      <c r="CF232" s="222"/>
      <c r="CG232" s="222"/>
      <c r="CH232" s="222"/>
      <c r="CI232" s="222"/>
      <c r="CJ232" s="222"/>
      <c r="CK232" s="222"/>
      <c r="CL232" s="222"/>
      <c r="CM232" s="222"/>
      <c r="CN232" s="222"/>
      <c r="CO232" s="222"/>
      <c r="CP232" s="222"/>
      <c r="CQ232" s="222"/>
      <c r="CR232" s="222"/>
      <c r="CS232" s="222"/>
      <c r="CT232" s="222"/>
      <c r="CU232" s="222"/>
      <c r="CV232" s="222"/>
      <c r="CW232" s="222"/>
      <c r="CX232" s="222"/>
      <c r="CY232" s="222"/>
      <c r="CZ232" s="222"/>
      <c r="DA232" s="222"/>
      <c r="DB232" s="222"/>
      <c r="DC232" s="222"/>
      <c r="DD232" s="222"/>
      <c r="DE232" s="222"/>
      <c r="DF232" s="222"/>
      <c r="DG232" s="222"/>
      <c r="DH232" s="222"/>
      <c r="DI232" s="222"/>
      <c r="DJ232" s="222"/>
      <c r="DK232" s="222"/>
      <c r="DL232" s="222"/>
      <c r="DM232" s="222"/>
      <c r="DN232" s="222"/>
      <c r="DO232" s="222"/>
      <c r="DP232" s="222"/>
      <c r="DQ232" s="222"/>
      <c r="DR232" s="222"/>
      <c r="DS232" s="222"/>
      <c r="DT232" s="222"/>
      <c r="DU232" s="222"/>
      <c r="DV232" s="222"/>
      <c r="DW232" s="222"/>
      <c r="DX232" s="222"/>
      <c r="DY232" s="222"/>
      <c r="DZ232" s="222"/>
      <c r="EA232" s="222"/>
      <c r="EB232" s="222"/>
      <c r="EC232" s="222"/>
      <c r="ED232" s="222"/>
      <c r="EE232" s="222"/>
      <c r="EF232" s="222"/>
      <c r="EG232" s="222"/>
      <c r="EH232" s="222"/>
      <c r="EI232" s="222"/>
      <c r="EJ232" s="222"/>
      <c r="EK232" s="222"/>
      <c r="EL232" s="222"/>
      <c r="EM232" s="222"/>
      <c r="EN232" s="222"/>
      <c r="EO232" s="222"/>
      <c r="EP232" s="222"/>
      <c r="EQ232" s="222"/>
      <c r="ER232" s="222"/>
      <c r="ES232" s="222"/>
      <c r="ET232" s="222"/>
      <c r="EU232" s="222"/>
      <c r="EV232" s="222"/>
      <c r="EW232" s="222"/>
      <c r="EX232" s="222"/>
      <c r="EY232" s="222"/>
      <c r="EZ232" s="222"/>
      <c r="FA232" s="222"/>
      <c r="FB232" s="222"/>
      <c r="FC232" s="222"/>
      <c r="FD232" s="222"/>
      <c r="FE232" s="222"/>
      <c r="FF232" s="222"/>
      <c r="FG232" s="222"/>
      <c r="FH232" s="222"/>
      <c r="FI232" s="222"/>
      <c r="FJ232" s="222"/>
      <c r="FK232" s="222"/>
      <c r="FL232" s="222"/>
      <c r="FM232" s="222"/>
      <c r="FN232" s="222"/>
      <c r="FO232" s="222"/>
      <c r="FP232" s="222"/>
      <c r="FQ232" s="222"/>
      <c r="FR232" s="222"/>
      <c r="FS232" s="222"/>
      <c r="FT232" s="222"/>
      <c r="FU232" s="222"/>
      <c r="FV232" s="222"/>
      <c r="FW232" s="222"/>
      <c r="FX232" s="222"/>
      <c r="FY232" s="222"/>
      <c r="FZ232" s="222"/>
      <c r="GA232" s="222"/>
      <c r="GB232" s="222"/>
      <c r="GC232" s="222"/>
      <c r="GD232" s="222"/>
      <c r="GE232" s="222"/>
      <c r="GF232" s="222"/>
      <c r="GG232" s="222"/>
      <c r="GH232" s="222"/>
      <c r="GI232" s="222"/>
      <c r="GJ232" s="222"/>
      <c r="GK232" s="222"/>
      <c r="GL232" s="222"/>
      <c r="GM232" s="222"/>
      <c r="GN232" s="222"/>
      <c r="GO232" s="222"/>
      <c r="GP232" s="222"/>
      <c r="GQ232" s="222"/>
      <c r="GR232" s="222"/>
      <c r="GS232" s="222"/>
      <c r="GT232" s="222"/>
      <c r="GU232" s="222"/>
      <c r="GV232" s="222"/>
      <c r="GW232" s="222"/>
      <c r="GX232" s="222"/>
      <c r="GY232" s="222"/>
      <c r="GZ232" s="222"/>
      <c r="HA232" s="222"/>
      <c r="HB232" s="222"/>
      <c r="HC232" s="222"/>
      <c r="HD232" s="222"/>
      <c r="HE232" s="222"/>
      <c r="HF232" s="222"/>
      <c r="HG232" s="222"/>
      <c r="HH232" s="222"/>
      <c r="HI232" s="222"/>
      <c r="HJ232" s="222"/>
      <c r="HK232" s="222"/>
      <c r="HL232" s="222"/>
      <c r="HM232" s="222"/>
      <c r="HN232" s="222"/>
      <c r="HO232" s="222"/>
      <c r="HP232" s="222"/>
      <c r="HQ232" s="222"/>
      <c r="HR232" s="222"/>
      <c r="HS232" s="222"/>
      <c r="HT232" s="222"/>
      <c r="HU232" s="222"/>
      <c r="HV232" s="222"/>
      <c r="HW232" s="222"/>
      <c r="HX232" s="222"/>
      <c r="HY232" s="222"/>
      <c r="HZ232" s="222"/>
      <c r="IA232" s="222"/>
      <c r="IB232" s="222"/>
      <c r="IC232" s="222"/>
      <c r="ID232" s="222"/>
      <c r="IE232" s="222"/>
      <c r="IF232" s="222"/>
      <c r="IG232" s="222"/>
      <c r="IH232" s="222"/>
      <c r="II232" s="222"/>
      <c r="IJ232" s="222"/>
      <c r="IK232" s="222"/>
      <c r="IL232" s="222"/>
      <c r="IM232" s="222"/>
      <c r="IN232" s="222"/>
      <c r="IO232" s="222"/>
      <c r="IP232" s="222"/>
      <c r="IQ232" s="222"/>
      <c r="IR232" s="222"/>
      <c r="IS232" s="222"/>
      <c r="IT232" s="222"/>
    </row>
    <row r="233" spans="1:254" s="1" customFormat="1" x14ac:dyDescent="0.2">
      <c r="A233" s="222"/>
      <c r="B233" s="250"/>
      <c r="C233" s="250"/>
      <c r="D233" s="250"/>
      <c r="E233" s="250"/>
      <c r="F233" s="250"/>
      <c r="G233" s="250"/>
      <c r="H233" s="250"/>
      <c r="I233" s="222"/>
      <c r="J233" s="222"/>
      <c r="K233" s="222"/>
      <c r="L233" s="222"/>
      <c r="M233" s="222"/>
      <c r="N233" s="222"/>
      <c r="O233" s="222"/>
      <c r="P233" s="222"/>
      <c r="Q233" s="222"/>
      <c r="R233" s="222"/>
      <c r="S233" s="222"/>
      <c r="T233" s="222"/>
      <c r="U233" s="222"/>
      <c r="V233" s="222"/>
      <c r="W233" s="222"/>
      <c r="X233" s="222"/>
      <c r="Y233" s="222"/>
      <c r="Z233" s="222"/>
      <c r="AA233" s="222"/>
      <c r="AB233" s="222"/>
      <c r="AC233" s="222"/>
      <c r="AD233" s="222"/>
      <c r="AE233" s="222"/>
      <c r="AF233" s="222"/>
      <c r="AG233" s="222"/>
      <c r="AH233" s="222"/>
      <c r="AI233" s="222"/>
      <c r="AJ233" s="222"/>
      <c r="AK233" s="222"/>
      <c r="AL233" s="222"/>
      <c r="AM233" s="222"/>
      <c r="AN233" s="222"/>
      <c r="AO233" s="222"/>
      <c r="AP233" s="222"/>
      <c r="AQ233" s="222"/>
      <c r="AR233" s="222"/>
      <c r="AS233" s="222"/>
      <c r="AT233" s="222"/>
      <c r="AU233" s="222"/>
      <c r="AV233" s="222"/>
      <c r="AW233" s="222"/>
      <c r="AX233" s="222"/>
      <c r="AY233" s="222"/>
      <c r="AZ233" s="222"/>
      <c r="BA233" s="222"/>
      <c r="BB233" s="222"/>
      <c r="BC233" s="222"/>
      <c r="BD233" s="222"/>
      <c r="BE233" s="222"/>
      <c r="BF233" s="222"/>
      <c r="BG233" s="222"/>
      <c r="BH233" s="222"/>
      <c r="BI233" s="222"/>
      <c r="BJ233" s="222"/>
      <c r="BK233" s="222"/>
      <c r="BL233" s="222"/>
      <c r="BM233" s="222"/>
      <c r="BN233" s="222"/>
      <c r="BO233" s="222"/>
      <c r="BP233" s="222"/>
      <c r="BQ233" s="222"/>
      <c r="BR233" s="222"/>
      <c r="BS233" s="222"/>
      <c r="BT233" s="222"/>
      <c r="BU233" s="222"/>
      <c r="BV233" s="222"/>
      <c r="BW233" s="222"/>
      <c r="BX233" s="222"/>
      <c r="BY233" s="222"/>
      <c r="BZ233" s="222"/>
      <c r="CA233" s="222"/>
      <c r="CB233" s="222"/>
      <c r="CC233" s="222"/>
      <c r="CD233" s="222"/>
      <c r="CE233" s="222"/>
      <c r="CF233" s="222"/>
      <c r="CG233" s="222"/>
      <c r="CH233" s="222"/>
      <c r="CI233" s="222"/>
      <c r="CJ233" s="222"/>
      <c r="CK233" s="222"/>
      <c r="CL233" s="222"/>
      <c r="CM233" s="222"/>
      <c r="CN233" s="222"/>
      <c r="CO233" s="222"/>
      <c r="CP233" s="222"/>
      <c r="CQ233" s="222"/>
      <c r="CR233" s="222"/>
      <c r="CS233" s="222"/>
      <c r="CT233" s="222"/>
      <c r="CU233" s="222"/>
      <c r="CV233" s="222"/>
      <c r="CW233" s="222"/>
      <c r="CX233" s="222"/>
      <c r="CY233" s="222"/>
      <c r="CZ233" s="222"/>
      <c r="DA233" s="222"/>
      <c r="DB233" s="222"/>
      <c r="DC233" s="222"/>
      <c r="DD233" s="222"/>
      <c r="DE233" s="222"/>
      <c r="DF233" s="222"/>
      <c r="DG233" s="222"/>
      <c r="DH233" s="222"/>
      <c r="DI233" s="222"/>
      <c r="DJ233" s="222"/>
      <c r="DK233" s="222"/>
      <c r="DL233" s="222"/>
      <c r="DM233" s="222"/>
      <c r="DN233" s="222"/>
      <c r="DO233" s="222"/>
      <c r="DP233" s="222"/>
      <c r="DQ233" s="222"/>
      <c r="DR233" s="222"/>
      <c r="DS233" s="222"/>
      <c r="DT233" s="222"/>
      <c r="DU233" s="222"/>
      <c r="DV233" s="222"/>
      <c r="DW233" s="222"/>
      <c r="DX233" s="222"/>
      <c r="DY233" s="222"/>
      <c r="DZ233" s="222"/>
      <c r="EA233" s="222"/>
      <c r="EB233" s="222"/>
      <c r="EC233" s="222"/>
      <c r="ED233" s="222"/>
      <c r="EE233" s="222"/>
      <c r="EF233" s="222"/>
      <c r="EG233" s="222"/>
      <c r="EH233" s="222"/>
      <c r="EI233" s="222"/>
      <c r="EJ233" s="222"/>
      <c r="EK233" s="222"/>
      <c r="EL233" s="222"/>
      <c r="EM233" s="222"/>
      <c r="EN233" s="222"/>
      <c r="EO233" s="222"/>
      <c r="EP233" s="222"/>
      <c r="EQ233" s="222"/>
      <c r="ER233" s="222"/>
      <c r="ES233" s="222"/>
      <c r="ET233" s="222"/>
      <c r="EU233" s="222"/>
      <c r="EV233" s="222"/>
      <c r="EW233" s="222"/>
      <c r="EX233" s="222"/>
      <c r="EY233" s="222"/>
      <c r="EZ233" s="222"/>
      <c r="FA233" s="222"/>
      <c r="FB233" s="222"/>
      <c r="FC233" s="222"/>
      <c r="FD233" s="222"/>
      <c r="FE233" s="222"/>
      <c r="FF233" s="222"/>
      <c r="FG233" s="222"/>
      <c r="FH233" s="222"/>
      <c r="FI233" s="222"/>
      <c r="FJ233" s="222"/>
      <c r="FK233" s="222"/>
      <c r="FL233" s="222"/>
      <c r="FM233" s="222"/>
      <c r="FN233" s="222"/>
      <c r="FO233" s="222"/>
      <c r="FP233" s="222"/>
      <c r="FQ233" s="222"/>
      <c r="FR233" s="222"/>
      <c r="FS233" s="222"/>
      <c r="FT233" s="222"/>
      <c r="FU233" s="222"/>
      <c r="FV233" s="222"/>
      <c r="FW233" s="222"/>
      <c r="FX233" s="222"/>
      <c r="FY233" s="222"/>
      <c r="FZ233" s="222"/>
      <c r="GA233" s="222"/>
      <c r="GB233" s="222"/>
      <c r="GC233" s="222"/>
      <c r="GD233" s="222"/>
      <c r="GE233" s="222"/>
      <c r="GF233" s="222"/>
      <c r="GG233" s="222"/>
      <c r="GH233" s="222"/>
      <c r="GI233" s="222"/>
      <c r="GJ233" s="222"/>
      <c r="GK233" s="222"/>
      <c r="GL233" s="222"/>
      <c r="GM233" s="222"/>
      <c r="GN233" s="222"/>
      <c r="GO233" s="222"/>
      <c r="GP233" s="222"/>
      <c r="GQ233" s="222"/>
      <c r="GR233" s="222"/>
      <c r="GS233" s="222"/>
      <c r="GT233" s="222"/>
      <c r="GU233" s="222"/>
      <c r="GV233" s="222"/>
      <c r="GW233" s="222"/>
      <c r="GX233" s="222"/>
      <c r="GY233" s="222"/>
      <c r="GZ233" s="222"/>
      <c r="HA233" s="222"/>
      <c r="HB233" s="222"/>
      <c r="HC233" s="222"/>
      <c r="HD233" s="222"/>
      <c r="HE233" s="222"/>
      <c r="HF233" s="222"/>
      <c r="HG233" s="222"/>
      <c r="HH233" s="222"/>
      <c r="HI233" s="222"/>
      <c r="HJ233" s="222"/>
      <c r="HK233" s="222"/>
      <c r="HL233" s="222"/>
      <c r="HM233" s="222"/>
      <c r="HN233" s="222"/>
      <c r="HO233" s="222"/>
      <c r="HP233" s="222"/>
      <c r="HQ233" s="222"/>
      <c r="HR233" s="222"/>
      <c r="HS233" s="222"/>
      <c r="HT233" s="222"/>
      <c r="HU233" s="222"/>
      <c r="HV233" s="222"/>
      <c r="HW233" s="222"/>
      <c r="HX233" s="222"/>
      <c r="HY233" s="222"/>
      <c r="HZ233" s="222"/>
      <c r="IA233" s="222"/>
      <c r="IB233" s="222"/>
      <c r="IC233" s="222"/>
      <c r="ID233" s="222"/>
      <c r="IE233" s="222"/>
      <c r="IF233" s="222"/>
      <c r="IG233" s="222"/>
      <c r="IH233" s="222"/>
      <c r="II233" s="222"/>
      <c r="IJ233" s="222"/>
      <c r="IK233" s="222"/>
      <c r="IL233" s="222"/>
      <c r="IM233" s="222"/>
      <c r="IN233" s="222"/>
      <c r="IO233" s="222"/>
      <c r="IP233" s="222"/>
      <c r="IQ233" s="222"/>
      <c r="IR233" s="222"/>
      <c r="IS233" s="222"/>
      <c r="IT233" s="222"/>
    </row>
    <row r="234" spans="1:254" s="1" customFormat="1" x14ac:dyDescent="0.2">
      <c r="A234" s="222"/>
      <c r="B234" s="250"/>
      <c r="C234" s="250"/>
      <c r="D234" s="250"/>
      <c r="E234" s="250"/>
      <c r="F234" s="250"/>
      <c r="G234" s="250"/>
      <c r="H234" s="250"/>
      <c r="I234" s="222"/>
      <c r="J234" s="222"/>
      <c r="K234" s="222"/>
      <c r="L234" s="222"/>
      <c r="M234" s="222"/>
      <c r="N234" s="222"/>
      <c r="O234" s="222"/>
      <c r="P234" s="222"/>
      <c r="Q234" s="222"/>
      <c r="R234" s="222"/>
      <c r="S234" s="222"/>
      <c r="T234" s="222"/>
      <c r="U234" s="222"/>
      <c r="V234" s="222"/>
      <c r="W234" s="222"/>
      <c r="X234" s="222"/>
      <c r="Y234" s="222"/>
      <c r="Z234" s="222"/>
      <c r="AA234" s="222"/>
      <c r="AB234" s="222"/>
      <c r="AC234" s="222"/>
      <c r="AD234" s="222"/>
      <c r="AE234" s="222"/>
      <c r="AF234" s="222"/>
      <c r="AG234" s="222"/>
      <c r="AH234" s="222"/>
      <c r="AI234" s="222"/>
      <c r="AJ234" s="222"/>
      <c r="AK234" s="222"/>
      <c r="AL234" s="222"/>
      <c r="AM234" s="222"/>
      <c r="AN234" s="222"/>
      <c r="AO234" s="222"/>
      <c r="AP234" s="222"/>
      <c r="AQ234" s="222"/>
      <c r="AR234" s="222"/>
      <c r="AS234" s="222"/>
      <c r="AT234" s="222"/>
      <c r="AU234" s="222"/>
      <c r="AV234" s="222"/>
      <c r="AW234" s="222"/>
      <c r="AX234" s="222"/>
      <c r="AY234" s="222"/>
      <c r="AZ234" s="222"/>
      <c r="BA234" s="222"/>
      <c r="BB234" s="222"/>
      <c r="BC234" s="222"/>
      <c r="BD234" s="222"/>
      <c r="BE234" s="222"/>
      <c r="BF234" s="222"/>
      <c r="BG234" s="222"/>
      <c r="BH234" s="222"/>
      <c r="BI234" s="222"/>
      <c r="BJ234" s="222"/>
      <c r="BK234" s="222"/>
      <c r="BL234" s="222"/>
      <c r="BM234" s="222"/>
      <c r="BN234" s="222"/>
      <c r="BO234" s="222"/>
      <c r="BP234" s="222"/>
      <c r="BQ234" s="222"/>
      <c r="BR234" s="222"/>
      <c r="BS234" s="222"/>
      <c r="BT234" s="222"/>
      <c r="BU234" s="222"/>
      <c r="BV234" s="222"/>
      <c r="BW234" s="222"/>
      <c r="BX234" s="222"/>
      <c r="BY234" s="222"/>
      <c r="BZ234" s="222"/>
      <c r="CA234" s="222"/>
      <c r="CB234" s="222"/>
      <c r="CC234" s="222"/>
      <c r="CD234" s="222"/>
      <c r="CE234" s="222"/>
      <c r="CF234" s="222"/>
      <c r="CG234" s="222"/>
      <c r="CH234" s="222"/>
      <c r="CI234" s="222"/>
      <c r="CJ234" s="222"/>
      <c r="CK234" s="222"/>
      <c r="CL234" s="222"/>
      <c r="CM234" s="222"/>
      <c r="CN234" s="222"/>
      <c r="CO234" s="222"/>
      <c r="CP234" s="222"/>
      <c r="CQ234" s="222"/>
      <c r="CR234" s="222"/>
      <c r="CS234" s="222"/>
      <c r="CT234" s="222"/>
      <c r="CU234" s="222"/>
      <c r="CV234" s="222"/>
      <c r="CW234" s="222"/>
      <c r="CX234" s="222"/>
      <c r="CY234" s="222"/>
      <c r="CZ234" s="222"/>
      <c r="DA234" s="222"/>
      <c r="DB234" s="222"/>
      <c r="DC234" s="222"/>
      <c r="DD234" s="222"/>
      <c r="DE234" s="222"/>
      <c r="DF234" s="222"/>
      <c r="DG234" s="222"/>
      <c r="DH234" s="222"/>
      <c r="DI234" s="222"/>
      <c r="DJ234" s="222"/>
      <c r="DK234" s="222"/>
      <c r="DL234" s="222"/>
      <c r="DM234" s="222"/>
      <c r="DN234" s="222"/>
      <c r="DO234" s="222"/>
      <c r="DP234" s="222"/>
      <c r="DQ234" s="222"/>
      <c r="DR234" s="222"/>
      <c r="DS234" s="222"/>
      <c r="DT234" s="222"/>
      <c r="DU234" s="222"/>
      <c r="DV234" s="222"/>
      <c r="DW234" s="222"/>
      <c r="DX234" s="222"/>
      <c r="DY234" s="222"/>
      <c r="DZ234" s="222"/>
      <c r="EA234" s="222"/>
      <c r="EB234" s="222"/>
      <c r="EC234" s="222"/>
      <c r="ED234" s="222"/>
      <c r="EE234" s="222"/>
      <c r="EF234" s="222"/>
      <c r="EG234" s="222"/>
      <c r="EH234" s="222"/>
      <c r="EI234" s="222"/>
      <c r="EJ234" s="222"/>
      <c r="EK234" s="222"/>
      <c r="EL234" s="222"/>
      <c r="EM234" s="222"/>
      <c r="EN234" s="222"/>
      <c r="EO234" s="222"/>
      <c r="EP234" s="222"/>
      <c r="EQ234" s="222"/>
      <c r="ER234" s="222"/>
      <c r="ES234" s="222"/>
      <c r="ET234" s="222"/>
      <c r="EU234" s="222"/>
      <c r="EV234" s="222"/>
      <c r="EW234" s="222"/>
      <c r="EX234" s="222"/>
      <c r="EY234" s="222"/>
      <c r="EZ234" s="222"/>
      <c r="FA234" s="222"/>
      <c r="FB234" s="222"/>
      <c r="FC234" s="222"/>
      <c r="FD234" s="222"/>
      <c r="FE234" s="222"/>
      <c r="FF234" s="222"/>
      <c r="FG234" s="222"/>
      <c r="FH234" s="222"/>
      <c r="FI234" s="222"/>
      <c r="FJ234" s="222"/>
      <c r="FK234" s="222"/>
      <c r="FL234" s="222"/>
      <c r="FM234" s="222"/>
      <c r="FN234" s="222"/>
      <c r="FO234" s="222"/>
      <c r="FP234" s="222"/>
      <c r="FQ234" s="222"/>
      <c r="FR234" s="222"/>
      <c r="FS234" s="222"/>
      <c r="FT234" s="222"/>
      <c r="FU234" s="222"/>
      <c r="FV234" s="222"/>
      <c r="FW234" s="222"/>
      <c r="FX234" s="222"/>
      <c r="FY234" s="222"/>
      <c r="FZ234" s="222"/>
      <c r="GA234" s="222"/>
      <c r="GB234" s="222"/>
      <c r="GC234" s="222"/>
      <c r="GD234" s="222"/>
      <c r="GE234" s="222"/>
      <c r="GF234" s="222"/>
      <c r="GG234" s="222"/>
      <c r="GH234" s="222"/>
      <c r="GI234" s="222"/>
      <c r="GJ234" s="222"/>
      <c r="GK234" s="222"/>
      <c r="GL234" s="222"/>
      <c r="GM234" s="222"/>
      <c r="GN234" s="222"/>
      <c r="GO234" s="222"/>
      <c r="GP234" s="222"/>
      <c r="GQ234" s="222"/>
      <c r="GR234" s="222"/>
      <c r="GS234" s="222"/>
      <c r="GT234" s="222"/>
      <c r="GU234" s="222"/>
      <c r="GV234" s="222"/>
      <c r="GW234" s="222"/>
      <c r="GX234" s="222"/>
      <c r="GY234" s="222"/>
      <c r="GZ234" s="222"/>
      <c r="HA234" s="222"/>
      <c r="HB234" s="222"/>
      <c r="HC234" s="222"/>
      <c r="HD234" s="222"/>
      <c r="HE234" s="222"/>
      <c r="HF234" s="222"/>
      <c r="HG234" s="222"/>
      <c r="HH234" s="222"/>
      <c r="HI234" s="222"/>
      <c r="HJ234" s="222"/>
      <c r="HK234" s="222"/>
      <c r="HL234" s="222"/>
      <c r="HM234" s="222"/>
      <c r="HN234" s="222"/>
      <c r="HO234" s="222"/>
      <c r="HP234" s="222"/>
      <c r="HQ234" s="222"/>
      <c r="HR234" s="222"/>
      <c r="HS234" s="222"/>
      <c r="HT234" s="222"/>
      <c r="HU234" s="222"/>
      <c r="HV234" s="222"/>
      <c r="HW234" s="222"/>
      <c r="HX234" s="222"/>
      <c r="HY234" s="222"/>
      <c r="HZ234" s="222"/>
      <c r="IA234" s="222"/>
      <c r="IB234" s="222"/>
      <c r="IC234" s="222"/>
      <c r="ID234" s="222"/>
      <c r="IE234" s="222"/>
      <c r="IF234" s="222"/>
      <c r="IG234" s="222"/>
      <c r="IH234" s="222"/>
      <c r="II234" s="222"/>
      <c r="IJ234" s="222"/>
      <c r="IK234" s="222"/>
      <c r="IL234" s="222"/>
      <c r="IM234" s="222"/>
      <c r="IN234" s="222"/>
      <c r="IO234" s="222"/>
      <c r="IP234" s="222"/>
      <c r="IQ234" s="222"/>
      <c r="IR234" s="222"/>
      <c r="IS234" s="222"/>
      <c r="IT234" s="222"/>
    </row>
    <row r="235" spans="1:254" s="1" customFormat="1" x14ac:dyDescent="0.2">
      <c r="A235" s="222"/>
      <c r="B235" s="250"/>
      <c r="C235" s="250"/>
      <c r="D235" s="250"/>
      <c r="E235" s="250"/>
      <c r="F235" s="250"/>
      <c r="G235" s="250"/>
      <c r="H235" s="250"/>
      <c r="I235" s="222"/>
      <c r="J235" s="222"/>
      <c r="K235" s="222"/>
      <c r="L235" s="222"/>
      <c r="M235" s="222"/>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222"/>
      <c r="AL235" s="222"/>
      <c r="AM235" s="222"/>
      <c r="AN235" s="222"/>
      <c r="AO235" s="222"/>
      <c r="AP235" s="222"/>
      <c r="AQ235" s="222"/>
      <c r="AR235" s="222"/>
      <c r="AS235" s="222"/>
      <c r="AT235" s="222"/>
      <c r="AU235" s="222"/>
      <c r="AV235" s="222"/>
      <c r="AW235" s="222"/>
      <c r="AX235" s="222"/>
      <c r="AY235" s="222"/>
      <c r="AZ235" s="222"/>
      <c r="BA235" s="222"/>
      <c r="BB235" s="222"/>
      <c r="BC235" s="222"/>
      <c r="BD235" s="222"/>
      <c r="BE235" s="222"/>
      <c r="BF235" s="222"/>
      <c r="BG235" s="222"/>
      <c r="BH235" s="222"/>
      <c r="BI235" s="222"/>
      <c r="BJ235" s="222"/>
      <c r="BK235" s="222"/>
      <c r="BL235" s="222"/>
      <c r="BM235" s="222"/>
      <c r="BN235" s="222"/>
      <c r="BO235" s="222"/>
      <c r="BP235" s="222"/>
      <c r="BQ235" s="222"/>
      <c r="BR235" s="222"/>
      <c r="BS235" s="222"/>
      <c r="BT235" s="222"/>
      <c r="BU235" s="222"/>
      <c r="BV235" s="222"/>
      <c r="BW235" s="222"/>
      <c r="BX235" s="222"/>
      <c r="BY235" s="222"/>
      <c r="BZ235" s="222"/>
      <c r="CA235" s="222"/>
      <c r="CB235" s="222"/>
      <c r="CC235" s="222"/>
      <c r="CD235" s="222"/>
      <c r="CE235" s="222"/>
      <c r="CF235" s="222"/>
      <c r="CG235" s="222"/>
      <c r="CH235" s="222"/>
      <c r="CI235" s="222"/>
      <c r="CJ235" s="222"/>
      <c r="CK235" s="222"/>
      <c r="CL235" s="222"/>
      <c r="CM235" s="222"/>
      <c r="CN235" s="222"/>
      <c r="CO235" s="222"/>
      <c r="CP235" s="222"/>
      <c r="CQ235" s="222"/>
      <c r="CR235" s="222"/>
      <c r="CS235" s="222"/>
      <c r="CT235" s="222"/>
      <c r="CU235" s="222"/>
      <c r="CV235" s="222"/>
      <c r="CW235" s="222"/>
      <c r="CX235" s="222"/>
      <c r="CY235" s="222"/>
      <c r="CZ235" s="222"/>
      <c r="DA235" s="222"/>
      <c r="DB235" s="222"/>
      <c r="DC235" s="222"/>
      <c r="DD235" s="222"/>
      <c r="DE235" s="222"/>
      <c r="DF235" s="222"/>
      <c r="DG235" s="222"/>
      <c r="DH235" s="222"/>
      <c r="DI235" s="222"/>
      <c r="DJ235" s="222"/>
      <c r="DK235" s="222"/>
      <c r="DL235" s="222"/>
      <c r="DM235" s="222"/>
      <c r="DN235" s="222"/>
      <c r="DO235" s="222"/>
      <c r="DP235" s="222"/>
      <c r="DQ235" s="222"/>
      <c r="DR235" s="222"/>
      <c r="DS235" s="222"/>
      <c r="DT235" s="222"/>
      <c r="DU235" s="222"/>
      <c r="DV235" s="222"/>
      <c r="DW235" s="222"/>
      <c r="DX235" s="222"/>
      <c r="DY235" s="222"/>
      <c r="DZ235" s="222"/>
      <c r="EA235" s="222"/>
      <c r="EB235" s="222"/>
      <c r="EC235" s="222"/>
      <c r="ED235" s="222"/>
      <c r="EE235" s="222"/>
      <c r="EF235" s="222"/>
      <c r="EG235" s="222"/>
      <c r="EH235" s="222"/>
      <c r="EI235" s="222"/>
      <c r="EJ235" s="222"/>
      <c r="EK235" s="222"/>
      <c r="EL235" s="222"/>
      <c r="EM235" s="222"/>
      <c r="EN235" s="222"/>
      <c r="EO235" s="222"/>
      <c r="EP235" s="222"/>
      <c r="EQ235" s="222"/>
      <c r="ER235" s="222"/>
      <c r="ES235" s="222"/>
      <c r="ET235" s="222"/>
      <c r="EU235" s="222"/>
      <c r="EV235" s="222"/>
      <c r="EW235" s="222"/>
      <c r="EX235" s="222"/>
      <c r="EY235" s="222"/>
      <c r="EZ235" s="222"/>
      <c r="FA235" s="222"/>
      <c r="FB235" s="222"/>
      <c r="FC235" s="222"/>
      <c r="FD235" s="222"/>
      <c r="FE235" s="222"/>
      <c r="FF235" s="222"/>
      <c r="FG235" s="222"/>
      <c r="FH235" s="222"/>
      <c r="FI235" s="222"/>
      <c r="FJ235" s="222"/>
      <c r="FK235" s="222"/>
      <c r="FL235" s="222"/>
      <c r="FM235" s="222"/>
      <c r="FN235" s="222"/>
      <c r="FO235" s="222"/>
      <c r="FP235" s="222"/>
      <c r="FQ235" s="222"/>
      <c r="FR235" s="222"/>
      <c r="FS235" s="222"/>
      <c r="FT235" s="222"/>
      <c r="FU235" s="222"/>
      <c r="FV235" s="222"/>
      <c r="FW235" s="222"/>
      <c r="FX235" s="222"/>
      <c r="FY235" s="222"/>
      <c r="FZ235" s="222"/>
      <c r="GA235" s="222"/>
      <c r="GB235" s="222"/>
      <c r="GC235" s="222"/>
      <c r="GD235" s="222"/>
      <c r="GE235" s="222"/>
      <c r="GF235" s="222"/>
      <c r="GG235" s="222"/>
      <c r="GH235" s="222"/>
      <c r="GI235" s="222"/>
      <c r="GJ235" s="222"/>
      <c r="GK235" s="222"/>
      <c r="GL235" s="222"/>
      <c r="GM235" s="222"/>
      <c r="GN235" s="222"/>
      <c r="GO235" s="222"/>
      <c r="GP235" s="222"/>
      <c r="GQ235" s="222"/>
      <c r="GR235" s="222"/>
      <c r="GS235" s="222"/>
      <c r="GT235" s="222"/>
      <c r="GU235" s="222"/>
      <c r="GV235" s="222"/>
      <c r="GW235" s="222"/>
      <c r="GX235" s="222"/>
      <c r="GY235" s="222"/>
      <c r="GZ235" s="222"/>
      <c r="HA235" s="222"/>
      <c r="HB235" s="222"/>
      <c r="HC235" s="222"/>
      <c r="HD235" s="222"/>
      <c r="HE235" s="222"/>
      <c r="HF235" s="222"/>
      <c r="HG235" s="222"/>
      <c r="HH235" s="222"/>
      <c r="HI235" s="222"/>
      <c r="HJ235" s="222"/>
      <c r="HK235" s="222"/>
      <c r="HL235" s="222"/>
      <c r="HM235" s="222"/>
      <c r="HN235" s="222"/>
      <c r="HO235" s="222"/>
      <c r="HP235" s="222"/>
      <c r="HQ235" s="222"/>
      <c r="HR235" s="222"/>
      <c r="HS235" s="222"/>
      <c r="HT235" s="222"/>
      <c r="HU235" s="222"/>
      <c r="HV235" s="222"/>
      <c r="HW235" s="222"/>
      <c r="HX235" s="222"/>
      <c r="HY235" s="222"/>
      <c r="HZ235" s="222"/>
      <c r="IA235" s="222"/>
      <c r="IB235" s="222"/>
      <c r="IC235" s="222"/>
      <c r="ID235" s="222"/>
      <c r="IE235" s="222"/>
      <c r="IF235" s="222"/>
      <c r="IG235" s="222"/>
      <c r="IH235" s="222"/>
      <c r="II235" s="222"/>
      <c r="IJ235" s="222"/>
      <c r="IK235" s="222"/>
      <c r="IL235" s="222"/>
      <c r="IM235" s="222"/>
      <c r="IN235" s="222"/>
      <c r="IO235" s="222"/>
      <c r="IP235" s="222"/>
      <c r="IQ235" s="222"/>
      <c r="IR235" s="222"/>
      <c r="IS235" s="222"/>
      <c r="IT235" s="222"/>
    </row>
    <row r="236" spans="1:254" s="1" customFormat="1" x14ac:dyDescent="0.2">
      <c r="A236" s="222"/>
      <c r="B236" s="250"/>
      <c r="C236" s="250"/>
      <c r="D236" s="250"/>
      <c r="E236" s="250"/>
      <c r="F236" s="250"/>
      <c r="G236" s="250"/>
      <c r="H236" s="250"/>
      <c r="I236" s="222"/>
      <c r="J236" s="222"/>
      <c r="K236" s="222"/>
      <c r="L236" s="222"/>
      <c r="M236" s="222"/>
      <c r="N236" s="222"/>
      <c r="O236" s="222"/>
      <c r="P236" s="222"/>
      <c r="Q236" s="222"/>
      <c r="R236" s="222"/>
      <c r="S236" s="222"/>
      <c r="T236" s="222"/>
      <c r="U236" s="222"/>
      <c r="V236" s="222"/>
      <c r="W236" s="222"/>
      <c r="X236" s="222"/>
      <c r="Y236" s="222"/>
      <c r="Z236" s="222"/>
      <c r="AA236" s="222"/>
      <c r="AB236" s="222"/>
      <c r="AC236" s="222"/>
      <c r="AD236" s="222"/>
      <c r="AE236" s="222"/>
      <c r="AF236" s="222"/>
      <c r="AG236" s="222"/>
      <c r="AH236" s="222"/>
      <c r="AI236" s="222"/>
      <c r="AJ236" s="222"/>
      <c r="AK236" s="222"/>
      <c r="AL236" s="222"/>
      <c r="AM236" s="222"/>
      <c r="AN236" s="222"/>
      <c r="AO236" s="222"/>
      <c r="AP236" s="222"/>
      <c r="AQ236" s="222"/>
      <c r="AR236" s="222"/>
      <c r="AS236" s="222"/>
      <c r="AT236" s="222"/>
      <c r="AU236" s="222"/>
      <c r="AV236" s="222"/>
      <c r="AW236" s="222"/>
      <c r="AX236" s="222"/>
      <c r="AY236" s="222"/>
      <c r="AZ236" s="222"/>
      <c r="BA236" s="222"/>
      <c r="BB236" s="222"/>
      <c r="BC236" s="222"/>
      <c r="BD236" s="222"/>
      <c r="BE236" s="222"/>
      <c r="BF236" s="222"/>
      <c r="BG236" s="222"/>
      <c r="BH236" s="222"/>
      <c r="BI236" s="222"/>
      <c r="BJ236" s="222"/>
      <c r="BK236" s="222"/>
      <c r="BL236" s="222"/>
      <c r="BM236" s="222"/>
      <c r="BN236" s="222"/>
      <c r="BO236" s="222"/>
      <c r="BP236" s="222"/>
      <c r="BQ236" s="222"/>
      <c r="BR236" s="222"/>
      <c r="BS236" s="222"/>
      <c r="BT236" s="222"/>
      <c r="BU236" s="222"/>
      <c r="BV236" s="222"/>
      <c r="BW236" s="222"/>
      <c r="BX236" s="222"/>
      <c r="BY236" s="222"/>
      <c r="BZ236" s="222"/>
      <c r="CA236" s="222"/>
      <c r="CB236" s="222"/>
      <c r="CC236" s="222"/>
      <c r="CD236" s="222"/>
      <c r="CE236" s="222"/>
      <c r="CF236" s="222"/>
      <c r="CG236" s="222"/>
      <c r="CH236" s="222"/>
      <c r="CI236" s="222"/>
      <c r="CJ236" s="222"/>
      <c r="CK236" s="222"/>
      <c r="CL236" s="222"/>
      <c r="CM236" s="222"/>
      <c r="CN236" s="222"/>
      <c r="CO236" s="222"/>
      <c r="CP236" s="222"/>
      <c r="CQ236" s="222"/>
      <c r="CR236" s="222"/>
      <c r="CS236" s="222"/>
      <c r="CT236" s="222"/>
      <c r="CU236" s="222"/>
      <c r="CV236" s="222"/>
      <c r="CW236" s="222"/>
      <c r="CX236" s="222"/>
      <c r="CY236" s="222"/>
      <c r="CZ236" s="222"/>
      <c r="DA236" s="222"/>
      <c r="DB236" s="222"/>
      <c r="DC236" s="222"/>
      <c r="DD236" s="222"/>
      <c r="DE236" s="222"/>
      <c r="DF236" s="222"/>
      <c r="DG236" s="222"/>
      <c r="DH236" s="222"/>
      <c r="DI236" s="222"/>
      <c r="DJ236" s="222"/>
      <c r="DK236" s="222"/>
      <c r="DL236" s="222"/>
      <c r="DM236" s="222"/>
      <c r="DN236" s="222"/>
      <c r="DO236" s="222"/>
      <c r="DP236" s="222"/>
      <c r="DQ236" s="222"/>
      <c r="DR236" s="222"/>
      <c r="DS236" s="222"/>
      <c r="DT236" s="222"/>
      <c r="DU236" s="222"/>
      <c r="DV236" s="222"/>
      <c r="DW236" s="222"/>
      <c r="DX236" s="222"/>
      <c r="DY236" s="222"/>
      <c r="DZ236" s="222"/>
      <c r="EA236" s="222"/>
      <c r="EB236" s="222"/>
      <c r="EC236" s="222"/>
      <c r="ED236" s="222"/>
      <c r="EE236" s="222"/>
      <c r="EF236" s="222"/>
      <c r="EG236" s="222"/>
      <c r="EH236" s="222"/>
      <c r="EI236" s="222"/>
      <c r="EJ236" s="222"/>
      <c r="EK236" s="222"/>
      <c r="EL236" s="222"/>
      <c r="EM236" s="222"/>
      <c r="EN236" s="222"/>
      <c r="EO236" s="222"/>
      <c r="EP236" s="222"/>
      <c r="EQ236" s="222"/>
      <c r="ER236" s="222"/>
      <c r="ES236" s="222"/>
      <c r="ET236" s="222"/>
      <c r="EU236" s="222"/>
      <c r="EV236" s="222"/>
      <c r="EW236" s="222"/>
      <c r="EX236" s="222"/>
      <c r="EY236" s="222"/>
      <c r="EZ236" s="222"/>
      <c r="FA236" s="222"/>
      <c r="FB236" s="222"/>
      <c r="FC236" s="222"/>
      <c r="FD236" s="222"/>
      <c r="FE236" s="222"/>
      <c r="FF236" s="222"/>
      <c r="FG236" s="222"/>
      <c r="FH236" s="222"/>
      <c r="FI236" s="222"/>
      <c r="FJ236" s="222"/>
      <c r="FK236" s="222"/>
      <c r="FL236" s="222"/>
      <c r="FM236" s="222"/>
      <c r="FN236" s="222"/>
      <c r="FO236" s="222"/>
      <c r="FP236" s="222"/>
      <c r="FQ236" s="222"/>
      <c r="FR236" s="222"/>
      <c r="FS236" s="222"/>
      <c r="FT236" s="222"/>
      <c r="FU236" s="222"/>
      <c r="FV236" s="222"/>
      <c r="FW236" s="222"/>
      <c r="FX236" s="222"/>
      <c r="FY236" s="222"/>
      <c r="FZ236" s="222"/>
      <c r="GA236" s="222"/>
      <c r="GB236" s="222"/>
      <c r="GC236" s="222"/>
      <c r="GD236" s="222"/>
      <c r="GE236" s="222"/>
      <c r="GF236" s="222"/>
      <c r="GG236" s="222"/>
      <c r="GH236" s="222"/>
      <c r="GI236" s="222"/>
      <c r="GJ236" s="222"/>
      <c r="GK236" s="222"/>
      <c r="GL236" s="222"/>
      <c r="GM236" s="222"/>
      <c r="GN236" s="222"/>
      <c r="GO236" s="222"/>
      <c r="GP236" s="222"/>
      <c r="GQ236" s="222"/>
      <c r="GR236" s="222"/>
      <c r="GS236" s="222"/>
      <c r="GT236" s="222"/>
      <c r="GU236" s="222"/>
      <c r="GV236" s="222"/>
      <c r="GW236" s="222"/>
      <c r="GX236" s="222"/>
      <c r="GY236" s="222"/>
      <c r="GZ236" s="222"/>
      <c r="HA236" s="222"/>
      <c r="HB236" s="222"/>
      <c r="HC236" s="222"/>
      <c r="HD236" s="222"/>
      <c r="HE236" s="222"/>
      <c r="HF236" s="222"/>
      <c r="HG236" s="222"/>
      <c r="HH236" s="222"/>
      <c r="HI236" s="222"/>
      <c r="HJ236" s="222"/>
      <c r="HK236" s="222"/>
      <c r="HL236" s="222"/>
      <c r="HM236" s="222"/>
      <c r="HN236" s="222"/>
      <c r="HO236" s="222"/>
      <c r="HP236" s="222"/>
      <c r="HQ236" s="222"/>
      <c r="HR236" s="222"/>
      <c r="HS236" s="222"/>
      <c r="HT236" s="222"/>
      <c r="HU236" s="222"/>
      <c r="HV236" s="222"/>
      <c r="HW236" s="222"/>
      <c r="HX236" s="222"/>
      <c r="HY236" s="222"/>
      <c r="HZ236" s="222"/>
      <c r="IA236" s="222"/>
      <c r="IB236" s="222"/>
      <c r="IC236" s="222"/>
      <c r="ID236" s="222"/>
      <c r="IE236" s="222"/>
      <c r="IF236" s="222"/>
      <c r="IG236" s="222"/>
      <c r="IH236" s="222"/>
      <c r="II236" s="222"/>
      <c r="IJ236" s="222"/>
      <c r="IK236" s="222"/>
      <c r="IL236" s="222"/>
      <c r="IM236" s="222"/>
      <c r="IN236" s="222"/>
      <c r="IO236" s="222"/>
      <c r="IP236" s="222"/>
      <c r="IQ236" s="222"/>
      <c r="IR236" s="222"/>
      <c r="IS236" s="222"/>
      <c r="IT236" s="222"/>
    </row>
    <row r="237" spans="1:254" s="1" customFormat="1" x14ac:dyDescent="0.2">
      <c r="A237" s="222"/>
      <c r="B237" s="243" t="s">
        <v>3</v>
      </c>
      <c r="C237" s="243"/>
      <c r="D237" s="243"/>
      <c r="E237" s="244" t="s">
        <v>4</v>
      </c>
      <c r="F237" s="243"/>
      <c r="G237" s="243"/>
      <c r="H237" s="243"/>
      <c r="I237" s="222"/>
      <c r="J237" s="222"/>
      <c r="K237" s="222"/>
      <c r="L237" s="222"/>
      <c r="M237" s="222"/>
      <c r="N237" s="222"/>
      <c r="O237" s="222"/>
      <c r="P237" s="222"/>
      <c r="Q237" s="222"/>
      <c r="R237" s="222"/>
      <c r="S237" s="222"/>
      <c r="T237" s="222"/>
      <c r="U237" s="222"/>
      <c r="V237" s="222"/>
      <c r="W237" s="222"/>
      <c r="X237" s="222"/>
      <c r="Y237" s="222"/>
      <c r="Z237" s="222"/>
      <c r="AA237" s="222"/>
      <c r="AB237" s="222"/>
      <c r="AC237" s="222"/>
      <c r="AD237" s="222"/>
      <c r="AE237" s="222"/>
      <c r="AF237" s="222"/>
      <c r="AG237" s="222"/>
      <c r="AH237" s="222"/>
      <c r="AI237" s="222"/>
      <c r="AJ237" s="222"/>
      <c r="AK237" s="222"/>
      <c r="AL237" s="222"/>
      <c r="AM237" s="222"/>
      <c r="AN237" s="222"/>
      <c r="AO237" s="222"/>
      <c r="AP237" s="222"/>
      <c r="AQ237" s="222"/>
      <c r="AR237" s="222"/>
      <c r="AS237" s="222"/>
      <c r="AT237" s="222"/>
      <c r="AU237" s="222"/>
      <c r="AV237" s="222"/>
      <c r="AW237" s="222"/>
      <c r="AX237" s="222"/>
      <c r="AY237" s="222"/>
      <c r="AZ237" s="222"/>
      <c r="BA237" s="222"/>
      <c r="BB237" s="222"/>
      <c r="BC237" s="222"/>
      <c r="BD237" s="222"/>
      <c r="BE237" s="222"/>
      <c r="BF237" s="222"/>
      <c r="BG237" s="222"/>
      <c r="BH237" s="222"/>
      <c r="BI237" s="222"/>
      <c r="BJ237" s="222"/>
      <c r="BK237" s="222"/>
      <c r="BL237" s="222"/>
      <c r="BM237" s="222"/>
      <c r="BN237" s="222"/>
      <c r="BO237" s="222"/>
      <c r="BP237" s="222"/>
      <c r="BQ237" s="222"/>
      <c r="BR237" s="222"/>
      <c r="BS237" s="222"/>
      <c r="BT237" s="222"/>
      <c r="BU237" s="222"/>
      <c r="BV237" s="222"/>
      <c r="BW237" s="222"/>
      <c r="BX237" s="222"/>
      <c r="BY237" s="222"/>
      <c r="BZ237" s="222"/>
      <c r="CA237" s="222"/>
      <c r="CB237" s="222"/>
      <c r="CC237" s="222"/>
      <c r="CD237" s="222"/>
      <c r="CE237" s="222"/>
      <c r="CF237" s="222"/>
      <c r="CG237" s="222"/>
      <c r="CH237" s="222"/>
      <c r="CI237" s="222"/>
      <c r="CJ237" s="222"/>
      <c r="CK237" s="222"/>
      <c r="CL237" s="222"/>
      <c r="CM237" s="222"/>
      <c r="CN237" s="222"/>
      <c r="CO237" s="222"/>
      <c r="CP237" s="222"/>
      <c r="CQ237" s="222"/>
      <c r="CR237" s="222"/>
      <c r="CS237" s="222"/>
      <c r="CT237" s="222"/>
      <c r="CU237" s="222"/>
      <c r="CV237" s="222"/>
      <c r="CW237" s="222"/>
      <c r="CX237" s="222"/>
      <c r="CY237" s="222"/>
      <c r="CZ237" s="222"/>
      <c r="DA237" s="222"/>
      <c r="DB237" s="222"/>
      <c r="DC237" s="222"/>
      <c r="DD237" s="222"/>
      <c r="DE237" s="222"/>
      <c r="DF237" s="222"/>
      <c r="DG237" s="222"/>
      <c r="DH237" s="222"/>
      <c r="DI237" s="222"/>
      <c r="DJ237" s="222"/>
      <c r="DK237" s="222"/>
      <c r="DL237" s="222"/>
      <c r="DM237" s="222"/>
      <c r="DN237" s="222"/>
      <c r="DO237" s="222"/>
      <c r="DP237" s="222"/>
      <c r="DQ237" s="222"/>
      <c r="DR237" s="222"/>
      <c r="DS237" s="222"/>
      <c r="DT237" s="222"/>
      <c r="DU237" s="222"/>
      <c r="DV237" s="222"/>
      <c r="DW237" s="222"/>
      <c r="DX237" s="222"/>
      <c r="DY237" s="222"/>
      <c r="DZ237" s="222"/>
      <c r="EA237" s="222"/>
      <c r="EB237" s="222"/>
      <c r="EC237" s="222"/>
      <c r="ED237" s="222"/>
      <c r="EE237" s="222"/>
      <c r="EF237" s="222"/>
      <c r="EG237" s="222"/>
      <c r="EH237" s="222"/>
      <c r="EI237" s="222"/>
      <c r="EJ237" s="222"/>
      <c r="EK237" s="222"/>
      <c r="EL237" s="222"/>
      <c r="EM237" s="222"/>
      <c r="EN237" s="222"/>
      <c r="EO237" s="222"/>
      <c r="EP237" s="222"/>
      <c r="EQ237" s="222"/>
      <c r="ER237" s="222"/>
      <c r="ES237" s="222"/>
      <c r="ET237" s="222"/>
      <c r="EU237" s="222"/>
      <c r="EV237" s="222"/>
      <c r="EW237" s="222"/>
      <c r="EX237" s="222"/>
      <c r="EY237" s="222"/>
      <c r="EZ237" s="222"/>
      <c r="FA237" s="222"/>
      <c r="FB237" s="222"/>
      <c r="FC237" s="222"/>
      <c r="FD237" s="222"/>
      <c r="FE237" s="222"/>
      <c r="FF237" s="222"/>
      <c r="FG237" s="222"/>
      <c r="FH237" s="222"/>
      <c r="FI237" s="222"/>
      <c r="FJ237" s="222"/>
      <c r="FK237" s="222"/>
      <c r="FL237" s="222"/>
      <c r="FM237" s="222"/>
      <c r="FN237" s="222"/>
      <c r="FO237" s="222"/>
      <c r="FP237" s="222"/>
      <c r="FQ237" s="222"/>
      <c r="FR237" s="222"/>
      <c r="FS237" s="222"/>
      <c r="FT237" s="222"/>
      <c r="FU237" s="222"/>
      <c r="FV237" s="222"/>
      <c r="FW237" s="222"/>
      <c r="FX237" s="222"/>
      <c r="FY237" s="222"/>
      <c r="FZ237" s="222"/>
      <c r="GA237" s="222"/>
      <c r="GB237" s="222"/>
      <c r="GC237" s="222"/>
      <c r="GD237" s="222"/>
      <c r="GE237" s="222"/>
      <c r="GF237" s="222"/>
      <c r="GG237" s="222"/>
      <c r="GH237" s="222"/>
      <c r="GI237" s="222"/>
      <c r="GJ237" s="222"/>
      <c r="GK237" s="222"/>
      <c r="GL237" s="222"/>
      <c r="GM237" s="222"/>
      <c r="GN237" s="222"/>
      <c r="GO237" s="222"/>
      <c r="GP237" s="222"/>
      <c r="GQ237" s="222"/>
      <c r="GR237" s="222"/>
      <c r="GS237" s="222"/>
      <c r="GT237" s="222"/>
      <c r="GU237" s="222"/>
      <c r="GV237" s="222"/>
      <c r="GW237" s="222"/>
      <c r="GX237" s="222"/>
      <c r="GY237" s="222"/>
      <c r="GZ237" s="222"/>
      <c r="HA237" s="222"/>
      <c r="HB237" s="222"/>
      <c r="HC237" s="222"/>
      <c r="HD237" s="222"/>
      <c r="HE237" s="222"/>
      <c r="HF237" s="222"/>
      <c r="HG237" s="222"/>
      <c r="HH237" s="222"/>
      <c r="HI237" s="222"/>
      <c r="HJ237" s="222"/>
      <c r="HK237" s="222"/>
      <c r="HL237" s="222"/>
      <c r="HM237" s="222"/>
      <c r="HN237" s="222"/>
      <c r="HO237" s="222"/>
      <c r="HP237" s="222"/>
      <c r="HQ237" s="222"/>
      <c r="HR237" s="222"/>
      <c r="HS237" s="222"/>
      <c r="HT237" s="222"/>
      <c r="HU237" s="222"/>
      <c r="HV237" s="222"/>
      <c r="HW237" s="222"/>
      <c r="HX237" s="222"/>
      <c r="HY237" s="222"/>
      <c r="HZ237" s="222"/>
      <c r="IA237" s="222"/>
      <c r="IB237" s="222"/>
      <c r="IC237" s="222"/>
      <c r="ID237" s="222"/>
      <c r="IE237" s="222"/>
      <c r="IF237" s="222"/>
      <c r="IG237" s="222"/>
      <c r="IH237" s="222"/>
      <c r="II237" s="222"/>
      <c r="IJ237" s="222"/>
      <c r="IK237" s="222"/>
      <c r="IL237" s="222"/>
      <c r="IM237" s="222"/>
      <c r="IN237" s="222"/>
      <c r="IO237" s="222"/>
      <c r="IP237" s="222"/>
      <c r="IQ237" s="222"/>
      <c r="IR237" s="222"/>
      <c r="IS237" s="222"/>
      <c r="IT237" s="222"/>
    </row>
    <row r="238" spans="1:254" s="1" customFormat="1" x14ac:dyDescent="0.2">
      <c r="A238" s="222"/>
      <c r="B238" s="245" t="s">
        <v>5</v>
      </c>
      <c r="C238" s="245"/>
      <c r="D238" s="245"/>
      <c r="E238" s="249" t="s">
        <v>205</v>
      </c>
      <c r="F238" s="245"/>
      <c r="G238" s="245"/>
      <c r="H238" s="245"/>
      <c r="I238" s="222"/>
      <c r="J238" s="222"/>
      <c r="K238" s="222"/>
      <c r="L238" s="222"/>
      <c r="M238" s="222"/>
      <c r="N238" s="222"/>
      <c r="O238" s="222"/>
      <c r="P238" s="222"/>
      <c r="Q238" s="222"/>
      <c r="R238" s="222"/>
      <c r="S238" s="222"/>
      <c r="T238" s="222"/>
      <c r="U238" s="222"/>
      <c r="V238" s="222"/>
      <c r="W238" s="222"/>
      <c r="X238" s="222"/>
      <c r="Y238" s="222"/>
      <c r="Z238" s="222"/>
      <c r="AA238" s="222"/>
      <c r="AB238" s="222"/>
      <c r="AC238" s="222"/>
      <c r="AD238" s="222"/>
      <c r="AE238" s="222"/>
      <c r="AF238" s="222"/>
      <c r="AG238" s="222"/>
      <c r="AH238" s="222"/>
      <c r="AI238" s="222"/>
      <c r="AJ238" s="222"/>
      <c r="AK238" s="222"/>
      <c r="AL238" s="222"/>
      <c r="AM238" s="222"/>
      <c r="AN238" s="222"/>
      <c r="AO238" s="222"/>
      <c r="AP238" s="222"/>
      <c r="AQ238" s="222"/>
      <c r="AR238" s="222"/>
      <c r="AS238" s="222"/>
      <c r="AT238" s="222"/>
      <c r="AU238" s="222"/>
      <c r="AV238" s="222"/>
      <c r="AW238" s="222"/>
      <c r="AX238" s="222"/>
      <c r="AY238" s="222"/>
      <c r="AZ238" s="222"/>
      <c r="BA238" s="222"/>
      <c r="BB238" s="222"/>
      <c r="BC238" s="222"/>
      <c r="BD238" s="222"/>
      <c r="BE238" s="222"/>
      <c r="BF238" s="222"/>
      <c r="BG238" s="222"/>
      <c r="BH238" s="222"/>
      <c r="BI238" s="222"/>
      <c r="BJ238" s="222"/>
      <c r="BK238" s="222"/>
      <c r="BL238" s="222"/>
      <c r="BM238" s="222"/>
      <c r="BN238" s="222"/>
      <c r="BO238" s="222"/>
      <c r="BP238" s="222"/>
      <c r="BQ238" s="222"/>
      <c r="BR238" s="222"/>
      <c r="BS238" s="222"/>
      <c r="BT238" s="222"/>
      <c r="BU238" s="222"/>
      <c r="BV238" s="222"/>
      <c r="BW238" s="222"/>
      <c r="BX238" s="222"/>
      <c r="BY238" s="222"/>
      <c r="BZ238" s="222"/>
      <c r="CA238" s="222"/>
      <c r="CB238" s="222"/>
      <c r="CC238" s="222"/>
      <c r="CD238" s="222"/>
      <c r="CE238" s="222"/>
      <c r="CF238" s="222"/>
      <c r="CG238" s="222"/>
      <c r="CH238" s="222"/>
      <c r="CI238" s="222"/>
      <c r="CJ238" s="222"/>
      <c r="CK238" s="222"/>
      <c r="CL238" s="222"/>
      <c r="CM238" s="222"/>
      <c r="CN238" s="222"/>
      <c r="CO238" s="222"/>
      <c r="CP238" s="222"/>
      <c r="CQ238" s="222"/>
      <c r="CR238" s="222"/>
      <c r="CS238" s="222"/>
      <c r="CT238" s="222"/>
      <c r="CU238" s="222"/>
      <c r="CV238" s="222"/>
      <c r="CW238" s="222"/>
      <c r="CX238" s="222"/>
      <c r="CY238" s="222"/>
      <c r="CZ238" s="222"/>
      <c r="DA238" s="222"/>
      <c r="DB238" s="222"/>
      <c r="DC238" s="222"/>
      <c r="DD238" s="222"/>
      <c r="DE238" s="222"/>
      <c r="DF238" s="222"/>
      <c r="DG238" s="222"/>
      <c r="DH238" s="222"/>
      <c r="DI238" s="222"/>
      <c r="DJ238" s="222"/>
      <c r="DK238" s="222"/>
      <c r="DL238" s="222"/>
      <c r="DM238" s="222"/>
      <c r="DN238" s="222"/>
      <c r="DO238" s="222"/>
      <c r="DP238" s="222"/>
      <c r="DQ238" s="222"/>
      <c r="DR238" s="222"/>
      <c r="DS238" s="222"/>
      <c r="DT238" s="222"/>
      <c r="DU238" s="222"/>
      <c r="DV238" s="222"/>
      <c r="DW238" s="222"/>
      <c r="DX238" s="222"/>
      <c r="DY238" s="222"/>
      <c r="DZ238" s="222"/>
      <c r="EA238" s="222"/>
      <c r="EB238" s="222"/>
      <c r="EC238" s="222"/>
      <c r="ED238" s="222"/>
      <c r="EE238" s="222"/>
      <c r="EF238" s="222"/>
      <c r="EG238" s="222"/>
      <c r="EH238" s="222"/>
      <c r="EI238" s="222"/>
      <c r="EJ238" s="222"/>
      <c r="EK238" s="222"/>
      <c r="EL238" s="222"/>
      <c r="EM238" s="222"/>
      <c r="EN238" s="222"/>
      <c r="EO238" s="222"/>
      <c r="EP238" s="222"/>
      <c r="EQ238" s="222"/>
      <c r="ER238" s="222"/>
      <c r="ES238" s="222"/>
      <c r="ET238" s="222"/>
      <c r="EU238" s="222"/>
      <c r="EV238" s="222"/>
      <c r="EW238" s="222"/>
      <c r="EX238" s="222"/>
      <c r="EY238" s="222"/>
      <c r="EZ238" s="222"/>
      <c r="FA238" s="222"/>
      <c r="FB238" s="222"/>
      <c r="FC238" s="222"/>
      <c r="FD238" s="222"/>
      <c r="FE238" s="222"/>
      <c r="FF238" s="222"/>
      <c r="FG238" s="222"/>
      <c r="FH238" s="222"/>
      <c r="FI238" s="222"/>
      <c r="FJ238" s="222"/>
      <c r="FK238" s="222"/>
      <c r="FL238" s="222"/>
      <c r="FM238" s="222"/>
      <c r="FN238" s="222"/>
      <c r="FO238" s="222"/>
      <c r="FP238" s="222"/>
      <c r="FQ238" s="222"/>
      <c r="FR238" s="222"/>
      <c r="FS238" s="222"/>
      <c r="FT238" s="222"/>
      <c r="FU238" s="222"/>
      <c r="FV238" s="222"/>
      <c r="FW238" s="222"/>
      <c r="FX238" s="222"/>
      <c r="FY238" s="222"/>
      <c r="FZ238" s="222"/>
      <c r="GA238" s="222"/>
      <c r="GB238" s="222"/>
      <c r="GC238" s="222"/>
      <c r="GD238" s="222"/>
      <c r="GE238" s="222"/>
      <c r="GF238" s="222"/>
      <c r="GG238" s="222"/>
      <c r="GH238" s="222"/>
      <c r="GI238" s="222"/>
      <c r="GJ238" s="222"/>
      <c r="GK238" s="222"/>
      <c r="GL238" s="222"/>
      <c r="GM238" s="222"/>
      <c r="GN238" s="222"/>
      <c r="GO238" s="222"/>
      <c r="GP238" s="222"/>
      <c r="GQ238" s="222"/>
      <c r="GR238" s="222"/>
      <c r="GS238" s="222"/>
      <c r="GT238" s="222"/>
      <c r="GU238" s="222"/>
      <c r="GV238" s="222"/>
      <c r="GW238" s="222"/>
      <c r="GX238" s="222"/>
      <c r="GY238" s="222"/>
      <c r="GZ238" s="222"/>
      <c r="HA238" s="222"/>
      <c r="HB238" s="222"/>
      <c r="HC238" s="222"/>
      <c r="HD238" s="222"/>
      <c r="HE238" s="222"/>
      <c r="HF238" s="222"/>
      <c r="HG238" s="222"/>
      <c r="HH238" s="222"/>
      <c r="HI238" s="222"/>
      <c r="HJ238" s="222"/>
      <c r="HK238" s="222"/>
      <c r="HL238" s="222"/>
      <c r="HM238" s="222"/>
      <c r="HN238" s="222"/>
      <c r="HO238" s="222"/>
      <c r="HP238" s="222"/>
      <c r="HQ238" s="222"/>
      <c r="HR238" s="222"/>
      <c r="HS238" s="222"/>
      <c r="HT238" s="222"/>
      <c r="HU238" s="222"/>
      <c r="HV238" s="222"/>
      <c r="HW238" s="222"/>
      <c r="HX238" s="222"/>
      <c r="HY238" s="222"/>
      <c r="HZ238" s="222"/>
      <c r="IA238" s="222"/>
      <c r="IB238" s="222"/>
      <c r="IC238" s="222"/>
      <c r="ID238" s="222"/>
      <c r="IE238" s="222"/>
      <c r="IF238" s="222"/>
      <c r="IG238" s="222"/>
      <c r="IH238" s="222"/>
      <c r="II238" s="222"/>
      <c r="IJ238" s="222"/>
      <c r="IK238" s="222"/>
      <c r="IL238" s="222"/>
      <c r="IM238" s="222"/>
      <c r="IN238" s="222"/>
      <c r="IO238" s="222"/>
      <c r="IP238" s="222"/>
      <c r="IQ238" s="222"/>
      <c r="IR238" s="222"/>
      <c r="IS238" s="222"/>
      <c r="IT238" s="222"/>
    </row>
    <row r="239" spans="1:254" s="1" customFormat="1" x14ac:dyDescent="0.2">
      <c r="A239" s="222"/>
      <c r="B239" s="246" t="s">
        <v>7</v>
      </c>
      <c r="C239" s="246"/>
      <c r="D239" s="246"/>
      <c r="E239" s="247" t="s">
        <v>204</v>
      </c>
      <c r="F239" s="246"/>
      <c r="G239" s="246"/>
      <c r="H239" s="246"/>
      <c r="I239" s="222"/>
      <c r="J239" s="222"/>
      <c r="K239" s="222"/>
      <c r="L239" s="222"/>
      <c r="M239" s="222"/>
      <c r="N239" s="222"/>
      <c r="O239" s="222"/>
      <c r="P239" s="222"/>
      <c r="Q239" s="222"/>
      <c r="R239" s="222"/>
      <c r="S239" s="222"/>
      <c r="T239" s="222"/>
      <c r="U239" s="222"/>
      <c r="V239" s="222"/>
      <c r="W239" s="222"/>
      <c r="X239" s="222"/>
      <c r="Y239" s="222"/>
      <c r="Z239" s="222"/>
      <c r="AA239" s="222"/>
      <c r="AB239" s="222"/>
      <c r="AC239" s="222"/>
      <c r="AD239" s="222"/>
      <c r="AE239" s="222"/>
      <c r="AF239" s="222"/>
      <c r="AG239" s="222"/>
      <c r="AH239" s="222"/>
      <c r="AI239" s="222"/>
      <c r="AJ239" s="222"/>
      <c r="AK239" s="222"/>
      <c r="AL239" s="222"/>
      <c r="AM239" s="222"/>
      <c r="AN239" s="222"/>
      <c r="AO239" s="222"/>
      <c r="AP239" s="222"/>
      <c r="AQ239" s="222"/>
      <c r="AR239" s="222"/>
      <c r="AS239" s="222"/>
      <c r="AT239" s="222"/>
      <c r="AU239" s="222"/>
      <c r="AV239" s="222"/>
      <c r="AW239" s="222"/>
      <c r="AX239" s="222"/>
      <c r="AY239" s="222"/>
      <c r="AZ239" s="222"/>
      <c r="BA239" s="222"/>
      <c r="BB239" s="222"/>
      <c r="BC239" s="222"/>
      <c r="BD239" s="222"/>
      <c r="BE239" s="222"/>
      <c r="BF239" s="222"/>
      <c r="BG239" s="222"/>
      <c r="BH239" s="222"/>
      <c r="BI239" s="222"/>
      <c r="BJ239" s="222"/>
      <c r="BK239" s="222"/>
      <c r="BL239" s="222"/>
      <c r="BM239" s="222"/>
      <c r="BN239" s="222"/>
      <c r="BO239" s="222"/>
      <c r="BP239" s="222"/>
      <c r="BQ239" s="222"/>
      <c r="BR239" s="222"/>
      <c r="BS239" s="222"/>
      <c r="BT239" s="222"/>
      <c r="BU239" s="222"/>
      <c r="BV239" s="222"/>
      <c r="BW239" s="222"/>
      <c r="BX239" s="222"/>
      <c r="BY239" s="222"/>
      <c r="BZ239" s="222"/>
      <c r="CA239" s="222"/>
      <c r="CB239" s="222"/>
      <c r="CC239" s="222"/>
      <c r="CD239" s="222"/>
      <c r="CE239" s="222"/>
      <c r="CF239" s="222"/>
      <c r="CG239" s="222"/>
      <c r="CH239" s="222"/>
      <c r="CI239" s="222"/>
      <c r="CJ239" s="222"/>
      <c r="CK239" s="222"/>
      <c r="CL239" s="222"/>
      <c r="CM239" s="222"/>
      <c r="CN239" s="222"/>
      <c r="CO239" s="222"/>
      <c r="CP239" s="222"/>
      <c r="CQ239" s="222"/>
      <c r="CR239" s="222"/>
      <c r="CS239" s="222"/>
      <c r="CT239" s="222"/>
      <c r="CU239" s="222"/>
      <c r="CV239" s="222"/>
      <c r="CW239" s="222"/>
      <c r="CX239" s="222"/>
      <c r="CY239" s="222"/>
      <c r="CZ239" s="222"/>
      <c r="DA239" s="222"/>
      <c r="DB239" s="222"/>
      <c r="DC239" s="222"/>
      <c r="DD239" s="222"/>
      <c r="DE239" s="222"/>
      <c r="DF239" s="222"/>
      <c r="DG239" s="222"/>
      <c r="DH239" s="222"/>
      <c r="DI239" s="222"/>
      <c r="DJ239" s="222"/>
      <c r="DK239" s="222"/>
      <c r="DL239" s="222"/>
      <c r="DM239" s="222"/>
      <c r="DN239" s="222"/>
      <c r="DO239" s="222"/>
      <c r="DP239" s="222"/>
      <c r="DQ239" s="222"/>
      <c r="DR239" s="222"/>
      <c r="DS239" s="222"/>
      <c r="DT239" s="222"/>
      <c r="DU239" s="222"/>
      <c r="DV239" s="222"/>
      <c r="DW239" s="222"/>
      <c r="DX239" s="222"/>
      <c r="DY239" s="222"/>
      <c r="DZ239" s="222"/>
      <c r="EA239" s="222"/>
      <c r="EB239" s="222"/>
      <c r="EC239" s="222"/>
      <c r="ED239" s="222"/>
      <c r="EE239" s="222"/>
      <c r="EF239" s="222"/>
      <c r="EG239" s="222"/>
      <c r="EH239" s="222"/>
      <c r="EI239" s="222"/>
      <c r="EJ239" s="222"/>
      <c r="EK239" s="222"/>
      <c r="EL239" s="222"/>
      <c r="EM239" s="222"/>
      <c r="EN239" s="222"/>
      <c r="EO239" s="222"/>
      <c r="EP239" s="222"/>
      <c r="EQ239" s="222"/>
      <c r="ER239" s="222"/>
      <c r="ES239" s="222"/>
      <c r="ET239" s="222"/>
      <c r="EU239" s="222"/>
      <c r="EV239" s="222"/>
      <c r="EW239" s="222"/>
      <c r="EX239" s="222"/>
      <c r="EY239" s="222"/>
      <c r="EZ239" s="222"/>
      <c r="FA239" s="222"/>
      <c r="FB239" s="222"/>
      <c r="FC239" s="222"/>
      <c r="FD239" s="222"/>
      <c r="FE239" s="222"/>
      <c r="FF239" s="222"/>
      <c r="FG239" s="222"/>
      <c r="FH239" s="222"/>
      <c r="FI239" s="222"/>
      <c r="FJ239" s="222"/>
      <c r="FK239" s="222"/>
      <c r="FL239" s="222"/>
      <c r="FM239" s="222"/>
      <c r="FN239" s="222"/>
      <c r="FO239" s="222"/>
      <c r="FP239" s="222"/>
      <c r="FQ239" s="222"/>
      <c r="FR239" s="222"/>
      <c r="FS239" s="222"/>
      <c r="FT239" s="222"/>
      <c r="FU239" s="222"/>
      <c r="FV239" s="222"/>
      <c r="FW239" s="222"/>
      <c r="FX239" s="222"/>
      <c r="FY239" s="222"/>
      <c r="FZ239" s="222"/>
      <c r="GA239" s="222"/>
      <c r="GB239" s="222"/>
      <c r="GC239" s="222"/>
      <c r="GD239" s="222"/>
      <c r="GE239" s="222"/>
      <c r="GF239" s="222"/>
      <c r="GG239" s="222"/>
      <c r="GH239" s="222"/>
      <c r="GI239" s="222"/>
      <c r="GJ239" s="222"/>
      <c r="GK239" s="222"/>
      <c r="GL239" s="222"/>
      <c r="GM239" s="222"/>
      <c r="GN239" s="222"/>
      <c r="GO239" s="222"/>
      <c r="GP239" s="222"/>
      <c r="GQ239" s="222"/>
      <c r="GR239" s="222"/>
      <c r="GS239" s="222"/>
      <c r="GT239" s="222"/>
      <c r="GU239" s="222"/>
      <c r="GV239" s="222"/>
      <c r="GW239" s="222"/>
      <c r="GX239" s="222"/>
      <c r="GY239" s="222"/>
      <c r="GZ239" s="222"/>
      <c r="HA239" s="222"/>
      <c r="HB239" s="222"/>
      <c r="HC239" s="222"/>
      <c r="HD239" s="222"/>
      <c r="HE239" s="222"/>
      <c r="HF239" s="222"/>
      <c r="HG239" s="222"/>
      <c r="HH239" s="222"/>
      <c r="HI239" s="222"/>
      <c r="HJ239" s="222"/>
      <c r="HK239" s="222"/>
      <c r="HL239" s="222"/>
      <c r="HM239" s="222"/>
      <c r="HN239" s="222"/>
      <c r="HO239" s="222"/>
      <c r="HP239" s="222"/>
      <c r="HQ239" s="222"/>
      <c r="HR239" s="222"/>
      <c r="HS239" s="222"/>
      <c r="HT239" s="222"/>
      <c r="HU239" s="222"/>
      <c r="HV239" s="222"/>
      <c r="HW239" s="222"/>
      <c r="HX239" s="222"/>
      <c r="HY239" s="222"/>
      <c r="HZ239" s="222"/>
      <c r="IA239" s="222"/>
      <c r="IB239" s="222"/>
      <c r="IC239" s="222"/>
      <c r="ID239" s="222"/>
      <c r="IE239" s="222"/>
      <c r="IF239" s="222"/>
      <c r="IG239" s="222"/>
      <c r="IH239" s="222"/>
      <c r="II239" s="222"/>
      <c r="IJ239" s="222"/>
      <c r="IK239" s="222"/>
      <c r="IL239" s="222"/>
      <c r="IM239" s="222"/>
      <c r="IN239" s="222"/>
      <c r="IO239" s="222"/>
      <c r="IP239" s="222"/>
      <c r="IQ239" s="222"/>
      <c r="IR239" s="222"/>
      <c r="IS239" s="222"/>
      <c r="IT239" s="222"/>
    </row>
    <row r="240" spans="1:254" s="1" customFormat="1" x14ac:dyDescent="0.2">
      <c r="A240" s="222"/>
      <c r="B240" s="245"/>
      <c r="C240" s="245"/>
      <c r="D240" s="245"/>
      <c r="E240" s="248"/>
      <c r="F240" s="245"/>
      <c r="G240" s="245"/>
      <c r="H240" s="245"/>
      <c r="I240" s="222"/>
      <c r="J240" s="222"/>
      <c r="K240" s="222"/>
      <c r="L240" s="222"/>
      <c r="M240" s="222"/>
      <c r="N240" s="222"/>
      <c r="O240" s="222"/>
      <c r="P240" s="222"/>
      <c r="Q240" s="222"/>
      <c r="R240" s="222"/>
      <c r="S240" s="222"/>
      <c r="T240" s="222"/>
      <c r="U240" s="222"/>
      <c r="V240" s="222"/>
      <c r="W240" s="222"/>
      <c r="X240" s="222"/>
      <c r="Y240" s="222"/>
      <c r="Z240" s="222"/>
      <c r="AA240" s="222"/>
      <c r="AB240" s="222"/>
      <c r="AC240" s="222"/>
      <c r="AD240" s="222"/>
      <c r="AE240" s="222"/>
      <c r="AF240" s="222"/>
      <c r="AG240" s="222"/>
      <c r="AH240" s="222"/>
      <c r="AI240" s="222"/>
      <c r="AJ240" s="222"/>
      <c r="AK240" s="222"/>
      <c r="AL240" s="222"/>
      <c r="AM240" s="222"/>
      <c r="AN240" s="222"/>
      <c r="AO240" s="222"/>
      <c r="AP240" s="222"/>
      <c r="AQ240" s="222"/>
      <c r="AR240" s="222"/>
      <c r="AS240" s="222"/>
      <c r="AT240" s="222"/>
      <c r="AU240" s="222"/>
      <c r="AV240" s="222"/>
      <c r="AW240" s="222"/>
      <c r="AX240" s="222"/>
      <c r="AY240" s="222"/>
      <c r="AZ240" s="222"/>
      <c r="BA240" s="222"/>
      <c r="BB240" s="222"/>
      <c r="BC240" s="222"/>
      <c r="BD240" s="222"/>
      <c r="BE240" s="222"/>
      <c r="BF240" s="222"/>
      <c r="BG240" s="222"/>
      <c r="BH240" s="222"/>
      <c r="BI240" s="222"/>
      <c r="BJ240" s="222"/>
      <c r="BK240" s="222"/>
      <c r="BL240" s="222"/>
      <c r="BM240" s="222"/>
      <c r="BN240" s="222"/>
      <c r="BO240" s="222"/>
      <c r="BP240" s="222"/>
      <c r="BQ240" s="222"/>
      <c r="BR240" s="222"/>
      <c r="BS240" s="222"/>
      <c r="BT240" s="222"/>
      <c r="BU240" s="222"/>
      <c r="BV240" s="222"/>
      <c r="BW240" s="222"/>
      <c r="BX240" s="222"/>
      <c r="BY240" s="222"/>
      <c r="BZ240" s="222"/>
      <c r="CA240" s="222"/>
      <c r="CB240" s="222"/>
      <c r="CC240" s="222"/>
      <c r="CD240" s="222"/>
      <c r="CE240" s="222"/>
      <c r="CF240" s="222"/>
      <c r="CG240" s="222"/>
      <c r="CH240" s="222"/>
      <c r="CI240" s="222"/>
      <c r="CJ240" s="222"/>
      <c r="CK240" s="222"/>
      <c r="CL240" s="222"/>
      <c r="CM240" s="222"/>
      <c r="CN240" s="222"/>
      <c r="CO240" s="222"/>
      <c r="CP240" s="222"/>
      <c r="CQ240" s="222"/>
      <c r="CR240" s="222"/>
      <c r="CS240" s="222"/>
      <c r="CT240" s="222"/>
      <c r="CU240" s="222"/>
      <c r="CV240" s="222"/>
      <c r="CW240" s="222"/>
      <c r="CX240" s="222"/>
      <c r="CY240" s="222"/>
      <c r="CZ240" s="222"/>
      <c r="DA240" s="222"/>
      <c r="DB240" s="222"/>
      <c r="DC240" s="222"/>
      <c r="DD240" s="222"/>
      <c r="DE240" s="222"/>
      <c r="DF240" s="222"/>
      <c r="DG240" s="222"/>
      <c r="DH240" s="222"/>
      <c r="DI240" s="222"/>
      <c r="DJ240" s="222"/>
      <c r="DK240" s="222"/>
      <c r="DL240" s="222"/>
      <c r="DM240" s="222"/>
      <c r="DN240" s="222"/>
      <c r="DO240" s="222"/>
      <c r="DP240" s="222"/>
      <c r="DQ240" s="222"/>
      <c r="DR240" s="222"/>
      <c r="DS240" s="222"/>
      <c r="DT240" s="222"/>
      <c r="DU240" s="222"/>
      <c r="DV240" s="222"/>
      <c r="DW240" s="222"/>
      <c r="DX240" s="222"/>
      <c r="DY240" s="222"/>
      <c r="DZ240" s="222"/>
      <c r="EA240" s="222"/>
      <c r="EB240" s="222"/>
      <c r="EC240" s="222"/>
      <c r="ED240" s="222"/>
      <c r="EE240" s="222"/>
      <c r="EF240" s="222"/>
      <c r="EG240" s="222"/>
      <c r="EH240" s="222"/>
      <c r="EI240" s="222"/>
      <c r="EJ240" s="222"/>
      <c r="EK240" s="222"/>
      <c r="EL240" s="222"/>
      <c r="EM240" s="222"/>
      <c r="EN240" s="222"/>
      <c r="EO240" s="222"/>
      <c r="EP240" s="222"/>
      <c r="EQ240" s="222"/>
      <c r="ER240" s="222"/>
      <c r="ES240" s="222"/>
      <c r="ET240" s="222"/>
      <c r="EU240" s="222"/>
      <c r="EV240" s="222"/>
      <c r="EW240" s="222"/>
      <c r="EX240" s="222"/>
      <c r="EY240" s="222"/>
      <c r="EZ240" s="222"/>
      <c r="FA240" s="222"/>
      <c r="FB240" s="222"/>
      <c r="FC240" s="222"/>
      <c r="FD240" s="222"/>
      <c r="FE240" s="222"/>
      <c r="FF240" s="222"/>
      <c r="FG240" s="222"/>
      <c r="FH240" s="222"/>
      <c r="FI240" s="222"/>
      <c r="FJ240" s="222"/>
      <c r="FK240" s="222"/>
      <c r="FL240" s="222"/>
      <c r="FM240" s="222"/>
      <c r="FN240" s="222"/>
      <c r="FO240" s="222"/>
      <c r="FP240" s="222"/>
      <c r="FQ240" s="222"/>
      <c r="FR240" s="222"/>
      <c r="FS240" s="222"/>
      <c r="FT240" s="222"/>
      <c r="FU240" s="222"/>
      <c r="FV240" s="222"/>
      <c r="FW240" s="222"/>
      <c r="FX240" s="222"/>
      <c r="FY240" s="222"/>
      <c r="FZ240" s="222"/>
      <c r="GA240" s="222"/>
      <c r="GB240" s="222"/>
      <c r="GC240" s="222"/>
      <c r="GD240" s="222"/>
      <c r="GE240" s="222"/>
      <c r="GF240" s="222"/>
      <c r="GG240" s="222"/>
      <c r="GH240" s="222"/>
      <c r="GI240" s="222"/>
      <c r="GJ240" s="222"/>
      <c r="GK240" s="222"/>
      <c r="GL240" s="222"/>
      <c r="GM240" s="222"/>
      <c r="GN240" s="222"/>
      <c r="GO240" s="222"/>
      <c r="GP240" s="222"/>
      <c r="GQ240" s="222"/>
      <c r="GR240" s="222"/>
      <c r="GS240" s="222"/>
      <c r="GT240" s="222"/>
      <c r="GU240" s="222"/>
      <c r="GV240" s="222"/>
      <c r="GW240" s="222"/>
      <c r="GX240" s="222"/>
      <c r="GY240" s="222"/>
      <c r="GZ240" s="222"/>
      <c r="HA240" s="222"/>
      <c r="HB240" s="222"/>
      <c r="HC240" s="222"/>
      <c r="HD240" s="222"/>
      <c r="HE240" s="222"/>
      <c r="HF240" s="222"/>
      <c r="HG240" s="222"/>
      <c r="HH240" s="222"/>
      <c r="HI240" s="222"/>
      <c r="HJ240" s="222"/>
      <c r="HK240" s="222"/>
      <c r="HL240" s="222"/>
      <c r="HM240" s="222"/>
      <c r="HN240" s="222"/>
      <c r="HO240" s="222"/>
      <c r="HP240" s="222"/>
      <c r="HQ240" s="222"/>
      <c r="HR240" s="222"/>
      <c r="HS240" s="222"/>
      <c r="HT240" s="222"/>
      <c r="HU240" s="222"/>
      <c r="HV240" s="222"/>
      <c r="HW240" s="222"/>
      <c r="HX240" s="222"/>
      <c r="HY240" s="222"/>
      <c r="HZ240" s="222"/>
      <c r="IA240" s="222"/>
      <c r="IB240" s="222"/>
      <c r="IC240" s="222"/>
      <c r="ID240" s="222"/>
      <c r="IE240" s="222"/>
      <c r="IF240" s="222"/>
      <c r="IG240" s="222"/>
      <c r="IH240" s="222"/>
      <c r="II240" s="222"/>
      <c r="IJ240" s="222"/>
      <c r="IK240" s="222"/>
      <c r="IL240" s="222"/>
      <c r="IM240" s="222"/>
      <c r="IN240" s="222"/>
      <c r="IO240" s="222"/>
      <c r="IP240" s="222"/>
      <c r="IQ240" s="222"/>
      <c r="IR240" s="222"/>
      <c r="IS240" s="222"/>
      <c r="IT240" s="222"/>
    </row>
    <row r="241" spans="1:254" s="1" customFormat="1" x14ac:dyDescent="0.2">
      <c r="A241" s="222"/>
      <c r="B241" s="245"/>
      <c r="C241" s="245"/>
      <c r="D241" s="245"/>
      <c r="E241" s="248"/>
      <c r="F241" s="245"/>
      <c r="G241" s="245"/>
      <c r="H241" s="245"/>
      <c r="I241" s="222"/>
      <c r="J241" s="222"/>
      <c r="K241" s="222"/>
      <c r="L241" s="222"/>
      <c r="M241" s="222"/>
      <c r="N241" s="222"/>
      <c r="O241" s="222"/>
      <c r="P241" s="222"/>
      <c r="Q241" s="222"/>
      <c r="R241" s="222"/>
      <c r="S241" s="222"/>
      <c r="T241" s="222"/>
      <c r="U241" s="222"/>
      <c r="V241" s="222"/>
      <c r="W241" s="222"/>
      <c r="X241" s="222"/>
      <c r="Y241" s="222"/>
      <c r="Z241" s="222"/>
      <c r="AA241" s="222"/>
      <c r="AB241" s="222"/>
      <c r="AC241" s="222"/>
      <c r="AD241" s="222"/>
      <c r="AE241" s="222"/>
      <c r="AF241" s="222"/>
      <c r="AG241" s="222"/>
      <c r="AH241" s="222"/>
      <c r="AI241" s="222"/>
      <c r="AJ241" s="222"/>
      <c r="AK241" s="222"/>
      <c r="AL241" s="222"/>
      <c r="AM241" s="222"/>
      <c r="AN241" s="222"/>
      <c r="AO241" s="222"/>
      <c r="AP241" s="222"/>
      <c r="AQ241" s="222"/>
      <c r="AR241" s="222"/>
      <c r="AS241" s="222"/>
      <c r="AT241" s="222"/>
      <c r="AU241" s="222"/>
      <c r="AV241" s="222"/>
      <c r="AW241" s="222"/>
      <c r="AX241" s="222"/>
      <c r="AY241" s="222"/>
      <c r="AZ241" s="222"/>
      <c r="BA241" s="222"/>
      <c r="BB241" s="222"/>
      <c r="BC241" s="222"/>
      <c r="BD241" s="222"/>
      <c r="BE241" s="222"/>
      <c r="BF241" s="222"/>
      <c r="BG241" s="222"/>
      <c r="BH241" s="222"/>
      <c r="BI241" s="222"/>
      <c r="BJ241" s="222"/>
      <c r="BK241" s="222"/>
      <c r="BL241" s="222"/>
      <c r="BM241" s="222"/>
      <c r="BN241" s="222"/>
      <c r="BO241" s="222"/>
      <c r="BP241" s="222"/>
      <c r="BQ241" s="222"/>
      <c r="BR241" s="222"/>
      <c r="BS241" s="222"/>
      <c r="BT241" s="222"/>
      <c r="BU241" s="222"/>
      <c r="BV241" s="222"/>
      <c r="BW241" s="222"/>
      <c r="BX241" s="222"/>
      <c r="BY241" s="222"/>
      <c r="BZ241" s="222"/>
      <c r="CA241" s="222"/>
      <c r="CB241" s="222"/>
      <c r="CC241" s="222"/>
      <c r="CD241" s="222"/>
      <c r="CE241" s="222"/>
      <c r="CF241" s="222"/>
      <c r="CG241" s="222"/>
      <c r="CH241" s="222"/>
      <c r="CI241" s="222"/>
      <c r="CJ241" s="222"/>
      <c r="CK241" s="222"/>
      <c r="CL241" s="222"/>
      <c r="CM241" s="222"/>
      <c r="CN241" s="222"/>
      <c r="CO241" s="222"/>
      <c r="CP241" s="222"/>
      <c r="CQ241" s="222"/>
      <c r="CR241" s="222"/>
      <c r="CS241" s="222"/>
      <c r="CT241" s="222"/>
      <c r="CU241" s="222"/>
      <c r="CV241" s="222"/>
      <c r="CW241" s="222"/>
      <c r="CX241" s="222"/>
      <c r="CY241" s="222"/>
      <c r="CZ241" s="222"/>
      <c r="DA241" s="222"/>
      <c r="DB241" s="222"/>
      <c r="DC241" s="222"/>
      <c r="DD241" s="222"/>
      <c r="DE241" s="222"/>
      <c r="DF241" s="222"/>
      <c r="DG241" s="222"/>
      <c r="DH241" s="222"/>
      <c r="DI241" s="222"/>
      <c r="DJ241" s="222"/>
      <c r="DK241" s="222"/>
      <c r="DL241" s="222"/>
      <c r="DM241" s="222"/>
      <c r="DN241" s="222"/>
      <c r="DO241" s="222"/>
      <c r="DP241" s="222"/>
      <c r="DQ241" s="222"/>
      <c r="DR241" s="222"/>
      <c r="DS241" s="222"/>
      <c r="DT241" s="222"/>
      <c r="DU241" s="222"/>
      <c r="DV241" s="222"/>
      <c r="DW241" s="222"/>
      <c r="DX241" s="222"/>
      <c r="DY241" s="222"/>
      <c r="DZ241" s="222"/>
      <c r="EA241" s="222"/>
      <c r="EB241" s="222"/>
      <c r="EC241" s="222"/>
      <c r="ED241" s="222"/>
      <c r="EE241" s="222"/>
      <c r="EF241" s="222"/>
      <c r="EG241" s="222"/>
      <c r="EH241" s="222"/>
      <c r="EI241" s="222"/>
      <c r="EJ241" s="222"/>
      <c r="EK241" s="222"/>
      <c r="EL241" s="222"/>
      <c r="EM241" s="222"/>
      <c r="EN241" s="222"/>
      <c r="EO241" s="222"/>
      <c r="EP241" s="222"/>
      <c r="EQ241" s="222"/>
      <c r="ER241" s="222"/>
      <c r="ES241" s="222"/>
      <c r="ET241" s="222"/>
      <c r="EU241" s="222"/>
      <c r="EV241" s="222"/>
      <c r="EW241" s="222"/>
      <c r="EX241" s="222"/>
      <c r="EY241" s="222"/>
      <c r="EZ241" s="222"/>
      <c r="FA241" s="222"/>
      <c r="FB241" s="222"/>
      <c r="FC241" s="222"/>
      <c r="FD241" s="222"/>
      <c r="FE241" s="222"/>
      <c r="FF241" s="222"/>
      <c r="FG241" s="222"/>
      <c r="FH241" s="222"/>
      <c r="FI241" s="222"/>
      <c r="FJ241" s="222"/>
      <c r="FK241" s="222"/>
      <c r="FL241" s="222"/>
      <c r="FM241" s="222"/>
      <c r="FN241" s="222"/>
      <c r="FO241" s="222"/>
      <c r="FP241" s="222"/>
      <c r="FQ241" s="222"/>
      <c r="FR241" s="222"/>
      <c r="FS241" s="222"/>
      <c r="FT241" s="222"/>
      <c r="FU241" s="222"/>
      <c r="FV241" s="222"/>
      <c r="FW241" s="222"/>
      <c r="FX241" s="222"/>
      <c r="FY241" s="222"/>
      <c r="FZ241" s="222"/>
      <c r="GA241" s="222"/>
      <c r="GB241" s="222"/>
      <c r="GC241" s="222"/>
      <c r="GD241" s="222"/>
      <c r="GE241" s="222"/>
      <c r="GF241" s="222"/>
      <c r="GG241" s="222"/>
      <c r="GH241" s="222"/>
      <c r="GI241" s="222"/>
      <c r="GJ241" s="222"/>
      <c r="GK241" s="222"/>
      <c r="GL241" s="222"/>
      <c r="GM241" s="222"/>
      <c r="GN241" s="222"/>
      <c r="GO241" s="222"/>
      <c r="GP241" s="222"/>
      <c r="GQ241" s="222"/>
      <c r="GR241" s="222"/>
      <c r="GS241" s="222"/>
      <c r="GT241" s="222"/>
      <c r="GU241" s="222"/>
      <c r="GV241" s="222"/>
      <c r="GW241" s="222"/>
      <c r="GX241" s="222"/>
      <c r="GY241" s="222"/>
      <c r="GZ241" s="222"/>
      <c r="HA241" s="222"/>
      <c r="HB241" s="222"/>
      <c r="HC241" s="222"/>
      <c r="HD241" s="222"/>
      <c r="HE241" s="222"/>
      <c r="HF241" s="222"/>
      <c r="HG241" s="222"/>
      <c r="HH241" s="222"/>
      <c r="HI241" s="222"/>
      <c r="HJ241" s="222"/>
      <c r="HK241" s="222"/>
      <c r="HL241" s="222"/>
      <c r="HM241" s="222"/>
      <c r="HN241" s="222"/>
      <c r="HO241" s="222"/>
      <c r="HP241" s="222"/>
      <c r="HQ241" s="222"/>
      <c r="HR241" s="222"/>
      <c r="HS241" s="222"/>
      <c r="HT241" s="222"/>
      <c r="HU241" s="222"/>
      <c r="HV241" s="222"/>
      <c r="HW241" s="222"/>
      <c r="HX241" s="222"/>
      <c r="HY241" s="222"/>
      <c r="HZ241" s="222"/>
      <c r="IA241" s="222"/>
      <c r="IB241" s="222"/>
      <c r="IC241" s="222"/>
      <c r="ID241" s="222"/>
      <c r="IE241" s="222"/>
      <c r="IF241" s="222"/>
      <c r="IG241" s="222"/>
      <c r="IH241" s="222"/>
      <c r="II241" s="222"/>
      <c r="IJ241" s="222"/>
      <c r="IK241" s="222"/>
      <c r="IL241" s="222"/>
      <c r="IM241" s="222"/>
      <c r="IN241" s="222"/>
      <c r="IO241" s="222"/>
      <c r="IP241" s="222"/>
      <c r="IQ241" s="222"/>
      <c r="IR241" s="222"/>
      <c r="IS241" s="222"/>
      <c r="IT241" s="222"/>
    </row>
    <row r="242" spans="1:254" s="1" customFormat="1" ht="23.25" x14ac:dyDescent="0.35">
      <c r="A242" s="222"/>
      <c r="B242" s="239"/>
      <c r="C242" s="225"/>
      <c r="D242" s="225"/>
      <c r="E242" s="225"/>
      <c r="F242" s="222"/>
      <c r="G242" s="222"/>
      <c r="H242" s="222"/>
      <c r="I242" s="222"/>
      <c r="J242" s="222"/>
      <c r="K242" s="222"/>
      <c r="L242" s="222"/>
      <c r="M242" s="222"/>
      <c r="N242" s="222"/>
      <c r="O242" s="222"/>
      <c r="P242" s="222"/>
      <c r="Q242" s="222"/>
      <c r="R242" s="222"/>
      <c r="S242" s="222"/>
      <c r="T242" s="222"/>
      <c r="U242" s="222"/>
      <c r="V242" s="222"/>
      <c r="W242" s="222"/>
      <c r="X242" s="222"/>
      <c r="Y242" s="222"/>
      <c r="Z242" s="222"/>
      <c r="AA242" s="222"/>
      <c r="AB242" s="222"/>
      <c r="AC242" s="222"/>
      <c r="AD242" s="222"/>
      <c r="AE242" s="222"/>
      <c r="AF242" s="222"/>
      <c r="AG242" s="222"/>
      <c r="AH242" s="222"/>
      <c r="AI242" s="222"/>
      <c r="AJ242" s="222"/>
      <c r="AK242" s="222"/>
      <c r="AL242" s="222"/>
      <c r="AM242" s="222"/>
      <c r="AN242" s="222"/>
      <c r="AO242" s="222"/>
      <c r="AP242" s="222"/>
      <c r="AQ242" s="222"/>
      <c r="AR242" s="222"/>
      <c r="AS242" s="222"/>
      <c r="AT242" s="222"/>
      <c r="AU242" s="222"/>
      <c r="AV242" s="222"/>
      <c r="AW242" s="222"/>
      <c r="AX242" s="222"/>
      <c r="AY242" s="222"/>
      <c r="AZ242" s="222"/>
      <c r="BA242" s="222"/>
      <c r="BB242" s="222"/>
      <c r="BC242" s="222"/>
      <c r="BD242" s="222"/>
      <c r="BE242" s="222"/>
      <c r="BF242" s="222"/>
      <c r="BG242" s="222"/>
      <c r="BH242" s="222"/>
      <c r="BI242" s="222"/>
      <c r="BJ242" s="222"/>
      <c r="BK242" s="222"/>
      <c r="BL242" s="222"/>
      <c r="BM242" s="222"/>
      <c r="BN242" s="222"/>
      <c r="BO242" s="222"/>
      <c r="BP242" s="222"/>
      <c r="BQ242" s="222"/>
      <c r="BR242" s="222"/>
      <c r="BS242" s="222"/>
      <c r="BT242" s="222"/>
      <c r="BU242" s="222"/>
      <c r="BV242" s="222"/>
      <c r="BW242" s="222"/>
      <c r="BX242" s="222"/>
      <c r="BY242" s="222"/>
      <c r="BZ242" s="222"/>
      <c r="CA242" s="222"/>
      <c r="CB242" s="222"/>
      <c r="CC242" s="222"/>
      <c r="CD242" s="222"/>
      <c r="CE242" s="222"/>
      <c r="CF242" s="222"/>
      <c r="CG242" s="222"/>
      <c r="CH242" s="222"/>
      <c r="CI242" s="222"/>
      <c r="CJ242" s="222"/>
      <c r="CK242" s="222"/>
      <c r="CL242" s="222"/>
      <c r="CM242" s="222"/>
      <c r="CN242" s="222"/>
      <c r="CO242" s="222"/>
      <c r="CP242" s="222"/>
      <c r="CQ242" s="222"/>
      <c r="CR242" s="222"/>
      <c r="CS242" s="222"/>
      <c r="CT242" s="222"/>
      <c r="CU242" s="222"/>
      <c r="CV242" s="222"/>
      <c r="CW242" s="222"/>
      <c r="CX242" s="222"/>
      <c r="CY242" s="222"/>
      <c r="CZ242" s="222"/>
      <c r="DA242" s="222"/>
      <c r="DB242" s="222"/>
      <c r="DC242" s="222"/>
      <c r="DD242" s="222"/>
      <c r="DE242" s="222"/>
      <c r="DF242" s="222"/>
      <c r="DG242" s="222"/>
      <c r="DH242" s="222"/>
      <c r="DI242" s="222"/>
      <c r="DJ242" s="222"/>
      <c r="DK242" s="222"/>
      <c r="DL242" s="222"/>
      <c r="DM242" s="222"/>
      <c r="DN242" s="222"/>
      <c r="DO242" s="222"/>
      <c r="DP242" s="222"/>
      <c r="DQ242" s="222"/>
      <c r="DR242" s="222"/>
      <c r="DS242" s="222"/>
      <c r="DT242" s="222"/>
      <c r="DU242" s="222"/>
      <c r="DV242" s="222"/>
      <c r="DW242" s="222"/>
      <c r="DX242" s="222"/>
      <c r="DY242" s="222"/>
      <c r="DZ242" s="222"/>
      <c r="EA242" s="222"/>
      <c r="EB242" s="222"/>
      <c r="EC242" s="222"/>
      <c r="ED242" s="222"/>
      <c r="EE242" s="222"/>
      <c r="EF242" s="222"/>
      <c r="EG242" s="222"/>
      <c r="EH242" s="222"/>
      <c r="EI242" s="222"/>
      <c r="EJ242" s="222"/>
      <c r="EK242" s="222"/>
      <c r="EL242" s="222"/>
      <c r="EM242" s="222"/>
      <c r="EN242" s="222"/>
      <c r="EO242" s="222"/>
      <c r="EP242" s="222"/>
      <c r="EQ242" s="222"/>
      <c r="ER242" s="222"/>
      <c r="ES242" s="222"/>
      <c r="ET242" s="222"/>
      <c r="EU242" s="222"/>
      <c r="EV242" s="222"/>
      <c r="EW242" s="222"/>
      <c r="EX242" s="222"/>
      <c r="EY242" s="222"/>
      <c r="EZ242" s="222"/>
      <c r="FA242" s="222"/>
      <c r="FB242" s="222"/>
      <c r="FC242" s="222"/>
      <c r="FD242" s="222"/>
      <c r="FE242" s="222"/>
      <c r="FF242" s="222"/>
      <c r="FG242" s="222"/>
      <c r="FH242" s="222"/>
      <c r="FI242" s="222"/>
      <c r="FJ242" s="222"/>
      <c r="FK242" s="222"/>
      <c r="FL242" s="222"/>
      <c r="FM242" s="222"/>
      <c r="FN242" s="222"/>
      <c r="FO242" s="222"/>
      <c r="FP242" s="222"/>
      <c r="FQ242" s="222"/>
      <c r="FR242" s="222"/>
      <c r="FS242" s="222"/>
      <c r="FT242" s="222"/>
      <c r="FU242" s="222"/>
      <c r="FV242" s="222"/>
      <c r="FW242" s="222"/>
      <c r="FX242" s="222"/>
      <c r="FY242" s="222"/>
      <c r="FZ242" s="222"/>
      <c r="GA242" s="222"/>
      <c r="GB242" s="222"/>
      <c r="GC242" s="222"/>
      <c r="GD242" s="222"/>
      <c r="GE242" s="222"/>
      <c r="GF242" s="222"/>
      <c r="GG242" s="222"/>
      <c r="GH242" s="222"/>
      <c r="GI242" s="222"/>
      <c r="GJ242" s="222"/>
      <c r="GK242" s="222"/>
      <c r="GL242" s="222"/>
      <c r="GM242" s="222"/>
      <c r="GN242" s="222"/>
      <c r="GO242" s="222"/>
      <c r="GP242" s="222"/>
      <c r="GQ242" s="222"/>
      <c r="GR242" s="222"/>
      <c r="GS242" s="222"/>
      <c r="GT242" s="222"/>
      <c r="GU242" s="222"/>
      <c r="GV242" s="222"/>
      <c r="GW242" s="222"/>
      <c r="GX242" s="222"/>
      <c r="GY242" s="222"/>
      <c r="GZ242" s="222"/>
      <c r="HA242" s="222"/>
      <c r="HB242" s="222"/>
      <c r="HC242" s="222"/>
      <c r="HD242" s="222"/>
      <c r="HE242" s="222"/>
      <c r="HF242" s="222"/>
      <c r="HG242" s="222"/>
      <c r="HH242" s="222"/>
      <c r="HI242" s="222"/>
      <c r="HJ242" s="222"/>
      <c r="HK242" s="222"/>
      <c r="HL242" s="222"/>
      <c r="HM242" s="222"/>
      <c r="HN242" s="222"/>
      <c r="HO242" s="222"/>
      <c r="HP242" s="222"/>
      <c r="HQ242" s="222"/>
      <c r="HR242" s="222"/>
      <c r="HS242" s="222"/>
      <c r="HT242" s="222"/>
      <c r="HU242" s="222"/>
      <c r="HV242" s="222"/>
      <c r="HW242" s="222"/>
      <c r="HX242" s="222"/>
      <c r="HY242" s="222"/>
      <c r="HZ242" s="222"/>
      <c r="IA242" s="222"/>
      <c r="IB242" s="222"/>
      <c r="IC242" s="222"/>
      <c r="ID242" s="222"/>
      <c r="IE242" s="222"/>
      <c r="IF242" s="222"/>
      <c r="IG242" s="222"/>
      <c r="IH242" s="222"/>
      <c r="II242" s="222"/>
      <c r="IJ242" s="222"/>
      <c r="IK242" s="222"/>
      <c r="IL242" s="222"/>
      <c r="IM242" s="222"/>
      <c r="IN242" s="222"/>
      <c r="IO242" s="222"/>
      <c r="IP242" s="222"/>
      <c r="IQ242" s="222"/>
      <c r="IR242" s="222"/>
      <c r="IS242" s="222"/>
      <c r="IT242" s="222"/>
    </row>
    <row r="243" spans="1:254" s="1" customFormat="1" ht="15" x14ac:dyDescent="0.2">
      <c r="A243" s="222"/>
      <c r="B243" s="240" t="s">
        <v>2</v>
      </c>
      <c r="C243" s="250"/>
      <c r="D243" s="250"/>
      <c r="E243" s="250"/>
      <c r="F243" s="250"/>
      <c r="G243" s="250"/>
      <c r="H243" s="250"/>
      <c r="I243" s="222"/>
      <c r="J243" s="222"/>
      <c r="K243" s="222"/>
      <c r="L243" s="222"/>
      <c r="M243" s="222"/>
      <c r="N243" s="222"/>
      <c r="O243" s="222"/>
      <c r="P243" s="222"/>
      <c r="Q243" s="222"/>
      <c r="R243" s="222"/>
      <c r="S243" s="222"/>
      <c r="T243" s="222"/>
      <c r="U243" s="222"/>
      <c r="V243" s="222"/>
      <c r="W243" s="222"/>
      <c r="X243" s="222"/>
      <c r="Y243" s="222"/>
      <c r="Z243" s="222"/>
      <c r="AA243" s="222"/>
      <c r="AB243" s="222"/>
      <c r="AC243" s="222"/>
      <c r="AD243" s="222"/>
      <c r="AE243" s="222"/>
      <c r="AF243" s="222"/>
      <c r="AG243" s="222"/>
      <c r="AH243" s="222"/>
      <c r="AI243" s="222"/>
      <c r="AJ243" s="222"/>
      <c r="AK243" s="222"/>
      <c r="AL243" s="222"/>
      <c r="AM243" s="222"/>
      <c r="AN243" s="222"/>
      <c r="AO243" s="222"/>
      <c r="AP243" s="222"/>
      <c r="AQ243" s="222"/>
      <c r="AR243" s="222"/>
      <c r="AS243" s="222"/>
      <c r="AT243" s="222"/>
      <c r="AU243" s="222"/>
      <c r="AV243" s="222"/>
      <c r="AW243" s="222"/>
      <c r="AX243" s="222"/>
      <c r="AY243" s="222"/>
      <c r="AZ243" s="222"/>
      <c r="BA243" s="222"/>
      <c r="BB243" s="222"/>
      <c r="BC243" s="222"/>
      <c r="BD243" s="222"/>
      <c r="BE243" s="222"/>
      <c r="BF243" s="222"/>
      <c r="BG243" s="222"/>
      <c r="BH243" s="222"/>
      <c r="BI243" s="222"/>
      <c r="BJ243" s="222"/>
      <c r="BK243" s="222"/>
      <c r="BL243" s="222"/>
      <c r="BM243" s="222"/>
      <c r="BN243" s="222"/>
      <c r="BO243" s="222"/>
      <c r="BP243" s="222"/>
      <c r="BQ243" s="222"/>
      <c r="BR243" s="222"/>
      <c r="BS243" s="222"/>
      <c r="BT243" s="222"/>
      <c r="BU243" s="222"/>
      <c r="BV243" s="222"/>
      <c r="BW243" s="222"/>
      <c r="BX243" s="222"/>
      <c r="BY243" s="222"/>
      <c r="BZ243" s="222"/>
      <c r="CA243" s="222"/>
      <c r="CB243" s="222"/>
      <c r="CC243" s="222"/>
      <c r="CD243" s="222"/>
      <c r="CE243" s="222"/>
      <c r="CF243" s="222"/>
      <c r="CG243" s="222"/>
      <c r="CH243" s="222"/>
      <c r="CI243" s="222"/>
      <c r="CJ243" s="222"/>
      <c r="CK243" s="222"/>
      <c r="CL243" s="222"/>
      <c r="CM243" s="222"/>
      <c r="CN243" s="222"/>
      <c r="CO243" s="222"/>
      <c r="CP243" s="222"/>
      <c r="CQ243" s="222"/>
      <c r="CR243" s="222"/>
      <c r="CS243" s="222"/>
      <c r="CT243" s="222"/>
      <c r="CU243" s="222"/>
      <c r="CV243" s="222"/>
      <c r="CW243" s="222"/>
      <c r="CX243" s="222"/>
      <c r="CY243" s="222"/>
      <c r="CZ243" s="222"/>
      <c r="DA243" s="222"/>
      <c r="DB243" s="222"/>
      <c r="DC243" s="222"/>
      <c r="DD243" s="222"/>
      <c r="DE243" s="222"/>
      <c r="DF243" s="222"/>
      <c r="DG243" s="222"/>
      <c r="DH243" s="222"/>
      <c r="DI243" s="222"/>
      <c r="DJ243" s="222"/>
      <c r="DK243" s="222"/>
      <c r="DL243" s="222"/>
      <c r="DM243" s="222"/>
      <c r="DN243" s="222"/>
      <c r="DO243" s="222"/>
      <c r="DP243" s="222"/>
      <c r="DQ243" s="222"/>
      <c r="DR243" s="222"/>
      <c r="DS243" s="222"/>
      <c r="DT243" s="222"/>
      <c r="DU243" s="222"/>
      <c r="DV243" s="222"/>
      <c r="DW243" s="222"/>
      <c r="DX243" s="222"/>
      <c r="DY243" s="222"/>
      <c r="DZ243" s="222"/>
      <c r="EA243" s="222"/>
      <c r="EB243" s="222"/>
      <c r="EC243" s="222"/>
      <c r="ED243" s="222"/>
      <c r="EE243" s="222"/>
      <c r="EF243" s="222"/>
      <c r="EG243" s="222"/>
      <c r="EH243" s="222"/>
      <c r="EI243" s="222"/>
      <c r="EJ243" s="222"/>
      <c r="EK243" s="222"/>
      <c r="EL243" s="222"/>
      <c r="EM243" s="222"/>
      <c r="EN243" s="222"/>
      <c r="EO243" s="222"/>
      <c r="EP243" s="222"/>
      <c r="EQ243" s="222"/>
      <c r="ER243" s="222"/>
      <c r="ES243" s="222"/>
      <c r="ET243" s="222"/>
      <c r="EU243" s="222"/>
      <c r="EV243" s="222"/>
      <c r="EW243" s="222"/>
      <c r="EX243" s="222"/>
      <c r="EY243" s="222"/>
      <c r="EZ243" s="222"/>
      <c r="FA243" s="222"/>
      <c r="FB243" s="222"/>
      <c r="FC243" s="222"/>
      <c r="FD243" s="222"/>
      <c r="FE243" s="222"/>
      <c r="FF243" s="222"/>
      <c r="FG243" s="222"/>
      <c r="FH243" s="222"/>
      <c r="FI243" s="222"/>
      <c r="FJ243" s="222"/>
      <c r="FK243" s="222"/>
      <c r="FL243" s="222"/>
      <c r="FM243" s="222"/>
      <c r="FN243" s="222"/>
      <c r="FO243" s="222"/>
      <c r="FP243" s="222"/>
      <c r="FQ243" s="222"/>
      <c r="FR243" s="222"/>
      <c r="FS243" s="222"/>
      <c r="FT243" s="222"/>
      <c r="FU243" s="222"/>
      <c r="FV243" s="222"/>
      <c r="FW243" s="222"/>
      <c r="FX243" s="222"/>
      <c r="FY243" s="222"/>
      <c r="FZ243" s="222"/>
      <c r="GA243" s="222"/>
      <c r="GB243" s="222"/>
      <c r="GC243" s="222"/>
      <c r="GD243" s="222"/>
      <c r="GE243" s="222"/>
      <c r="GF243" s="222"/>
      <c r="GG243" s="222"/>
      <c r="GH243" s="222"/>
      <c r="GI243" s="222"/>
      <c r="GJ243" s="222"/>
      <c r="GK243" s="222"/>
      <c r="GL243" s="222"/>
      <c r="GM243" s="222"/>
      <c r="GN243" s="222"/>
      <c r="GO243" s="222"/>
      <c r="GP243" s="222"/>
      <c r="GQ243" s="222"/>
      <c r="GR243" s="222"/>
      <c r="GS243" s="222"/>
      <c r="GT243" s="222"/>
      <c r="GU243" s="222"/>
      <c r="GV243" s="222"/>
      <c r="GW243" s="222"/>
      <c r="GX243" s="222"/>
      <c r="GY243" s="222"/>
      <c r="GZ243" s="222"/>
      <c r="HA243" s="222"/>
      <c r="HB243" s="222"/>
      <c r="HC243" s="222"/>
      <c r="HD243" s="222"/>
      <c r="HE243" s="222"/>
      <c r="HF243" s="222"/>
      <c r="HG243" s="222"/>
      <c r="HH243" s="222"/>
      <c r="HI243" s="222"/>
      <c r="HJ243" s="222"/>
      <c r="HK243" s="222"/>
      <c r="HL243" s="222"/>
      <c r="HM243" s="222"/>
      <c r="HN243" s="222"/>
      <c r="HO243" s="222"/>
      <c r="HP243" s="222"/>
      <c r="HQ243" s="222"/>
      <c r="HR243" s="222"/>
      <c r="HS243" s="222"/>
      <c r="HT243" s="222"/>
      <c r="HU243" s="222"/>
      <c r="HV243" s="222"/>
      <c r="HW243" s="222"/>
      <c r="HX243" s="222"/>
      <c r="HY243" s="222"/>
      <c r="HZ243" s="222"/>
      <c r="IA243" s="222"/>
      <c r="IB243" s="222"/>
      <c r="IC243" s="222"/>
      <c r="ID243" s="222"/>
      <c r="IE243" s="222"/>
      <c r="IF243" s="222"/>
      <c r="IG243" s="222"/>
      <c r="IH243" s="222"/>
      <c r="II243" s="222"/>
      <c r="IJ243" s="222"/>
      <c r="IK243" s="222"/>
      <c r="IL243" s="222"/>
      <c r="IM243" s="222"/>
      <c r="IN243" s="222"/>
      <c r="IO243" s="222"/>
      <c r="IP243" s="222"/>
      <c r="IQ243" s="222"/>
      <c r="IR243" s="222"/>
      <c r="IS243" s="222"/>
      <c r="IT243" s="222"/>
    </row>
    <row r="244" spans="1:254" s="1" customFormat="1" ht="15" x14ac:dyDescent="0.2">
      <c r="A244" s="222"/>
      <c r="B244" s="242" t="str">
        <f>"augusti 2023"</f>
        <v>augusti 2023</v>
      </c>
      <c r="C244" s="251"/>
      <c r="D244" s="250"/>
      <c r="E244" s="250"/>
      <c r="F244" s="250"/>
      <c r="G244" s="250"/>
      <c r="H244" s="250"/>
      <c r="I244" s="222"/>
      <c r="J244" s="222"/>
      <c r="K244" s="222"/>
      <c r="L244" s="222"/>
      <c r="M244" s="222"/>
      <c r="N244" s="222"/>
      <c r="O244" s="222"/>
      <c r="P244" s="222"/>
      <c r="Q244" s="222"/>
      <c r="R244" s="222"/>
      <c r="S244" s="222"/>
      <c r="T244" s="222"/>
      <c r="U244" s="222"/>
      <c r="V244" s="222"/>
      <c r="W244" s="222"/>
      <c r="X244" s="222"/>
      <c r="Y244" s="222"/>
      <c r="Z244" s="222"/>
      <c r="AA244" s="222"/>
      <c r="AB244" s="222"/>
      <c r="AC244" s="222"/>
      <c r="AD244" s="222"/>
      <c r="AE244" s="222"/>
      <c r="AF244" s="222"/>
      <c r="AG244" s="222"/>
      <c r="AH244" s="222"/>
      <c r="AI244" s="222"/>
      <c r="AJ244" s="222"/>
      <c r="AK244" s="222"/>
      <c r="AL244" s="222"/>
      <c r="AM244" s="222"/>
      <c r="AN244" s="222"/>
      <c r="AO244" s="222"/>
      <c r="AP244" s="222"/>
      <c r="AQ244" s="222"/>
      <c r="AR244" s="222"/>
      <c r="AS244" s="222"/>
      <c r="AT244" s="222"/>
      <c r="AU244" s="222"/>
      <c r="AV244" s="222"/>
      <c r="AW244" s="222"/>
      <c r="AX244" s="222"/>
      <c r="AY244" s="222"/>
      <c r="AZ244" s="222"/>
      <c r="BA244" s="222"/>
      <c r="BB244" s="222"/>
      <c r="BC244" s="222"/>
      <c r="BD244" s="222"/>
      <c r="BE244" s="222"/>
      <c r="BF244" s="222"/>
      <c r="BG244" s="222"/>
      <c r="BH244" s="222"/>
      <c r="BI244" s="222"/>
      <c r="BJ244" s="222"/>
      <c r="BK244" s="222"/>
      <c r="BL244" s="222"/>
      <c r="BM244" s="222"/>
      <c r="BN244" s="222"/>
      <c r="BO244" s="222"/>
      <c r="BP244" s="222"/>
      <c r="BQ244" s="222"/>
      <c r="BR244" s="222"/>
      <c r="BS244" s="222"/>
      <c r="BT244" s="222"/>
      <c r="BU244" s="222"/>
      <c r="BV244" s="222"/>
      <c r="BW244" s="222"/>
      <c r="BX244" s="222"/>
      <c r="BY244" s="222"/>
      <c r="BZ244" s="222"/>
      <c r="CA244" s="222"/>
      <c r="CB244" s="222"/>
      <c r="CC244" s="222"/>
      <c r="CD244" s="222"/>
      <c r="CE244" s="222"/>
      <c r="CF244" s="222"/>
      <c r="CG244" s="222"/>
      <c r="CH244" s="222"/>
      <c r="CI244" s="222"/>
      <c r="CJ244" s="222"/>
      <c r="CK244" s="222"/>
      <c r="CL244" s="222"/>
      <c r="CM244" s="222"/>
      <c r="CN244" s="222"/>
      <c r="CO244" s="222"/>
      <c r="CP244" s="222"/>
      <c r="CQ244" s="222"/>
      <c r="CR244" s="222"/>
      <c r="CS244" s="222"/>
      <c r="CT244" s="222"/>
      <c r="CU244" s="222"/>
      <c r="CV244" s="222"/>
      <c r="CW244" s="222"/>
      <c r="CX244" s="222"/>
      <c r="CY244" s="222"/>
      <c r="CZ244" s="222"/>
      <c r="DA244" s="222"/>
      <c r="DB244" s="222"/>
      <c r="DC244" s="222"/>
      <c r="DD244" s="222"/>
      <c r="DE244" s="222"/>
      <c r="DF244" s="222"/>
      <c r="DG244" s="222"/>
      <c r="DH244" s="222"/>
      <c r="DI244" s="222"/>
      <c r="DJ244" s="222"/>
      <c r="DK244" s="222"/>
      <c r="DL244" s="222"/>
      <c r="DM244" s="222"/>
      <c r="DN244" s="222"/>
      <c r="DO244" s="222"/>
      <c r="DP244" s="222"/>
      <c r="DQ244" s="222"/>
      <c r="DR244" s="222"/>
      <c r="DS244" s="222"/>
      <c r="DT244" s="222"/>
      <c r="DU244" s="222"/>
      <c r="DV244" s="222"/>
      <c r="DW244" s="222"/>
      <c r="DX244" s="222"/>
      <c r="DY244" s="222"/>
      <c r="DZ244" s="222"/>
      <c r="EA244" s="222"/>
      <c r="EB244" s="222"/>
      <c r="EC244" s="222"/>
      <c r="ED244" s="222"/>
      <c r="EE244" s="222"/>
      <c r="EF244" s="222"/>
      <c r="EG244" s="222"/>
      <c r="EH244" s="222"/>
      <c r="EI244" s="222"/>
      <c r="EJ244" s="222"/>
      <c r="EK244" s="222"/>
      <c r="EL244" s="222"/>
      <c r="EM244" s="222"/>
      <c r="EN244" s="222"/>
      <c r="EO244" s="222"/>
      <c r="EP244" s="222"/>
      <c r="EQ244" s="222"/>
      <c r="ER244" s="222"/>
      <c r="ES244" s="222"/>
      <c r="ET244" s="222"/>
      <c r="EU244" s="222"/>
      <c r="EV244" s="222"/>
      <c r="EW244" s="222"/>
      <c r="EX244" s="222"/>
      <c r="EY244" s="222"/>
      <c r="EZ244" s="222"/>
      <c r="FA244" s="222"/>
      <c r="FB244" s="222"/>
      <c r="FC244" s="222"/>
      <c r="FD244" s="222"/>
      <c r="FE244" s="222"/>
      <c r="FF244" s="222"/>
      <c r="FG244" s="222"/>
      <c r="FH244" s="222"/>
      <c r="FI244" s="222"/>
      <c r="FJ244" s="222"/>
      <c r="FK244" s="222"/>
      <c r="FL244" s="222"/>
      <c r="FM244" s="222"/>
      <c r="FN244" s="222"/>
      <c r="FO244" s="222"/>
      <c r="FP244" s="222"/>
      <c r="FQ244" s="222"/>
      <c r="FR244" s="222"/>
      <c r="FS244" s="222"/>
      <c r="FT244" s="222"/>
      <c r="FU244" s="222"/>
      <c r="FV244" s="222"/>
      <c r="FW244" s="222"/>
      <c r="FX244" s="222"/>
      <c r="FY244" s="222"/>
      <c r="FZ244" s="222"/>
      <c r="GA244" s="222"/>
      <c r="GB244" s="222"/>
      <c r="GC244" s="222"/>
      <c r="GD244" s="222"/>
      <c r="GE244" s="222"/>
      <c r="GF244" s="222"/>
      <c r="GG244" s="222"/>
      <c r="GH244" s="222"/>
      <c r="GI244" s="222"/>
      <c r="GJ244" s="222"/>
      <c r="GK244" s="222"/>
      <c r="GL244" s="222"/>
      <c r="GM244" s="222"/>
      <c r="GN244" s="222"/>
      <c r="GO244" s="222"/>
      <c r="GP244" s="222"/>
      <c r="GQ244" s="222"/>
      <c r="GR244" s="222"/>
      <c r="GS244" s="222"/>
      <c r="GT244" s="222"/>
      <c r="GU244" s="222"/>
      <c r="GV244" s="222"/>
      <c r="GW244" s="222"/>
      <c r="GX244" s="222"/>
      <c r="GY244" s="222"/>
      <c r="GZ244" s="222"/>
      <c r="HA244" s="222"/>
      <c r="HB244" s="222"/>
      <c r="HC244" s="222"/>
      <c r="HD244" s="222"/>
      <c r="HE244" s="222"/>
      <c r="HF244" s="222"/>
      <c r="HG244" s="222"/>
      <c r="HH244" s="222"/>
      <c r="HI244" s="222"/>
      <c r="HJ244" s="222"/>
      <c r="HK244" s="222"/>
      <c r="HL244" s="222"/>
      <c r="HM244" s="222"/>
      <c r="HN244" s="222"/>
      <c r="HO244" s="222"/>
      <c r="HP244" s="222"/>
      <c r="HQ244" s="222"/>
      <c r="HR244" s="222"/>
      <c r="HS244" s="222"/>
      <c r="HT244" s="222"/>
      <c r="HU244" s="222"/>
      <c r="HV244" s="222"/>
      <c r="HW244" s="222"/>
      <c r="HX244" s="222"/>
      <c r="HY244" s="222"/>
      <c r="HZ244" s="222"/>
      <c r="IA244" s="222"/>
      <c r="IB244" s="222"/>
      <c r="IC244" s="222"/>
      <c r="ID244" s="222"/>
      <c r="IE244" s="222"/>
      <c r="IF244" s="222"/>
      <c r="IG244" s="222"/>
      <c r="IH244" s="222"/>
      <c r="II244" s="222"/>
      <c r="IJ244" s="222"/>
      <c r="IK244" s="222"/>
      <c r="IL244" s="222"/>
      <c r="IM244" s="222"/>
      <c r="IN244" s="222"/>
      <c r="IO244" s="222"/>
      <c r="IP244" s="222"/>
      <c r="IQ244" s="222"/>
      <c r="IR244" s="222"/>
      <c r="IS244" s="222"/>
      <c r="IT244" s="222"/>
    </row>
    <row r="245" spans="1:254" x14ac:dyDescent="0.2">
      <c r="B245" s="250"/>
      <c r="C245" s="250"/>
      <c r="D245" s="250"/>
      <c r="E245" s="250"/>
      <c r="F245" s="250"/>
      <c r="G245" s="250"/>
      <c r="H245" s="250"/>
    </row>
    <row r="246" spans="1:254" x14ac:dyDescent="0.2">
      <c r="B246" s="250"/>
      <c r="C246" s="250"/>
      <c r="D246" s="250"/>
      <c r="E246" s="250"/>
      <c r="F246" s="250"/>
      <c r="G246" s="250"/>
      <c r="H246" s="250"/>
    </row>
    <row r="247" spans="1:254" x14ac:dyDescent="0.2">
      <c r="B247" s="250"/>
      <c r="C247" s="250"/>
      <c r="D247" s="250"/>
      <c r="E247" s="250"/>
      <c r="F247" s="250"/>
      <c r="G247" s="250"/>
      <c r="H247" s="250"/>
    </row>
    <row r="248" spans="1:254" x14ac:dyDescent="0.2">
      <c r="B248" s="250"/>
      <c r="C248" s="250"/>
      <c r="D248" s="250"/>
      <c r="E248" s="250"/>
      <c r="F248" s="250"/>
      <c r="G248" s="250"/>
      <c r="H248" s="250"/>
    </row>
    <row r="249" spans="1:254" x14ac:dyDescent="0.2">
      <c r="B249" s="250"/>
      <c r="C249" s="250"/>
      <c r="D249" s="250"/>
      <c r="E249" s="250"/>
      <c r="F249" s="250"/>
      <c r="G249" s="250"/>
      <c r="H249" s="250"/>
    </row>
    <row r="250" spans="1:254" x14ac:dyDescent="0.2">
      <c r="B250" s="250"/>
      <c r="C250" s="250"/>
      <c r="D250" s="250"/>
      <c r="E250" s="250"/>
      <c r="F250" s="250"/>
      <c r="G250" s="250"/>
      <c r="H250" s="250"/>
    </row>
    <row r="251" spans="1:254" x14ac:dyDescent="0.2">
      <c r="B251" s="250"/>
      <c r="C251" s="250"/>
      <c r="D251" s="250"/>
      <c r="E251" s="250"/>
      <c r="F251" s="250"/>
      <c r="G251" s="250"/>
      <c r="H251" s="250"/>
    </row>
    <row r="252" spans="1:254" x14ac:dyDescent="0.2">
      <c r="B252" s="250"/>
      <c r="C252" s="250"/>
      <c r="D252" s="250"/>
      <c r="E252" s="250"/>
      <c r="F252" s="250"/>
      <c r="G252" s="250"/>
      <c r="H252" s="250"/>
    </row>
    <row r="253" spans="1:254" x14ac:dyDescent="0.2">
      <c r="B253" s="250"/>
      <c r="C253" s="250"/>
      <c r="D253" s="250"/>
      <c r="E253" s="250"/>
      <c r="F253" s="250"/>
      <c r="G253" s="250"/>
      <c r="H253" s="250"/>
    </row>
    <row r="254" spans="1:254" x14ac:dyDescent="0.2">
      <c r="B254" s="250"/>
      <c r="C254" s="250"/>
      <c r="D254" s="250"/>
      <c r="E254" s="250"/>
      <c r="F254" s="250"/>
      <c r="G254" s="250"/>
      <c r="H254" s="250"/>
    </row>
    <row r="255" spans="1:254" x14ac:dyDescent="0.2">
      <c r="B255" s="250"/>
      <c r="C255" s="250"/>
      <c r="D255" s="250"/>
      <c r="E255" s="250"/>
      <c r="F255" s="250"/>
      <c r="G255" s="250"/>
      <c r="H255" s="250"/>
    </row>
    <row r="256" spans="1:254" x14ac:dyDescent="0.2">
      <c r="B256" s="250"/>
      <c r="C256" s="250"/>
      <c r="D256" s="250"/>
      <c r="E256" s="250"/>
      <c r="F256" s="250"/>
      <c r="G256" s="250"/>
      <c r="H256" s="250"/>
    </row>
    <row r="257" spans="2:8" x14ac:dyDescent="0.2">
      <c r="B257" s="250"/>
      <c r="C257" s="250"/>
      <c r="D257" s="250"/>
      <c r="E257" s="250"/>
      <c r="F257" s="250"/>
      <c r="G257" s="250"/>
      <c r="H257" s="250"/>
    </row>
    <row r="258" spans="2:8" x14ac:dyDescent="0.2">
      <c r="B258" s="250"/>
      <c r="C258" s="250"/>
      <c r="D258" s="250"/>
      <c r="E258" s="250"/>
      <c r="F258" s="250"/>
      <c r="G258" s="250"/>
      <c r="H258" s="250"/>
    </row>
    <row r="259" spans="2:8" x14ac:dyDescent="0.2">
      <c r="B259" s="250"/>
      <c r="C259" s="250"/>
      <c r="D259" s="250"/>
      <c r="E259" s="250"/>
      <c r="F259" s="250"/>
      <c r="G259" s="250"/>
      <c r="H259" s="250"/>
    </row>
    <row r="260" spans="2:8" x14ac:dyDescent="0.2">
      <c r="B260" s="250"/>
      <c r="C260" s="250"/>
      <c r="D260" s="250"/>
      <c r="E260" s="250"/>
      <c r="F260" s="250"/>
      <c r="G260" s="250"/>
      <c r="H260" s="250"/>
    </row>
    <row r="261" spans="2:8" x14ac:dyDescent="0.2">
      <c r="B261" s="250"/>
      <c r="C261" s="250"/>
      <c r="D261" s="250"/>
      <c r="E261" s="250"/>
      <c r="F261" s="250"/>
      <c r="G261" s="250"/>
      <c r="H261" s="250"/>
    </row>
    <row r="262" spans="2:8" x14ac:dyDescent="0.2">
      <c r="B262" s="250"/>
      <c r="C262" s="250"/>
      <c r="D262" s="250"/>
      <c r="E262" s="250"/>
      <c r="F262" s="250"/>
      <c r="G262" s="250"/>
      <c r="H262" s="250"/>
    </row>
    <row r="263" spans="2:8" x14ac:dyDescent="0.2">
      <c r="B263" s="250"/>
      <c r="C263" s="250"/>
      <c r="D263" s="250"/>
      <c r="E263" s="250"/>
      <c r="F263" s="250"/>
      <c r="G263" s="250"/>
      <c r="H263" s="250"/>
    </row>
    <row r="264" spans="2:8" x14ac:dyDescent="0.2">
      <c r="B264" s="250"/>
      <c r="C264" s="250"/>
      <c r="D264" s="250"/>
      <c r="E264" s="250"/>
      <c r="F264" s="250"/>
      <c r="G264" s="250"/>
      <c r="H264" s="250"/>
    </row>
    <row r="265" spans="2:8" x14ac:dyDescent="0.2">
      <c r="B265" s="250"/>
      <c r="C265" s="250"/>
      <c r="D265" s="250"/>
      <c r="E265" s="250"/>
      <c r="F265" s="250"/>
      <c r="G265" s="250"/>
      <c r="H265" s="250"/>
    </row>
    <row r="266" spans="2:8" x14ac:dyDescent="0.2">
      <c r="B266" s="250"/>
      <c r="C266" s="250"/>
      <c r="D266" s="250"/>
      <c r="E266" s="250"/>
      <c r="F266" s="250"/>
      <c r="G266" s="250"/>
      <c r="H266" s="250"/>
    </row>
    <row r="267" spans="2:8" x14ac:dyDescent="0.2">
      <c r="B267" s="250"/>
      <c r="C267" s="250"/>
      <c r="D267" s="250"/>
      <c r="E267" s="250"/>
      <c r="F267" s="250"/>
      <c r="G267" s="250"/>
      <c r="H267" s="250"/>
    </row>
    <row r="268" spans="2:8" x14ac:dyDescent="0.2">
      <c r="B268" s="250"/>
      <c r="C268" s="250"/>
      <c r="D268" s="250"/>
      <c r="E268" s="250"/>
      <c r="F268" s="250"/>
      <c r="G268" s="250"/>
      <c r="H268" s="250"/>
    </row>
    <row r="269" spans="2:8" x14ac:dyDescent="0.2">
      <c r="B269" s="250"/>
      <c r="C269" s="250"/>
      <c r="D269" s="250"/>
      <c r="E269" s="250"/>
      <c r="F269" s="250"/>
      <c r="G269" s="250"/>
      <c r="H269" s="250"/>
    </row>
    <row r="270" spans="2:8" x14ac:dyDescent="0.2">
      <c r="B270" s="250"/>
      <c r="C270" s="250"/>
      <c r="D270" s="250"/>
      <c r="E270" s="250"/>
      <c r="F270" s="250"/>
      <c r="G270" s="250"/>
      <c r="H270" s="250"/>
    </row>
    <row r="271" spans="2:8" x14ac:dyDescent="0.2">
      <c r="B271" s="250"/>
      <c r="C271" s="250"/>
      <c r="D271" s="250"/>
      <c r="E271" s="250"/>
      <c r="F271" s="250"/>
      <c r="G271" s="250"/>
      <c r="H271" s="250"/>
    </row>
    <row r="272" spans="2:8" x14ac:dyDescent="0.2">
      <c r="B272" s="250"/>
      <c r="C272" s="250"/>
      <c r="D272" s="250"/>
      <c r="E272" s="250"/>
      <c r="F272" s="250"/>
      <c r="G272" s="250"/>
      <c r="H272" s="250"/>
    </row>
    <row r="273" spans="2:8" x14ac:dyDescent="0.2">
      <c r="B273" s="250"/>
      <c r="C273" s="250"/>
      <c r="D273" s="250"/>
      <c r="E273" s="250"/>
      <c r="F273" s="250"/>
      <c r="G273" s="250"/>
      <c r="H273" s="250"/>
    </row>
    <row r="274" spans="2:8" x14ac:dyDescent="0.2">
      <c r="B274" s="250"/>
      <c r="C274" s="250"/>
      <c r="D274" s="250"/>
      <c r="E274" s="250"/>
      <c r="F274" s="250"/>
      <c r="G274" s="250"/>
      <c r="H274" s="250"/>
    </row>
    <row r="275" spans="2:8" x14ac:dyDescent="0.2">
      <c r="B275" s="250"/>
      <c r="C275" s="250"/>
      <c r="D275" s="250"/>
      <c r="E275" s="250"/>
      <c r="F275" s="250"/>
      <c r="G275" s="250"/>
      <c r="H275" s="250"/>
    </row>
    <row r="276" spans="2:8" x14ac:dyDescent="0.2">
      <c r="B276" s="250"/>
      <c r="C276" s="250"/>
      <c r="D276" s="250"/>
      <c r="E276" s="250"/>
      <c r="F276" s="250"/>
      <c r="G276" s="250"/>
      <c r="H276" s="250"/>
    </row>
    <row r="277" spans="2:8" x14ac:dyDescent="0.2">
      <c r="B277" s="250"/>
      <c r="C277" s="250"/>
      <c r="D277" s="250"/>
      <c r="E277" s="250"/>
      <c r="F277" s="250"/>
      <c r="G277" s="250"/>
      <c r="H277" s="250"/>
    </row>
    <row r="278" spans="2:8" x14ac:dyDescent="0.2">
      <c r="B278" s="250"/>
      <c r="C278" s="250"/>
      <c r="D278" s="250"/>
      <c r="E278" s="250"/>
      <c r="F278" s="250"/>
      <c r="G278" s="250"/>
      <c r="H278" s="250"/>
    </row>
    <row r="279" spans="2:8" x14ac:dyDescent="0.2">
      <c r="B279" s="250"/>
      <c r="C279" s="250"/>
      <c r="D279" s="250"/>
      <c r="E279" s="250"/>
      <c r="F279" s="250"/>
      <c r="G279" s="250"/>
      <c r="H279" s="250"/>
    </row>
    <row r="280" spans="2:8" x14ac:dyDescent="0.2">
      <c r="B280" s="250"/>
      <c r="C280" s="250"/>
      <c r="D280" s="250"/>
      <c r="E280" s="250"/>
      <c r="F280" s="250"/>
      <c r="G280" s="250"/>
      <c r="H280" s="250"/>
    </row>
    <row r="281" spans="2:8" x14ac:dyDescent="0.2">
      <c r="B281" s="250"/>
      <c r="C281" s="250"/>
      <c r="D281" s="250"/>
      <c r="E281" s="250"/>
      <c r="F281" s="250"/>
      <c r="G281" s="250"/>
      <c r="H281" s="250"/>
    </row>
    <row r="282" spans="2:8" x14ac:dyDescent="0.2">
      <c r="B282" s="250"/>
      <c r="C282" s="250"/>
      <c r="D282" s="250"/>
      <c r="E282" s="250"/>
      <c r="F282" s="250"/>
      <c r="G282" s="250"/>
      <c r="H282" s="250"/>
    </row>
    <row r="283" spans="2:8" x14ac:dyDescent="0.2">
      <c r="B283" s="250"/>
      <c r="C283" s="250"/>
      <c r="D283" s="250"/>
      <c r="E283" s="250"/>
      <c r="F283" s="250"/>
      <c r="G283" s="250"/>
      <c r="H283" s="250"/>
    </row>
    <row r="284" spans="2:8" x14ac:dyDescent="0.2">
      <c r="B284" s="250"/>
      <c r="C284" s="250"/>
      <c r="D284" s="250"/>
      <c r="E284" s="250"/>
      <c r="F284" s="250"/>
      <c r="G284" s="250"/>
      <c r="H284" s="250"/>
    </row>
    <row r="285" spans="2:8" x14ac:dyDescent="0.2">
      <c r="B285" s="250"/>
      <c r="C285" s="250"/>
      <c r="D285" s="250"/>
      <c r="E285" s="250"/>
      <c r="F285" s="250"/>
      <c r="G285" s="250"/>
      <c r="H285" s="250"/>
    </row>
    <row r="286" spans="2:8" x14ac:dyDescent="0.2">
      <c r="B286" s="250"/>
      <c r="C286" s="250"/>
      <c r="D286" s="250"/>
      <c r="E286" s="250"/>
      <c r="F286" s="250"/>
      <c r="G286" s="250"/>
      <c r="H286" s="250"/>
    </row>
    <row r="287" spans="2:8" x14ac:dyDescent="0.2">
      <c r="B287" s="250"/>
      <c r="C287" s="250"/>
      <c r="D287" s="250"/>
      <c r="E287" s="250"/>
      <c r="F287" s="250"/>
      <c r="G287" s="250"/>
      <c r="H287" s="250"/>
    </row>
    <row r="288" spans="2:8" x14ac:dyDescent="0.2">
      <c r="B288" s="250"/>
      <c r="C288" s="250"/>
      <c r="D288" s="250"/>
      <c r="E288" s="250"/>
      <c r="F288" s="250"/>
      <c r="G288" s="250"/>
      <c r="H288" s="250"/>
    </row>
    <row r="289" spans="2:8" x14ac:dyDescent="0.2">
      <c r="B289" s="250"/>
      <c r="C289" s="250"/>
      <c r="D289" s="250"/>
      <c r="E289" s="250"/>
      <c r="F289" s="250"/>
      <c r="G289" s="250"/>
      <c r="H289" s="250"/>
    </row>
    <row r="290" spans="2:8" x14ac:dyDescent="0.2">
      <c r="B290" s="250"/>
      <c r="C290" s="250"/>
      <c r="D290" s="250"/>
      <c r="E290" s="250"/>
      <c r="F290" s="250"/>
      <c r="G290" s="250"/>
      <c r="H290" s="250"/>
    </row>
    <row r="291" spans="2:8" x14ac:dyDescent="0.2">
      <c r="B291" s="250"/>
      <c r="C291" s="250"/>
      <c r="D291" s="250"/>
      <c r="E291" s="250"/>
      <c r="F291" s="250"/>
      <c r="G291" s="250"/>
      <c r="H291" s="250"/>
    </row>
    <row r="292" spans="2:8" x14ac:dyDescent="0.2">
      <c r="B292" s="250"/>
      <c r="C292" s="250"/>
      <c r="D292" s="250"/>
      <c r="E292" s="250"/>
      <c r="F292" s="250"/>
      <c r="G292" s="250"/>
      <c r="H292" s="250"/>
    </row>
    <row r="293" spans="2:8" x14ac:dyDescent="0.2">
      <c r="B293" s="250"/>
      <c r="C293" s="250"/>
      <c r="D293" s="250"/>
      <c r="E293" s="250"/>
      <c r="F293" s="250"/>
      <c r="G293" s="250"/>
      <c r="H293" s="250"/>
    </row>
    <row r="294" spans="2:8" x14ac:dyDescent="0.2">
      <c r="B294" s="250"/>
      <c r="C294" s="250"/>
      <c r="D294" s="250"/>
      <c r="E294" s="250"/>
      <c r="F294" s="250"/>
      <c r="G294" s="250"/>
      <c r="H294" s="250"/>
    </row>
    <row r="295" spans="2:8" x14ac:dyDescent="0.2">
      <c r="B295" s="250"/>
      <c r="C295" s="250"/>
      <c r="D295" s="250"/>
      <c r="E295" s="250"/>
      <c r="F295" s="250"/>
      <c r="G295" s="250"/>
      <c r="H295" s="250"/>
    </row>
    <row r="296" spans="2:8" x14ac:dyDescent="0.2">
      <c r="B296" s="250"/>
      <c r="C296" s="250"/>
      <c r="D296" s="250"/>
      <c r="E296" s="250"/>
      <c r="F296" s="250"/>
      <c r="G296" s="250"/>
      <c r="H296" s="250"/>
    </row>
    <row r="297" spans="2:8" x14ac:dyDescent="0.2">
      <c r="B297" s="250"/>
      <c r="C297" s="250"/>
      <c r="D297" s="250"/>
      <c r="E297" s="250"/>
      <c r="F297" s="250"/>
      <c r="G297" s="250"/>
      <c r="H297" s="250"/>
    </row>
    <row r="298" spans="2:8" x14ac:dyDescent="0.2">
      <c r="B298" s="250"/>
      <c r="C298" s="250"/>
      <c r="D298" s="250"/>
      <c r="E298" s="250"/>
      <c r="F298" s="250"/>
      <c r="G298" s="250"/>
      <c r="H298" s="250"/>
    </row>
    <row r="299" spans="2:8" x14ac:dyDescent="0.2">
      <c r="B299" s="250"/>
      <c r="C299" s="250"/>
      <c r="D299" s="250"/>
      <c r="E299" s="250"/>
      <c r="F299" s="250"/>
      <c r="G299" s="250"/>
      <c r="H299" s="250"/>
    </row>
    <row r="300" spans="2:8" x14ac:dyDescent="0.2">
      <c r="B300" s="250"/>
      <c r="C300" s="250"/>
      <c r="D300" s="250"/>
      <c r="E300" s="250"/>
      <c r="F300" s="250"/>
      <c r="G300" s="250"/>
      <c r="H300" s="250"/>
    </row>
    <row r="301" spans="2:8" x14ac:dyDescent="0.2">
      <c r="B301" s="250"/>
      <c r="C301" s="250"/>
      <c r="D301" s="250"/>
      <c r="E301" s="250"/>
      <c r="F301" s="250"/>
      <c r="G301" s="250"/>
      <c r="H301" s="250"/>
    </row>
    <row r="302" spans="2:8" x14ac:dyDescent="0.2">
      <c r="B302" s="250"/>
      <c r="C302" s="250"/>
      <c r="D302" s="250"/>
      <c r="E302" s="250"/>
      <c r="F302" s="250"/>
      <c r="G302" s="250"/>
      <c r="H302" s="250"/>
    </row>
    <row r="303" spans="2:8" x14ac:dyDescent="0.2">
      <c r="B303" s="250"/>
      <c r="C303" s="250"/>
      <c r="D303" s="250"/>
      <c r="E303" s="250"/>
      <c r="F303" s="250"/>
      <c r="G303" s="250"/>
      <c r="H303" s="250"/>
    </row>
    <row r="304" spans="2:8" x14ac:dyDescent="0.2">
      <c r="B304" s="250"/>
      <c r="C304" s="250"/>
      <c r="D304" s="250"/>
      <c r="E304" s="250"/>
      <c r="F304" s="250"/>
      <c r="G304" s="250"/>
      <c r="H304" s="250"/>
    </row>
    <row r="305" spans="2:8" x14ac:dyDescent="0.2">
      <c r="B305" s="250"/>
      <c r="C305" s="250"/>
      <c r="D305" s="250"/>
      <c r="E305" s="250"/>
      <c r="F305" s="250"/>
      <c r="G305" s="250"/>
      <c r="H305" s="250"/>
    </row>
    <row r="306" spans="2:8" x14ac:dyDescent="0.2">
      <c r="B306" s="250"/>
      <c r="C306" s="250"/>
      <c r="D306" s="250"/>
      <c r="E306" s="250"/>
      <c r="F306" s="250"/>
      <c r="G306" s="250"/>
      <c r="H306" s="250"/>
    </row>
    <row r="307" spans="2:8" x14ac:dyDescent="0.2">
      <c r="B307" s="250"/>
      <c r="C307" s="250"/>
      <c r="D307" s="250"/>
      <c r="E307" s="250"/>
      <c r="F307" s="250"/>
      <c r="G307" s="250"/>
      <c r="H307" s="250"/>
    </row>
    <row r="308" spans="2:8" x14ac:dyDescent="0.2">
      <c r="B308" s="250"/>
      <c r="C308" s="250"/>
      <c r="D308" s="250"/>
      <c r="E308" s="250"/>
      <c r="F308" s="250"/>
      <c r="G308" s="250"/>
      <c r="H308" s="250"/>
    </row>
    <row r="309" spans="2:8" x14ac:dyDescent="0.2">
      <c r="B309" s="250"/>
      <c r="C309" s="250"/>
      <c r="D309" s="250"/>
      <c r="E309" s="250"/>
      <c r="F309" s="250"/>
      <c r="G309" s="250"/>
      <c r="H309" s="250"/>
    </row>
    <row r="310" spans="2:8" x14ac:dyDescent="0.2">
      <c r="B310" s="250"/>
      <c r="C310" s="250"/>
      <c r="D310" s="250"/>
      <c r="E310" s="250"/>
      <c r="F310" s="250"/>
      <c r="G310" s="250"/>
      <c r="H310" s="250"/>
    </row>
    <row r="311" spans="2:8" x14ac:dyDescent="0.2">
      <c r="B311" s="250"/>
      <c r="C311" s="250"/>
      <c r="D311" s="250"/>
      <c r="E311" s="250"/>
      <c r="F311" s="250"/>
      <c r="G311" s="250"/>
      <c r="H311" s="250"/>
    </row>
    <row r="312" spans="2:8" x14ac:dyDescent="0.2">
      <c r="B312" s="250"/>
      <c r="C312" s="250"/>
      <c r="D312" s="250"/>
      <c r="E312" s="250"/>
      <c r="F312" s="250"/>
      <c r="G312" s="250"/>
      <c r="H312" s="250"/>
    </row>
    <row r="313" spans="2:8" x14ac:dyDescent="0.2">
      <c r="B313" s="250"/>
      <c r="C313" s="250"/>
      <c r="D313" s="250"/>
      <c r="E313" s="250"/>
      <c r="F313" s="250"/>
      <c r="G313" s="250"/>
      <c r="H313" s="250"/>
    </row>
    <row r="314" spans="2:8" x14ac:dyDescent="0.2">
      <c r="B314" s="250"/>
      <c r="C314" s="250"/>
      <c r="D314" s="250"/>
      <c r="E314" s="250"/>
      <c r="F314" s="250"/>
      <c r="G314" s="250"/>
      <c r="H314" s="250"/>
    </row>
    <row r="315" spans="2:8" x14ac:dyDescent="0.2">
      <c r="B315" s="250"/>
      <c r="C315" s="250"/>
      <c r="D315" s="250"/>
      <c r="E315" s="250"/>
      <c r="F315" s="250"/>
      <c r="G315" s="250"/>
      <c r="H315" s="250"/>
    </row>
    <row r="316" spans="2:8" x14ac:dyDescent="0.2">
      <c r="B316" s="250"/>
      <c r="C316" s="250"/>
      <c r="D316" s="250"/>
      <c r="E316" s="250"/>
      <c r="F316" s="250"/>
      <c r="G316" s="250"/>
      <c r="H316" s="250"/>
    </row>
    <row r="317" spans="2:8" x14ac:dyDescent="0.2">
      <c r="B317" s="250"/>
      <c r="C317" s="250"/>
      <c r="D317" s="250"/>
      <c r="E317" s="250"/>
      <c r="F317" s="250"/>
      <c r="G317" s="250"/>
      <c r="H317" s="250"/>
    </row>
    <row r="318" spans="2:8" x14ac:dyDescent="0.2">
      <c r="B318" s="250"/>
      <c r="C318" s="250"/>
      <c r="D318" s="250"/>
      <c r="E318" s="250"/>
      <c r="F318" s="250"/>
      <c r="G318" s="250"/>
      <c r="H318" s="250"/>
    </row>
    <row r="319" spans="2:8" x14ac:dyDescent="0.2">
      <c r="B319" s="250"/>
      <c r="C319" s="250"/>
      <c r="D319" s="250"/>
      <c r="E319" s="250"/>
      <c r="F319" s="250"/>
      <c r="G319" s="250"/>
      <c r="H319" s="250"/>
    </row>
    <row r="320" spans="2:8" x14ac:dyDescent="0.2">
      <c r="B320" s="250"/>
      <c r="C320" s="250"/>
      <c r="D320" s="250"/>
      <c r="E320" s="250"/>
      <c r="F320" s="250"/>
      <c r="G320" s="250"/>
      <c r="H320" s="250"/>
    </row>
    <row r="321" spans="2:8" x14ac:dyDescent="0.2">
      <c r="B321" s="250"/>
      <c r="C321" s="250"/>
      <c r="D321" s="250"/>
      <c r="E321" s="250"/>
      <c r="F321" s="250"/>
      <c r="G321" s="250"/>
      <c r="H321" s="250"/>
    </row>
    <row r="322" spans="2:8" x14ac:dyDescent="0.2">
      <c r="B322" s="250"/>
      <c r="C322" s="250"/>
      <c r="D322" s="250"/>
      <c r="E322" s="250"/>
      <c r="F322" s="250"/>
      <c r="G322" s="250"/>
      <c r="H322" s="250"/>
    </row>
    <row r="323" spans="2:8" x14ac:dyDescent="0.2">
      <c r="B323" s="250"/>
      <c r="C323" s="250"/>
      <c r="D323" s="250"/>
      <c r="E323" s="250"/>
      <c r="F323" s="250"/>
      <c r="G323" s="250"/>
      <c r="H323" s="250"/>
    </row>
    <row r="324" spans="2:8" x14ac:dyDescent="0.2">
      <c r="B324" s="250"/>
      <c r="C324" s="250"/>
      <c r="D324" s="250"/>
      <c r="E324" s="250"/>
      <c r="F324" s="250"/>
      <c r="G324" s="250"/>
      <c r="H324" s="250"/>
    </row>
    <row r="325" spans="2:8" x14ac:dyDescent="0.2">
      <c r="B325" s="250"/>
      <c r="C325" s="250"/>
      <c r="D325" s="250"/>
      <c r="E325" s="250"/>
      <c r="F325" s="250"/>
      <c r="G325" s="250"/>
      <c r="H325" s="250"/>
    </row>
    <row r="326" spans="2:8" x14ac:dyDescent="0.2">
      <c r="B326" s="243" t="s">
        <v>3</v>
      </c>
      <c r="C326" s="243"/>
      <c r="D326" s="243"/>
      <c r="E326" s="244" t="s">
        <v>4</v>
      </c>
      <c r="F326" s="243"/>
      <c r="G326" s="243"/>
      <c r="H326" s="243"/>
    </row>
    <row r="327" spans="2:8" x14ac:dyDescent="0.2">
      <c r="B327" s="245" t="s">
        <v>5</v>
      </c>
      <c r="C327" s="245"/>
      <c r="D327" s="245"/>
      <c r="E327" s="249" t="s">
        <v>205</v>
      </c>
      <c r="F327" s="245"/>
      <c r="G327" s="245"/>
      <c r="H327" s="245"/>
    </row>
    <row r="328" spans="2:8" x14ac:dyDescent="0.2">
      <c r="B328" s="246" t="s">
        <v>7</v>
      </c>
      <c r="C328" s="246"/>
      <c r="D328" s="246"/>
      <c r="E328" s="247" t="s">
        <v>204</v>
      </c>
      <c r="F328" s="246"/>
      <c r="G328" s="246"/>
      <c r="H328" s="246"/>
    </row>
    <row r="329" spans="2:8" x14ac:dyDescent="0.2">
      <c r="B329" s="245"/>
      <c r="C329" s="245"/>
      <c r="D329" s="245"/>
      <c r="E329" s="248"/>
      <c r="F329" s="245"/>
      <c r="G329" s="245"/>
      <c r="H329" s="245"/>
    </row>
    <row r="330" spans="2:8" x14ac:dyDescent="0.2">
      <c r="B330" s="245"/>
      <c r="C330" s="245"/>
      <c r="D330" s="245"/>
      <c r="E330" s="248"/>
      <c r="F330" s="245"/>
      <c r="G330" s="245"/>
      <c r="H330" s="245"/>
    </row>
    <row r="331" spans="2:8" x14ac:dyDescent="0.2">
      <c r="B331" s="403"/>
      <c r="C331" s="403"/>
      <c r="D331" s="403"/>
      <c r="E331" s="404"/>
      <c r="F331" s="403"/>
      <c r="G331" s="403"/>
      <c r="H331" s="403"/>
    </row>
    <row r="332" spans="2:8" ht="15" x14ac:dyDescent="0.2">
      <c r="B332" s="240" t="s">
        <v>2</v>
      </c>
      <c r="C332" s="250"/>
      <c r="D332" s="250"/>
      <c r="E332" s="250"/>
      <c r="F332" s="250"/>
      <c r="G332" s="250"/>
      <c r="H332" s="250"/>
    </row>
    <row r="333" spans="2:8" ht="15" x14ac:dyDescent="0.2">
      <c r="B333" s="242" t="str">
        <f>"juli 2023"</f>
        <v>juli 2023</v>
      </c>
      <c r="C333" s="251"/>
      <c r="D333" s="250"/>
      <c r="E333" s="250"/>
      <c r="F333" s="250"/>
      <c r="G333" s="250"/>
      <c r="H333" s="250"/>
    </row>
    <row r="334" spans="2:8" x14ac:dyDescent="0.2">
      <c r="B334" s="250"/>
      <c r="C334" s="250"/>
      <c r="D334" s="250"/>
      <c r="E334" s="250"/>
      <c r="F334" s="250"/>
      <c r="G334" s="250"/>
      <c r="H334" s="250"/>
    </row>
    <row r="335" spans="2:8" x14ac:dyDescent="0.2">
      <c r="B335" s="250"/>
      <c r="C335" s="250"/>
      <c r="D335" s="250"/>
      <c r="E335" s="250"/>
      <c r="F335" s="250"/>
      <c r="G335" s="250"/>
      <c r="H335" s="250"/>
    </row>
    <row r="336" spans="2:8" x14ac:dyDescent="0.2">
      <c r="B336" s="250"/>
      <c r="C336" s="250"/>
      <c r="D336" s="250"/>
      <c r="E336" s="250"/>
      <c r="F336" s="250"/>
      <c r="G336" s="250"/>
      <c r="H336" s="250"/>
    </row>
    <row r="337" spans="2:8" x14ac:dyDescent="0.2">
      <c r="B337" s="250"/>
      <c r="C337" s="250"/>
      <c r="D337" s="250"/>
      <c r="E337" s="250"/>
      <c r="F337" s="250"/>
      <c r="G337" s="250"/>
      <c r="H337" s="250"/>
    </row>
    <row r="338" spans="2:8" x14ac:dyDescent="0.2">
      <c r="B338" s="250"/>
      <c r="C338" s="250"/>
      <c r="D338" s="250"/>
      <c r="E338" s="250"/>
      <c r="F338" s="250"/>
      <c r="G338" s="250"/>
      <c r="H338" s="250"/>
    </row>
    <row r="339" spans="2:8" x14ac:dyDescent="0.2">
      <c r="B339" s="250"/>
      <c r="C339" s="250"/>
      <c r="D339" s="250"/>
      <c r="E339" s="250"/>
      <c r="F339" s="250"/>
      <c r="G339" s="250"/>
      <c r="H339" s="250"/>
    </row>
    <row r="340" spans="2:8" x14ac:dyDescent="0.2">
      <c r="B340" s="250"/>
      <c r="C340" s="250"/>
      <c r="D340" s="250"/>
      <c r="E340" s="250"/>
      <c r="F340" s="250"/>
      <c r="G340" s="250"/>
      <c r="H340" s="250"/>
    </row>
    <row r="341" spans="2:8" x14ac:dyDescent="0.2">
      <c r="B341" s="250"/>
      <c r="C341" s="250"/>
      <c r="D341" s="250"/>
      <c r="E341" s="250"/>
      <c r="F341" s="250"/>
      <c r="G341" s="250"/>
      <c r="H341" s="250"/>
    </row>
    <row r="342" spans="2:8" x14ac:dyDescent="0.2">
      <c r="B342" s="250"/>
      <c r="C342" s="250"/>
      <c r="D342" s="250"/>
      <c r="E342" s="250"/>
      <c r="F342" s="250"/>
      <c r="G342" s="250"/>
      <c r="H342" s="250"/>
    </row>
    <row r="343" spans="2:8" x14ac:dyDescent="0.2">
      <c r="B343" s="250"/>
      <c r="C343" s="250"/>
      <c r="D343" s="250"/>
      <c r="E343" s="250"/>
      <c r="F343" s="250"/>
      <c r="G343" s="250"/>
      <c r="H343" s="250"/>
    </row>
    <row r="344" spans="2:8" x14ac:dyDescent="0.2">
      <c r="B344" s="250"/>
      <c r="C344" s="250"/>
      <c r="D344" s="250"/>
      <c r="E344" s="250"/>
      <c r="F344" s="250"/>
      <c r="G344" s="250"/>
      <c r="H344" s="250"/>
    </row>
    <row r="345" spans="2:8" x14ac:dyDescent="0.2">
      <c r="B345" s="250"/>
      <c r="C345" s="250"/>
      <c r="D345" s="250"/>
      <c r="E345" s="250"/>
      <c r="F345" s="250"/>
      <c r="G345" s="250"/>
      <c r="H345" s="250"/>
    </row>
    <row r="346" spans="2:8" x14ac:dyDescent="0.2">
      <c r="B346" s="250"/>
      <c r="C346" s="250"/>
      <c r="D346" s="250"/>
      <c r="E346" s="250"/>
      <c r="F346" s="250"/>
      <c r="G346" s="250"/>
      <c r="H346" s="250"/>
    </row>
    <row r="347" spans="2:8" x14ac:dyDescent="0.2">
      <c r="B347" s="250"/>
      <c r="C347" s="250"/>
      <c r="D347" s="250"/>
      <c r="E347" s="250"/>
      <c r="F347" s="250"/>
      <c r="G347" s="250"/>
      <c r="H347" s="250"/>
    </row>
    <row r="348" spans="2:8" x14ac:dyDescent="0.2">
      <c r="B348" s="250"/>
      <c r="C348" s="250"/>
      <c r="D348" s="250"/>
      <c r="E348" s="250"/>
      <c r="F348" s="250"/>
      <c r="G348" s="250"/>
      <c r="H348" s="250"/>
    </row>
    <row r="349" spans="2:8" x14ac:dyDescent="0.2">
      <c r="B349" s="250"/>
      <c r="C349" s="250"/>
      <c r="D349" s="250"/>
      <c r="E349" s="250"/>
      <c r="F349" s="250"/>
      <c r="G349" s="250"/>
      <c r="H349" s="250"/>
    </row>
    <row r="350" spans="2:8" x14ac:dyDescent="0.2">
      <c r="B350" s="250"/>
      <c r="C350" s="250"/>
      <c r="D350" s="250"/>
      <c r="E350" s="250"/>
      <c r="F350" s="250"/>
      <c r="G350" s="250"/>
      <c r="H350" s="250"/>
    </row>
    <row r="351" spans="2:8" x14ac:dyDescent="0.2">
      <c r="B351" s="250"/>
      <c r="C351" s="250"/>
      <c r="D351" s="250"/>
      <c r="E351" s="250"/>
      <c r="F351" s="250"/>
      <c r="G351" s="250"/>
      <c r="H351" s="250"/>
    </row>
    <row r="352" spans="2:8" x14ac:dyDescent="0.2">
      <c r="B352" s="250"/>
      <c r="C352" s="250"/>
      <c r="D352" s="250"/>
      <c r="E352" s="250"/>
      <c r="F352" s="250"/>
      <c r="G352" s="250"/>
      <c r="H352" s="250"/>
    </row>
    <row r="353" spans="2:8" x14ac:dyDescent="0.2">
      <c r="B353" s="250"/>
      <c r="C353" s="250"/>
      <c r="D353" s="250"/>
      <c r="E353" s="250"/>
      <c r="F353" s="250"/>
      <c r="G353" s="250"/>
      <c r="H353" s="250"/>
    </row>
    <row r="354" spans="2:8" x14ac:dyDescent="0.2">
      <c r="B354" s="250"/>
      <c r="C354" s="250"/>
      <c r="D354" s="250"/>
      <c r="E354" s="250"/>
      <c r="F354" s="250"/>
      <c r="G354" s="250"/>
      <c r="H354" s="250"/>
    </row>
    <row r="355" spans="2:8" x14ac:dyDescent="0.2">
      <c r="B355" s="250"/>
      <c r="C355" s="250"/>
      <c r="D355" s="250"/>
      <c r="E355" s="250"/>
      <c r="F355" s="250"/>
      <c r="G355" s="250"/>
      <c r="H355" s="250"/>
    </row>
    <row r="356" spans="2:8" x14ac:dyDescent="0.2">
      <c r="B356" s="250"/>
      <c r="C356" s="250"/>
      <c r="D356" s="250"/>
      <c r="E356" s="250"/>
      <c r="F356" s="250"/>
      <c r="G356" s="250"/>
      <c r="H356" s="250"/>
    </row>
    <row r="357" spans="2:8" x14ac:dyDescent="0.2">
      <c r="B357" s="250"/>
      <c r="C357" s="250"/>
      <c r="D357" s="250"/>
      <c r="E357" s="250"/>
      <c r="F357" s="250"/>
      <c r="G357" s="250"/>
      <c r="H357" s="250"/>
    </row>
    <row r="358" spans="2:8" x14ac:dyDescent="0.2">
      <c r="B358" s="250"/>
      <c r="C358" s="250"/>
      <c r="D358" s="250"/>
      <c r="E358" s="250"/>
      <c r="F358" s="250"/>
      <c r="G358" s="250"/>
      <c r="H358" s="250"/>
    </row>
    <row r="359" spans="2:8" x14ac:dyDescent="0.2">
      <c r="B359" s="250"/>
      <c r="C359" s="250"/>
      <c r="D359" s="250"/>
      <c r="E359" s="250"/>
      <c r="F359" s="250"/>
      <c r="G359" s="250"/>
      <c r="H359" s="250"/>
    </row>
    <row r="360" spans="2:8" x14ac:dyDescent="0.2">
      <c r="B360" s="250"/>
      <c r="C360" s="250"/>
      <c r="D360" s="250"/>
      <c r="E360" s="250"/>
      <c r="F360" s="250"/>
      <c r="G360" s="250"/>
      <c r="H360" s="250"/>
    </row>
    <row r="361" spans="2:8" x14ac:dyDescent="0.2">
      <c r="B361" s="250"/>
      <c r="C361" s="250"/>
      <c r="D361" s="250"/>
      <c r="E361" s="250"/>
      <c r="F361" s="250"/>
      <c r="G361" s="250"/>
      <c r="H361" s="250"/>
    </row>
    <row r="362" spans="2:8" x14ac:dyDescent="0.2">
      <c r="B362" s="250"/>
      <c r="C362" s="250"/>
      <c r="D362" s="250"/>
      <c r="E362" s="250"/>
      <c r="F362" s="250"/>
      <c r="G362" s="250"/>
      <c r="H362" s="250"/>
    </row>
    <row r="363" spans="2:8" x14ac:dyDescent="0.2">
      <c r="B363" s="250"/>
      <c r="C363" s="250"/>
      <c r="D363" s="250"/>
      <c r="E363" s="250"/>
      <c r="F363" s="250"/>
      <c r="G363" s="250"/>
      <c r="H363" s="250"/>
    </row>
    <row r="364" spans="2:8" x14ac:dyDescent="0.2">
      <c r="B364" s="250"/>
      <c r="C364" s="250"/>
      <c r="D364" s="250"/>
      <c r="E364" s="250"/>
      <c r="F364" s="250"/>
      <c r="G364" s="250"/>
      <c r="H364" s="250"/>
    </row>
    <row r="365" spans="2:8" x14ac:dyDescent="0.2">
      <c r="B365" s="250"/>
      <c r="C365" s="250"/>
      <c r="D365" s="250"/>
      <c r="E365" s="250"/>
      <c r="F365" s="250"/>
      <c r="G365" s="250"/>
      <c r="H365" s="250"/>
    </row>
    <row r="366" spans="2:8" x14ac:dyDescent="0.2">
      <c r="B366" s="250"/>
      <c r="C366" s="250"/>
      <c r="D366" s="250"/>
      <c r="E366" s="250"/>
      <c r="F366" s="250"/>
      <c r="G366" s="250"/>
      <c r="H366" s="250"/>
    </row>
    <row r="367" spans="2:8" x14ac:dyDescent="0.2">
      <c r="B367" s="250"/>
      <c r="C367" s="250"/>
      <c r="D367" s="250"/>
      <c r="E367" s="250"/>
      <c r="F367" s="250"/>
      <c r="G367" s="250"/>
      <c r="H367" s="250"/>
    </row>
    <row r="368" spans="2:8" x14ac:dyDescent="0.2">
      <c r="B368" s="250"/>
      <c r="C368" s="250"/>
      <c r="D368" s="250"/>
      <c r="E368" s="250"/>
      <c r="F368" s="250"/>
      <c r="G368" s="250"/>
      <c r="H368" s="250"/>
    </row>
    <row r="369" spans="2:8" x14ac:dyDescent="0.2">
      <c r="B369" s="250"/>
      <c r="C369" s="250"/>
      <c r="D369" s="250"/>
      <c r="E369" s="250"/>
      <c r="F369" s="250"/>
      <c r="G369" s="250"/>
      <c r="H369" s="250"/>
    </row>
    <row r="370" spans="2:8" x14ac:dyDescent="0.2">
      <c r="B370" s="250"/>
      <c r="C370" s="250"/>
      <c r="D370" s="250"/>
      <c r="E370" s="250"/>
      <c r="F370" s="250"/>
      <c r="G370" s="250"/>
      <c r="H370" s="250"/>
    </row>
    <row r="371" spans="2:8" x14ac:dyDescent="0.2">
      <c r="B371" s="250"/>
      <c r="C371" s="250"/>
      <c r="D371" s="250"/>
      <c r="E371" s="250"/>
      <c r="F371" s="250"/>
      <c r="G371" s="250"/>
      <c r="H371" s="250"/>
    </row>
    <row r="372" spans="2:8" x14ac:dyDescent="0.2">
      <c r="B372" s="250"/>
      <c r="C372" s="250"/>
      <c r="D372" s="250"/>
      <c r="E372" s="250"/>
      <c r="F372" s="250"/>
      <c r="G372" s="250"/>
      <c r="H372" s="250"/>
    </row>
    <row r="373" spans="2:8" x14ac:dyDescent="0.2">
      <c r="B373" s="250"/>
      <c r="C373" s="250"/>
      <c r="D373" s="250"/>
      <c r="E373" s="250"/>
      <c r="F373" s="250"/>
      <c r="G373" s="250"/>
      <c r="H373" s="250"/>
    </row>
    <row r="374" spans="2:8" x14ac:dyDescent="0.2">
      <c r="B374" s="250"/>
      <c r="C374" s="250"/>
      <c r="D374" s="250"/>
      <c r="E374" s="250"/>
      <c r="F374" s="250"/>
      <c r="G374" s="250"/>
      <c r="H374" s="250"/>
    </row>
    <row r="375" spans="2:8" x14ac:dyDescent="0.2">
      <c r="B375" s="250"/>
      <c r="C375" s="250"/>
      <c r="D375" s="250"/>
      <c r="E375" s="250"/>
      <c r="F375" s="250"/>
      <c r="G375" s="250"/>
      <c r="H375" s="250"/>
    </row>
    <row r="376" spans="2:8" x14ac:dyDescent="0.2">
      <c r="B376" s="250"/>
      <c r="C376" s="250"/>
      <c r="D376" s="250"/>
      <c r="E376" s="250"/>
      <c r="F376" s="250"/>
      <c r="G376" s="250"/>
      <c r="H376" s="250"/>
    </row>
    <row r="377" spans="2:8" x14ac:dyDescent="0.2">
      <c r="B377" s="250"/>
      <c r="C377" s="250"/>
      <c r="D377" s="250"/>
      <c r="E377" s="250"/>
      <c r="F377" s="250"/>
      <c r="G377" s="250"/>
      <c r="H377" s="250"/>
    </row>
    <row r="378" spans="2:8" x14ac:dyDescent="0.2">
      <c r="B378" s="250"/>
      <c r="C378" s="250"/>
      <c r="D378" s="250"/>
      <c r="E378" s="250"/>
      <c r="F378" s="250"/>
      <c r="G378" s="250"/>
      <c r="H378" s="250"/>
    </row>
    <row r="379" spans="2:8" x14ac:dyDescent="0.2">
      <c r="B379" s="250"/>
      <c r="C379" s="250"/>
      <c r="D379" s="250"/>
      <c r="E379" s="250"/>
      <c r="F379" s="250"/>
      <c r="G379" s="250"/>
      <c r="H379" s="250"/>
    </row>
    <row r="380" spans="2:8" x14ac:dyDescent="0.2">
      <c r="B380" s="250"/>
      <c r="C380" s="250"/>
      <c r="D380" s="250"/>
      <c r="E380" s="250"/>
      <c r="F380" s="250"/>
      <c r="G380" s="250"/>
      <c r="H380" s="250"/>
    </row>
    <row r="381" spans="2:8" x14ac:dyDescent="0.2">
      <c r="B381" s="243" t="s">
        <v>3</v>
      </c>
      <c r="C381" s="243"/>
      <c r="D381" s="243"/>
      <c r="E381" s="244" t="s">
        <v>4</v>
      </c>
      <c r="F381" s="243"/>
      <c r="G381" s="243"/>
      <c r="H381" s="243"/>
    </row>
    <row r="382" spans="2:8" x14ac:dyDescent="0.2">
      <c r="B382" s="245" t="s">
        <v>5</v>
      </c>
      <c r="C382" s="245"/>
      <c r="D382" s="245"/>
      <c r="E382" s="249" t="s">
        <v>205</v>
      </c>
      <c r="F382" s="245"/>
      <c r="G382" s="245"/>
      <c r="H382" s="245"/>
    </row>
    <row r="383" spans="2:8" x14ac:dyDescent="0.2">
      <c r="B383" s="246" t="s">
        <v>7</v>
      </c>
      <c r="C383" s="246"/>
      <c r="D383" s="246"/>
      <c r="E383" s="247" t="s">
        <v>204</v>
      </c>
      <c r="F383" s="246"/>
      <c r="G383" s="246"/>
      <c r="H383" s="246"/>
    </row>
    <row r="384" spans="2:8" x14ac:dyDescent="0.2">
      <c r="B384" s="245"/>
      <c r="C384" s="245"/>
      <c r="D384" s="245"/>
      <c r="E384" s="248"/>
      <c r="F384" s="245"/>
      <c r="G384" s="245"/>
      <c r="H384" s="245"/>
    </row>
    <row r="385" spans="2:8" x14ac:dyDescent="0.2">
      <c r="B385" s="245"/>
      <c r="C385" s="245"/>
      <c r="D385" s="245"/>
      <c r="E385" s="248"/>
      <c r="F385" s="245"/>
      <c r="G385" s="245"/>
      <c r="H385" s="245"/>
    </row>
    <row r="386" spans="2:8" x14ac:dyDescent="0.2">
      <c r="B386" s="403"/>
      <c r="C386" s="403"/>
      <c r="D386" s="403"/>
      <c r="E386" s="404"/>
      <c r="F386" s="403"/>
      <c r="G386" s="403"/>
      <c r="H386" s="403"/>
    </row>
    <row r="387" spans="2:8" ht="15" x14ac:dyDescent="0.2">
      <c r="B387" s="240" t="s">
        <v>2</v>
      </c>
      <c r="C387" s="241"/>
      <c r="D387" s="241"/>
      <c r="E387" s="241"/>
      <c r="F387" s="241"/>
      <c r="G387" s="241"/>
      <c r="H387" s="241"/>
    </row>
    <row r="388" spans="2:8" ht="15" x14ac:dyDescent="0.2">
      <c r="B388" s="242" t="str">
        <f>"juni 2023"</f>
        <v>juni 2023</v>
      </c>
      <c r="C388" s="242"/>
      <c r="D388" s="241"/>
      <c r="E388" s="241"/>
      <c r="F388" s="241"/>
      <c r="G388" s="241"/>
      <c r="H388" s="241"/>
    </row>
    <row r="389" spans="2:8" x14ac:dyDescent="0.2">
      <c r="B389" s="241"/>
      <c r="C389" s="241"/>
      <c r="D389" s="241"/>
      <c r="E389" s="241"/>
      <c r="F389" s="241"/>
      <c r="G389" s="241"/>
      <c r="H389" s="241"/>
    </row>
    <row r="390" spans="2:8" x14ac:dyDescent="0.2">
      <c r="B390" s="241"/>
      <c r="C390" s="241"/>
      <c r="D390" s="241"/>
      <c r="E390" s="241"/>
      <c r="F390" s="241"/>
      <c r="G390" s="241"/>
      <c r="H390" s="241"/>
    </row>
    <row r="391" spans="2:8" x14ac:dyDescent="0.2">
      <c r="B391" s="241"/>
      <c r="C391" s="241"/>
      <c r="D391" s="241"/>
      <c r="E391" s="241"/>
      <c r="F391" s="241"/>
      <c r="G391" s="241"/>
      <c r="H391" s="241"/>
    </row>
    <row r="392" spans="2:8" x14ac:dyDescent="0.2">
      <c r="B392" s="241"/>
      <c r="C392" s="241"/>
      <c r="D392" s="241"/>
      <c r="E392" s="241"/>
      <c r="F392" s="241"/>
      <c r="G392" s="241"/>
      <c r="H392" s="241"/>
    </row>
    <row r="393" spans="2:8" x14ac:dyDescent="0.2">
      <c r="B393" s="241"/>
      <c r="C393" s="241"/>
      <c r="D393" s="241"/>
      <c r="E393" s="241"/>
      <c r="F393" s="241"/>
      <c r="G393" s="241"/>
      <c r="H393" s="241"/>
    </row>
    <row r="394" spans="2:8" x14ac:dyDescent="0.2">
      <c r="B394" s="241"/>
      <c r="C394" s="241"/>
      <c r="D394" s="241"/>
      <c r="E394" s="241"/>
      <c r="F394" s="241"/>
      <c r="G394" s="241"/>
      <c r="H394" s="241"/>
    </row>
    <row r="395" spans="2:8" x14ac:dyDescent="0.2">
      <c r="B395" s="241"/>
      <c r="C395" s="241"/>
      <c r="D395" s="241"/>
      <c r="E395" s="241"/>
      <c r="F395" s="241"/>
      <c r="G395" s="241"/>
      <c r="H395" s="241"/>
    </row>
    <row r="396" spans="2:8" x14ac:dyDescent="0.2">
      <c r="B396" s="241"/>
      <c r="C396" s="241"/>
      <c r="D396" s="241"/>
      <c r="E396" s="241"/>
      <c r="F396" s="241"/>
      <c r="G396" s="241"/>
      <c r="H396" s="241"/>
    </row>
    <row r="397" spans="2:8" x14ac:dyDescent="0.2">
      <c r="B397" s="241"/>
      <c r="C397" s="241"/>
      <c r="D397" s="241"/>
      <c r="E397" s="241"/>
      <c r="F397" s="241"/>
      <c r="G397" s="241"/>
      <c r="H397" s="241"/>
    </row>
    <row r="398" spans="2:8" x14ac:dyDescent="0.2">
      <c r="B398" s="241"/>
      <c r="C398" s="241"/>
      <c r="D398" s="241"/>
      <c r="E398" s="241"/>
      <c r="F398" s="241"/>
      <c r="G398" s="241"/>
      <c r="H398" s="241"/>
    </row>
    <row r="399" spans="2:8" x14ac:dyDescent="0.2">
      <c r="B399" s="241"/>
      <c r="C399" s="241"/>
      <c r="D399" s="241"/>
      <c r="E399" s="241"/>
      <c r="F399" s="241"/>
      <c r="G399" s="241"/>
      <c r="H399" s="241"/>
    </row>
    <row r="400" spans="2:8" x14ac:dyDescent="0.2">
      <c r="B400" s="241"/>
      <c r="C400" s="241"/>
      <c r="D400" s="241"/>
      <c r="E400" s="241"/>
      <c r="F400" s="241"/>
      <c r="G400" s="241"/>
      <c r="H400" s="241"/>
    </row>
    <row r="401" spans="2:8" x14ac:dyDescent="0.2">
      <c r="B401" s="241"/>
      <c r="C401" s="241"/>
      <c r="D401" s="241"/>
      <c r="E401" s="241"/>
      <c r="F401" s="241"/>
      <c r="G401" s="241"/>
      <c r="H401" s="241"/>
    </row>
    <row r="402" spans="2:8" x14ac:dyDescent="0.2">
      <c r="B402" s="241"/>
      <c r="C402" s="241"/>
      <c r="D402" s="241"/>
      <c r="E402" s="241"/>
      <c r="F402" s="241"/>
      <c r="G402" s="241"/>
      <c r="H402" s="241"/>
    </row>
    <row r="403" spans="2:8" x14ac:dyDescent="0.2">
      <c r="B403" s="241"/>
      <c r="C403" s="241"/>
      <c r="D403" s="241"/>
      <c r="E403" s="241"/>
      <c r="F403" s="241"/>
      <c r="G403" s="241"/>
      <c r="H403" s="241"/>
    </row>
    <row r="404" spans="2:8" x14ac:dyDescent="0.2">
      <c r="B404" s="241"/>
      <c r="C404" s="241"/>
      <c r="D404" s="241"/>
      <c r="E404" s="241"/>
      <c r="F404" s="241"/>
      <c r="G404" s="241"/>
      <c r="H404" s="241"/>
    </row>
    <row r="405" spans="2:8" x14ac:dyDescent="0.2">
      <c r="B405" s="241"/>
      <c r="C405" s="241"/>
      <c r="D405" s="241"/>
      <c r="E405" s="241"/>
      <c r="F405" s="241"/>
      <c r="G405" s="241"/>
      <c r="H405" s="241"/>
    </row>
    <row r="406" spans="2:8" x14ac:dyDescent="0.2">
      <c r="B406" s="241"/>
      <c r="C406" s="241"/>
      <c r="D406" s="241"/>
      <c r="E406" s="241"/>
      <c r="F406" s="241"/>
      <c r="G406" s="241"/>
      <c r="H406" s="241"/>
    </row>
    <row r="407" spans="2:8" x14ac:dyDescent="0.2">
      <c r="B407" s="241"/>
      <c r="C407" s="241"/>
      <c r="D407" s="241"/>
      <c r="E407" s="241"/>
      <c r="F407" s="241"/>
      <c r="G407" s="241"/>
      <c r="H407" s="241"/>
    </row>
    <row r="408" spans="2:8" x14ac:dyDescent="0.2">
      <c r="B408" s="241"/>
      <c r="C408" s="241"/>
      <c r="D408" s="241"/>
      <c r="E408" s="241"/>
      <c r="F408" s="241"/>
      <c r="G408" s="241"/>
      <c r="H408" s="241"/>
    </row>
    <row r="409" spans="2:8" x14ac:dyDescent="0.2">
      <c r="B409" s="241"/>
      <c r="C409" s="241"/>
      <c r="D409" s="241"/>
      <c r="E409" s="241"/>
      <c r="F409" s="241"/>
      <c r="G409" s="241"/>
      <c r="H409" s="241"/>
    </row>
    <row r="410" spans="2:8" x14ac:dyDescent="0.2">
      <c r="B410" s="241"/>
      <c r="C410" s="241"/>
      <c r="D410" s="241"/>
      <c r="E410" s="241"/>
      <c r="F410" s="241"/>
      <c r="G410" s="241"/>
      <c r="H410" s="241"/>
    </row>
    <row r="411" spans="2:8" x14ac:dyDescent="0.2">
      <c r="B411" s="241"/>
      <c r="C411" s="241"/>
      <c r="D411" s="241"/>
      <c r="E411" s="241"/>
      <c r="F411" s="241"/>
      <c r="G411" s="241"/>
      <c r="H411" s="241"/>
    </row>
    <row r="412" spans="2:8" x14ac:dyDescent="0.2">
      <c r="B412" s="241"/>
      <c r="C412" s="241"/>
      <c r="D412" s="241"/>
      <c r="E412" s="241"/>
      <c r="F412" s="241"/>
      <c r="G412" s="241"/>
      <c r="H412" s="241"/>
    </row>
    <row r="413" spans="2:8" x14ac:dyDescent="0.2">
      <c r="B413" s="241"/>
      <c r="C413" s="241"/>
      <c r="D413" s="241"/>
      <c r="E413" s="241"/>
      <c r="F413" s="241"/>
      <c r="G413" s="241"/>
      <c r="H413" s="241"/>
    </row>
    <row r="414" spans="2:8" x14ac:dyDescent="0.2">
      <c r="B414" s="241"/>
      <c r="C414" s="241"/>
      <c r="D414" s="241"/>
      <c r="E414" s="241"/>
      <c r="F414" s="241"/>
      <c r="G414" s="241"/>
      <c r="H414" s="241"/>
    </row>
    <row r="415" spans="2:8" x14ac:dyDescent="0.2">
      <c r="B415" s="241"/>
      <c r="C415" s="241"/>
      <c r="D415" s="241"/>
      <c r="E415" s="241"/>
      <c r="F415" s="241"/>
      <c r="G415" s="241"/>
      <c r="H415" s="241"/>
    </row>
    <row r="416" spans="2:8" x14ac:dyDescent="0.2">
      <c r="B416" s="241"/>
      <c r="C416" s="241"/>
      <c r="D416" s="241"/>
      <c r="E416" s="241"/>
      <c r="F416" s="241"/>
      <c r="G416" s="241"/>
      <c r="H416" s="241"/>
    </row>
    <row r="417" spans="2:8" x14ac:dyDescent="0.2">
      <c r="B417" s="241"/>
      <c r="C417" s="241"/>
      <c r="D417" s="241"/>
      <c r="E417" s="241"/>
      <c r="F417" s="241"/>
      <c r="G417" s="241"/>
      <c r="H417" s="241"/>
    </row>
    <row r="418" spans="2:8" x14ac:dyDescent="0.2">
      <c r="B418" s="241"/>
      <c r="C418" s="241"/>
      <c r="D418" s="241"/>
      <c r="E418" s="241"/>
      <c r="F418" s="241"/>
      <c r="G418" s="241"/>
      <c r="H418" s="241"/>
    </row>
    <row r="419" spans="2:8" x14ac:dyDescent="0.2">
      <c r="B419" s="241"/>
      <c r="C419" s="241"/>
      <c r="D419" s="241"/>
      <c r="E419" s="241"/>
      <c r="F419" s="241"/>
      <c r="G419" s="241"/>
      <c r="H419" s="241"/>
    </row>
    <row r="420" spans="2:8" x14ac:dyDescent="0.2">
      <c r="B420" s="241"/>
      <c r="C420" s="241"/>
      <c r="D420" s="241"/>
      <c r="E420" s="241"/>
      <c r="F420" s="241"/>
      <c r="G420" s="241"/>
      <c r="H420" s="241"/>
    </row>
    <row r="421" spans="2:8" x14ac:dyDescent="0.2">
      <c r="B421" s="241"/>
      <c r="C421" s="241"/>
      <c r="D421" s="241"/>
      <c r="E421" s="241"/>
      <c r="F421" s="241"/>
      <c r="G421" s="241"/>
      <c r="H421" s="241"/>
    </row>
    <row r="422" spans="2:8" x14ac:dyDescent="0.2">
      <c r="B422" s="241"/>
      <c r="C422" s="241"/>
      <c r="D422" s="241"/>
      <c r="E422" s="241"/>
      <c r="F422" s="241"/>
      <c r="G422" s="241"/>
      <c r="H422" s="241"/>
    </row>
    <row r="423" spans="2:8" x14ac:dyDescent="0.2">
      <c r="B423" s="241"/>
      <c r="C423" s="241"/>
      <c r="D423" s="241"/>
      <c r="E423" s="241"/>
      <c r="F423" s="241"/>
      <c r="G423" s="241"/>
      <c r="H423" s="241"/>
    </row>
    <row r="424" spans="2:8" x14ac:dyDescent="0.2">
      <c r="B424" s="241"/>
      <c r="C424" s="241"/>
      <c r="D424" s="241"/>
      <c r="E424" s="241"/>
      <c r="F424" s="241"/>
      <c r="G424" s="241"/>
      <c r="H424" s="241"/>
    </row>
    <row r="425" spans="2:8" x14ac:dyDescent="0.2">
      <c r="B425" s="241"/>
      <c r="C425" s="241"/>
      <c r="D425" s="241"/>
      <c r="E425" s="241"/>
      <c r="F425" s="241"/>
      <c r="G425" s="241"/>
      <c r="H425" s="241"/>
    </row>
    <row r="426" spans="2:8" x14ac:dyDescent="0.2">
      <c r="B426" s="241"/>
      <c r="C426" s="241"/>
      <c r="D426" s="241"/>
      <c r="E426" s="241"/>
      <c r="F426" s="241"/>
      <c r="G426" s="241"/>
      <c r="H426" s="241"/>
    </row>
    <row r="427" spans="2:8" x14ac:dyDescent="0.2">
      <c r="B427" s="241"/>
      <c r="C427" s="241"/>
      <c r="D427" s="241"/>
      <c r="E427" s="241"/>
      <c r="F427" s="241"/>
      <c r="G427" s="241"/>
      <c r="H427" s="241"/>
    </row>
    <row r="428" spans="2:8" x14ac:dyDescent="0.2">
      <c r="B428" s="241"/>
      <c r="C428" s="241"/>
      <c r="D428" s="241"/>
      <c r="E428" s="241"/>
      <c r="F428" s="241"/>
      <c r="G428" s="241"/>
      <c r="H428" s="241"/>
    </row>
    <row r="429" spans="2:8" x14ac:dyDescent="0.2">
      <c r="B429" s="241"/>
      <c r="C429" s="241"/>
      <c r="D429" s="241"/>
      <c r="E429" s="241"/>
      <c r="F429" s="241"/>
      <c r="G429" s="241"/>
      <c r="H429" s="241"/>
    </row>
    <row r="430" spans="2:8" x14ac:dyDescent="0.2">
      <c r="B430" s="241"/>
      <c r="C430" s="241"/>
      <c r="D430" s="241"/>
      <c r="E430" s="241"/>
      <c r="F430" s="241"/>
      <c r="G430" s="241"/>
      <c r="H430" s="241"/>
    </row>
    <row r="431" spans="2:8" x14ac:dyDescent="0.2">
      <c r="B431" s="241"/>
      <c r="C431" s="241"/>
      <c r="D431" s="241"/>
      <c r="E431" s="241"/>
      <c r="F431" s="241"/>
      <c r="G431" s="241"/>
      <c r="H431" s="241"/>
    </row>
    <row r="432" spans="2:8" x14ac:dyDescent="0.2">
      <c r="B432" s="241"/>
      <c r="C432" s="241"/>
      <c r="D432" s="241"/>
      <c r="E432" s="241"/>
      <c r="F432" s="241"/>
      <c r="G432" s="241"/>
      <c r="H432" s="241"/>
    </row>
    <row r="433" spans="2:8" x14ac:dyDescent="0.2">
      <c r="B433" s="241"/>
      <c r="C433" s="241"/>
      <c r="D433" s="241"/>
      <c r="E433" s="241"/>
      <c r="F433" s="241"/>
      <c r="G433" s="241"/>
      <c r="H433" s="241"/>
    </row>
    <row r="434" spans="2:8" x14ac:dyDescent="0.2">
      <c r="B434" s="241"/>
      <c r="C434" s="241"/>
      <c r="D434" s="241"/>
      <c r="E434" s="241"/>
      <c r="F434" s="241"/>
      <c r="G434" s="241"/>
      <c r="H434" s="241"/>
    </row>
    <row r="435" spans="2:8" x14ac:dyDescent="0.2">
      <c r="B435" s="241"/>
      <c r="C435" s="241"/>
      <c r="D435" s="241"/>
      <c r="E435" s="241"/>
      <c r="F435" s="241"/>
      <c r="G435" s="241"/>
      <c r="H435" s="241"/>
    </row>
    <row r="436" spans="2:8" x14ac:dyDescent="0.2">
      <c r="B436" s="241"/>
      <c r="C436" s="241"/>
      <c r="D436" s="241"/>
      <c r="E436" s="241"/>
      <c r="F436" s="241"/>
      <c r="G436" s="241"/>
      <c r="H436" s="241"/>
    </row>
    <row r="437" spans="2:8" x14ac:dyDescent="0.2">
      <c r="B437" s="243" t="s">
        <v>3</v>
      </c>
      <c r="C437" s="243"/>
      <c r="D437" s="243"/>
      <c r="E437" s="244" t="s">
        <v>4</v>
      </c>
      <c r="F437" s="243"/>
      <c r="G437" s="243"/>
      <c r="H437" s="243"/>
    </row>
    <row r="438" spans="2:8" x14ac:dyDescent="0.2">
      <c r="B438" s="245" t="s">
        <v>5</v>
      </c>
      <c r="C438" s="245"/>
      <c r="D438" s="245"/>
      <c r="E438" s="249" t="s">
        <v>205</v>
      </c>
      <c r="F438" s="245"/>
      <c r="G438" s="245"/>
      <c r="H438" s="245"/>
    </row>
    <row r="439" spans="2:8" x14ac:dyDescent="0.2">
      <c r="B439" s="246" t="s">
        <v>7</v>
      </c>
      <c r="C439" s="246"/>
      <c r="D439" s="246"/>
      <c r="E439" s="247" t="s">
        <v>204</v>
      </c>
      <c r="F439" s="246"/>
      <c r="G439" s="246"/>
      <c r="H439" s="246"/>
    </row>
    <row r="440" spans="2:8" x14ac:dyDescent="0.2">
      <c r="B440" s="245"/>
      <c r="C440" s="245"/>
      <c r="D440" s="245"/>
      <c r="E440" s="248"/>
      <c r="F440" s="245"/>
      <c r="G440" s="245"/>
      <c r="H440" s="245"/>
    </row>
    <row r="441" spans="2:8" x14ac:dyDescent="0.2">
      <c r="B441" s="245"/>
      <c r="C441" s="245"/>
      <c r="D441" s="245"/>
      <c r="E441" s="248"/>
      <c r="F441" s="245"/>
      <c r="G441" s="245"/>
      <c r="H441" s="245"/>
    </row>
    <row r="443" spans="2:8" ht="15" x14ac:dyDescent="0.2">
      <c r="B443" s="240" t="s">
        <v>2</v>
      </c>
      <c r="C443" s="241"/>
      <c r="D443" s="241"/>
      <c r="E443" s="241"/>
      <c r="F443" s="241"/>
      <c r="G443" s="241"/>
      <c r="H443" s="241"/>
    </row>
    <row r="444" spans="2:8" ht="15" x14ac:dyDescent="0.2">
      <c r="B444" s="242" t="str">
        <f>"maj 2023"</f>
        <v>maj 2023</v>
      </c>
      <c r="C444" s="242"/>
      <c r="D444" s="241"/>
      <c r="E444" s="241"/>
      <c r="F444" s="241"/>
      <c r="G444" s="241"/>
      <c r="H444" s="241"/>
    </row>
    <row r="445" spans="2:8" x14ac:dyDescent="0.2">
      <c r="B445" s="241"/>
      <c r="C445" s="241"/>
      <c r="D445" s="241"/>
      <c r="E445" s="241"/>
      <c r="F445" s="241"/>
      <c r="G445" s="241"/>
      <c r="H445" s="241"/>
    </row>
    <row r="446" spans="2:8" x14ac:dyDescent="0.2">
      <c r="B446" s="241"/>
      <c r="C446" s="241"/>
      <c r="D446" s="241"/>
      <c r="E446" s="241"/>
      <c r="F446" s="241"/>
      <c r="G446" s="241"/>
      <c r="H446" s="241"/>
    </row>
    <row r="447" spans="2:8" x14ac:dyDescent="0.2">
      <c r="B447" s="241"/>
      <c r="C447" s="241"/>
      <c r="D447" s="241"/>
      <c r="E447" s="241"/>
      <c r="F447" s="241"/>
      <c r="G447" s="241"/>
      <c r="H447" s="241"/>
    </row>
    <row r="448" spans="2:8" x14ac:dyDescent="0.2">
      <c r="B448" s="241"/>
      <c r="C448" s="241"/>
      <c r="D448" s="241"/>
      <c r="E448" s="241"/>
      <c r="F448" s="241"/>
      <c r="G448" s="241"/>
      <c r="H448" s="241"/>
    </row>
    <row r="449" spans="2:8" x14ac:dyDescent="0.2">
      <c r="B449" s="241"/>
      <c r="C449" s="241"/>
      <c r="D449" s="241"/>
      <c r="E449" s="241"/>
      <c r="F449" s="241"/>
      <c r="G449" s="241"/>
      <c r="H449" s="241"/>
    </row>
    <row r="450" spans="2:8" x14ac:dyDescent="0.2">
      <c r="B450" s="241"/>
      <c r="C450" s="241"/>
      <c r="D450" s="241"/>
      <c r="E450" s="241"/>
      <c r="F450" s="241"/>
      <c r="G450" s="241"/>
      <c r="H450" s="241"/>
    </row>
    <row r="451" spans="2:8" x14ac:dyDescent="0.2">
      <c r="B451" s="241"/>
      <c r="C451" s="241"/>
      <c r="D451" s="241"/>
      <c r="E451" s="241"/>
      <c r="F451" s="241"/>
      <c r="G451" s="241"/>
      <c r="H451" s="241"/>
    </row>
    <row r="452" spans="2:8" x14ac:dyDescent="0.2">
      <c r="B452" s="241"/>
      <c r="C452" s="241"/>
      <c r="D452" s="241"/>
      <c r="E452" s="241"/>
      <c r="F452" s="241"/>
      <c r="G452" s="241"/>
      <c r="H452" s="241"/>
    </row>
    <row r="453" spans="2:8" x14ac:dyDescent="0.2">
      <c r="B453" s="241"/>
      <c r="C453" s="241"/>
      <c r="D453" s="241"/>
      <c r="E453" s="241"/>
      <c r="F453" s="241"/>
      <c r="G453" s="241"/>
      <c r="H453" s="241"/>
    </row>
    <row r="454" spans="2:8" x14ac:dyDescent="0.2">
      <c r="B454" s="241"/>
      <c r="C454" s="241"/>
      <c r="D454" s="241"/>
      <c r="E454" s="241"/>
      <c r="F454" s="241"/>
      <c r="G454" s="241"/>
      <c r="H454" s="241"/>
    </row>
    <row r="455" spans="2:8" x14ac:dyDescent="0.2">
      <c r="B455" s="241"/>
      <c r="C455" s="241"/>
      <c r="D455" s="241"/>
      <c r="E455" s="241"/>
      <c r="F455" s="241"/>
      <c r="G455" s="241"/>
      <c r="H455" s="241"/>
    </row>
    <row r="456" spans="2:8" x14ac:dyDescent="0.2">
      <c r="B456" s="241"/>
      <c r="C456" s="241"/>
      <c r="D456" s="241"/>
      <c r="E456" s="241"/>
      <c r="F456" s="241"/>
      <c r="G456" s="241"/>
      <c r="H456" s="241"/>
    </row>
    <row r="457" spans="2:8" x14ac:dyDescent="0.2">
      <c r="B457" s="241"/>
      <c r="C457" s="241"/>
      <c r="D457" s="241"/>
      <c r="E457" s="241"/>
      <c r="F457" s="241"/>
      <c r="G457" s="241"/>
      <c r="H457" s="241"/>
    </row>
    <row r="458" spans="2:8" x14ac:dyDescent="0.2">
      <c r="B458" s="241"/>
      <c r="C458" s="241"/>
      <c r="D458" s="241"/>
      <c r="E458" s="241"/>
      <c r="F458" s="241"/>
      <c r="G458" s="241"/>
      <c r="H458" s="241"/>
    </row>
    <row r="459" spans="2:8" x14ac:dyDescent="0.2">
      <c r="B459" s="241"/>
      <c r="C459" s="241"/>
      <c r="D459" s="241"/>
      <c r="E459" s="241"/>
      <c r="F459" s="241"/>
      <c r="G459" s="241"/>
      <c r="H459" s="241"/>
    </row>
    <row r="460" spans="2:8" x14ac:dyDescent="0.2">
      <c r="B460" s="241"/>
      <c r="C460" s="241"/>
      <c r="D460" s="241"/>
      <c r="E460" s="241"/>
      <c r="F460" s="241"/>
      <c r="G460" s="241"/>
      <c r="H460" s="241"/>
    </row>
    <row r="461" spans="2:8" x14ac:dyDescent="0.2">
      <c r="B461" s="241"/>
      <c r="C461" s="241"/>
      <c r="D461" s="241"/>
      <c r="E461" s="241"/>
      <c r="F461" s="241"/>
      <c r="G461" s="241"/>
      <c r="H461" s="241"/>
    </row>
    <row r="462" spans="2:8" x14ac:dyDescent="0.2">
      <c r="B462" s="241"/>
      <c r="C462" s="241"/>
      <c r="D462" s="241"/>
      <c r="E462" s="241"/>
      <c r="F462" s="241"/>
      <c r="G462" s="241"/>
      <c r="H462" s="241"/>
    </row>
    <row r="463" spans="2:8" x14ac:dyDescent="0.2">
      <c r="B463" s="241"/>
      <c r="C463" s="241"/>
      <c r="D463" s="241"/>
      <c r="E463" s="241"/>
      <c r="F463" s="241"/>
      <c r="G463" s="241"/>
      <c r="H463" s="241"/>
    </row>
    <row r="464" spans="2:8" x14ac:dyDescent="0.2">
      <c r="B464" s="241"/>
      <c r="C464" s="241"/>
      <c r="D464" s="241"/>
      <c r="E464" s="241"/>
      <c r="F464" s="241"/>
      <c r="G464" s="241"/>
      <c r="H464" s="241"/>
    </row>
    <row r="465" spans="2:8" x14ac:dyDescent="0.2">
      <c r="B465" s="241"/>
      <c r="C465" s="241"/>
      <c r="D465" s="241"/>
      <c r="E465" s="241"/>
      <c r="F465" s="241"/>
      <c r="G465" s="241"/>
      <c r="H465" s="241"/>
    </row>
    <row r="466" spans="2:8" x14ac:dyDescent="0.2">
      <c r="B466" s="241"/>
      <c r="C466" s="241"/>
      <c r="D466" s="241"/>
      <c r="E466" s="241"/>
      <c r="F466" s="241"/>
      <c r="G466" s="241"/>
      <c r="H466" s="241"/>
    </row>
    <row r="467" spans="2:8" x14ac:dyDescent="0.2">
      <c r="B467" s="241"/>
      <c r="C467" s="241"/>
      <c r="D467" s="241"/>
      <c r="E467" s="241"/>
      <c r="F467" s="241"/>
      <c r="G467" s="241"/>
      <c r="H467" s="241"/>
    </row>
    <row r="468" spans="2:8" x14ac:dyDescent="0.2">
      <c r="B468" s="241"/>
      <c r="C468" s="241"/>
      <c r="D468" s="241"/>
      <c r="E468" s="241"/>
      <c r="F468" s="241"/>
      <c r="G468" s="241"/>
      <c r="H468" s="241"/>
    </row>
    <row r="469" spans="2:8" x14ac:dyDescent="0.2">
      <c r="B469" s="241"/>
      <c r="C469" s="241"/>
      <c r="D469" s="241"/>
      <c r="E469" s="241"/>
      <c r="F469" s="241"/>
      <c r="G469" s="241"/>
      <c r="H469" s="241"/>
    </row>
    <row r="470" spans="2:8" x14ac:dyDescent="0.2">
      <c r="B470" s="241"/>
      <c r="C470" s="241"/>
      <c r="D470" s="241"/>
      <c r="E470" s="241"/>
      <c r="F470" s="241"/>
      <c r="G470" s="241"/>
      <c r="H470" s="241"/>
    </row>
    <row r="471" spans="2:8" x14ac:dyDescent="0.2">
      <c r="B471" s="241"/>
      <c r="C471" s="241"/>
      <c r="D471" s="241"/>
      <c r="E471" s="241"/>
      <c r="F471" s="241"/>
      <c r="G471" s="241"/>
      <c r="H471" s="241"/>
    </row>
    <row r="472" spans="2:8" x14ac:dyDescent="0.2">
      <c r="B472" s="241"/>
      <c r="C472" s="241"/>
      <c r="D472" s="241"/>
      <c r="E472" s="241"/>
      <c r="F472" s="241"/>
      <c r="G472" s="241"/>
      <c r="H472" s="241"/>
    </row>
    <row r="473" spans="2:8" x14ac:dyDescent="0.2">
      <c r="B473" s="241"/>
      <c r="C473" s="241"/>
      <c r="D473" s="241"/>
      <c r="E473" s="241"/>
      <c r="F473" s="241"/>
      <c r="G473" s="241"/>
      <c r="H473" s="241"/>
    </row>
    <row r="474" spans="2:8" x14ac:dyDescent="0.2">
      <c r="B474" s="241"/>
      <c r="C474" s="241"/>
      <c r="D474" s="241"/>
      <c r="E474" s="241"/>
      <c r="F474" s="241"/>
      <c r="G474" s="241"/>
      <c r="H474" s="241"/>
    </row>
    <row r="475" spans="2:8" x14ac:dyDescent="0.2">
      <c r="B475" s="241"/>
      <c r="C475" s="241"/>
      <c r="D475" s="241"/>
      <c r="E475" s="241"/>
      <c r="F475" s="241"/>
      <c r="G475" s="241"/>
      <c r="H475" s="241"/>
    </row>
    <row r="476" spans="2:8" x14ac:dyDescent="0.2">
      <c r="B476" s="241"/>
      <c r="C476" s="241"/>
      <c r="D476" s="241"/>
      <c r="E476" s="241"/>
      <c r="F476" s="241"/>
      <c r="G476" s="241"/>
      <c r="H476" s="241"/>
    </row>
    <row r="477" spans="2:8" x14ac:dyDescent="0.2">
      <c r="B477" s="241"/>
      <c r="C477" s="241"/>
      <c r="D477" s="241"/>
      <c r="E477" s="241"/>
      <c r="F477" s="241"/>
      <c r="G477" s="241"/>
      <c r="H477" s="241"/>
    </row>
    <row r="478" spans="2:8" x14ac:dyDescent="0.2">
      <c r="B478" s="241"/>
      <c r="C478" s="241"/>
      <c r="D478" s="241"/>
      <c r="E478" s="241"/>
      <c r="F478" s="241"/>
      <c r="G478" s="241"/>
      <c r="H478" s="241"/>
    </row>
    <row r="479" spans="2:8" x14ac:dyDescent="0.2">
      <c r="B479" s="241"/>
      <c r="C479" s="241"/>
      <c r="D479" s="241"/>
      <c r="E479" s="241"/>
      <c r="F479" s="241"/>
      <c r="G479" s="241"/>
      <c r="H479" s="241"/>
    </row>
    <row r="480" spans="2:8" x14ac:dyDescent="0.2">
      <c r="B480" s="241"/>
      <c r="C480" s="241"/>
      <c r="D480" s="241"/>
      <c r="E480" s="241"/>
      <c r="F480" s="241"/>
      <c r="G480" s="241"/>
      <c r="H480" s="241"/>
    </row>
    <row r="481" spans="2:8" x14ac:dyDescent="0.2">
      <c r="B481" s="241"/>
      <c r="C481" s="241"/>
      <c r="D481" s="241"/>
      <c r="E481" s="241"/>
      <c r="F481" s="241"/>
      <c r="G481" s="241"/>
      <c r="H481" s="241"/>
    </row>
    <row r="482" spans="2:8" x14ac:dyDescent="0.2">
      <c r="B482" s="241"/>
      <c r="C482" s="241"/>
      <c r="D482" s="241"/>
      <c r="E482" s="241"/>
      <c r="F482" s="241"/>
      <c r="G482" s="241"/>
      <c r="H482" s="241"/>
    </row>
    <row r="483" spans="2:8" x14ac:dyDescent="0.2">
      <c r="B483" s="241"/>
      <c r="C483" s="241"/>
      <c r="D483" s="241"/>
      <c r="E483" s="241"/>
      <c r="F483" s="241"/>
      <c r="G483" s="241"/>
      <c r="H483" s="241"/>
    </row>
    <row r="484" spans="2:8" x14ac:dyDescent="0.2">
      <c r="B484" s="241"/>
      <c r="C484" s="241"/>
      <c r="D484" s="241"/>
      <c r="E484" s="241"/>
      <c r="F484" s="241"/>
      <c r="G484" s="241"/>
      <c r="H484" s="241"/>
    </row>
    <row r="485" spans="2:8" x14ac:dyDescent="0.2">
      <c r="B485" s="241"/>
      <c r="C485" s="241"/>
      <c r="D485" s="241"/>
      <c r="E485" s="241"/>
      <c r="F485" s="241"/>
      <c r="G485" s="241"/>
      <c r="H485" s="241"/>
    </row>
    <row r="486" spans="2:8" x14ac:dyDescent="0.2">
      <c r="B486" s="241"/>
      <c r="C486" s="241"/>
      <c r="D486" s="241"/>
      <c r="E486" s="241"/>
      <c r="F486" s="241"/>
      <c r="G486" s="241"/>
      <c r="H486" s="241"/>
    </row>
    <row r="487" spans="2:8" x14ac:dyDescent="0.2">
      <c r="B487" s="241"/>
      <c r="C487" s="241"/>
      <c r="D487" s="241"/>
      <c r="E487" s="241"/>
      <c r="F487" s="241"/>
      <c r="G487" s="241"/>
      <c r="H487" s="241"/>
    </row>
    <row r="488" spans="2:8" x14ac:dyDescent="0.2">
      <c r="B488" s="241"/>
      <c r="C488" s="241"/>
      <c r="D488" s="241"/>
      <c r="E488" s="241"/>
      <c r="F488" s="241"/>
      <c r="G488" s="241"/>
      <c r="H488" s="241"/>
    </row>
    <row r="489" spans="2:8" x14ac:dyDescent="0.2">
      <c r="B489" s="241"/>
      <c r="C489" s="241"/>
      <c r="D489" s="241"/>
      <c r="E489" s="241"/>
      <c r="F489" s="241"/>
      <c r="G489" s="241"/>
      <c r="H489" s="241"/>
    </row>
    <row r="490" spans="2:8" x14ac:dyDescent="0.2">
      <c r="B490" s="241"/>
      <c r="C490" s="241"/>
      <c r="D490" s="241"/>
      <c r="E490" s="241"/>
      <c r="F490" s="241"/>
      <c r="G490" s="241"/>
      <c r="H490" s="241"/>
    </row>
    <row r="491" spans="2:8" x14ac:dyDescent="0.2">
      <c r="B491" s="241"/>
      <c r="C491" s="241"/>
      <c r="D491" s="241"/>
      <c r="E491" s="241"/>
      <c r="F491" s="241"/>
      <c r="G491" s="241"/>
      <c r="H491" s="241"/>
    </row>
    <row r="492" spans="2:8" x14ac:dyDescent="0.2">
      <c r="B492" s="243" t="s">
        <v>3</v>
      </c>
      <c r="C492" s="243"/>
      <c r="D492" s="243"/>
      <c r="E492" s="244" t="s">
        <v>4</v>
      </c>
      <c r="F492" s="243"/>
      <c r="G492" s="243"/>
      <c r="H492" s="243"/>
    </row>
    <row r="493" spans="2:8" x14ac:dyDescent="0.2">
      <c r="B493" s="245" t="s">
        <v>5</v>
      </c>
      <c r="C493" s="245"/>
      <c r="D493" s="245"/>
      <c r="E493" s="249" t="s">
        <v>205</v>
      </c>
      <c r="F493" s="245"/>
      <c r="G493" s="245"/>
      <c r="H493" s="245"/>
    </row>
    <row r="494" spans="2:8" x14ac:dyDescent="0.2">
      <c r="B494" s="246" t="s">
        <v>7</v>
      </c>
      <c r="C494" s="246"/>
      <c r="D494" s="246"/>
      <c r="E494" s="247" t="s">
        <v>204</v>
      </c>
      <c r="F494" s="246"/>
      <c r="G494" s="246"/>
      <c r="H494" s="246"/>
    </row>
    <row r="495" spans="2:8" x14ac:dyDescent="0.2">
      <c r="B495" s="245"/>
      <c r="C495" s="245"/>
      <c r="D495" s="245"/>
      <c r="E495" s="248"/>
      <c r="F495" s="245"/>
      <c r="G495" s="245"/>
      <c r="H495" s="245"/>
    </row>
    <row r="496" spans="2:8" x14ac:dyDescent="0.2">
      <c r="B496" s="403"/>
      <c r="C496" s="403"/>
      <c r="D496" s="403"/>
      <c r="E496" s="404"/>
      <c r="F496" s="403"/>
      <c r="G496" s="403"/>
      <c r="H496" s="403"/>
    </row>
    <row r="497" spans="2:8" ht="23.25" x14ac:dyDescent="0.35">
      <c r="B497" s="239"/>
      <c r="C497" s="225"/>
      <c r="D497" s="225"/>
      <c r="E497" s="225"/>
    </row>
    <row r="498" spans="2:8" ht="15" x14ac:dyDescent="0.2">
      <c r="B498" s="240" t="s">
        <v>2</v>
      </c>
      <c r="C498" s="241"/>
      <c r="D498" s="241"/>
      <c r="E498" s="241"/>
      <c r="F498" s="241"/>
      <c r="G498" s="241"/>
      <c r="H498" s="241"/>
    </row>
    <row r="499" spans="2:8" ht="15" x14ac:dyDescent="0.2">
      <c r="B499" s="242" t="str">
        <f>"april 2023"</f>
        <v>april 2023</v>
      </c>
      <c r="C499" s="242"/>
      <c r="D499" s="241"/>
      <c r="E499" s="241"/>
      <c r="F499" s="241"/>
      <c r="G499" s="241"/>
      <c r="H499" s="241"/>
    </row>
    <row r="500" spans="2:8" x14ac:dyDescent="0.2">
      <c r="B500" s="241"/>
      <c r="C500" s="241"/>
      <c r="D500" s="241"/>
      <c r="E500" s="241"/>
      <c r="F500" s="241"/>
      <c r="G500" s="241"/>
      <c r="H500" s="241"/>
    </row>
    <row r="501" spans="2:8" x14ac:dyDescent="0.2">
      <c r="B501" s="241"/>
      <c r="C501" s="241"/>
      <c r="D501" s="241"/>
      <c r="E501" s="241"/>
      <c r="F501" s="241"/>
      <c r="G501" s="241"/>
      <c r="H501" s="241"/>
    </row>
    <row r="502" spans="2:8" x14ac:dyDescent="0.2">
      <c r="B502" s="241"/>
      <c r="C502" s="241"/>
      <c r="D502" s="241"/>
      <c r="E502" s="241"/>
      <c r="F502" s="241"/>
      <c r="G502" s="241"/>
      <c r="H502" s="241"/>
    </row>
    <row r="503" spans="2:8" x14ac:dyDescent="0.2">
      <c r="B503" s="241"/>
      <c r="C503" s="241"/>
      <c r="D503" s="241"/>
      <c r="E503" s="241"/>
      <c r="F503" s="241"/>
      <c r="G503" s="241"/>
      <c r="H503" s="241"/>
    </row>
    <row r="504" spans="2:8" x14ac:dyDescent="0.2">
      <c r="B504" s="241"/>
      <c r="C504" s="241"/>
      <c r="D504" s="241"/>
      <c r="E504" s="241"/>
      <c r="F504" s="241"/>
      <c r="G504" s="241"/>
      <c r="H504" s="241"/>
    </row>
    <row r="505" spans="2:8" x14ac:dyDescent="0.2">
      <c r="B505" s="241"/>
      <c r="C505" s="241"/>
      <c r="D505" s="241"/>
      <c r="E505" s="241"/>
      <c r="F505" s="241"/>
      <c r="G505" s="241"/>
      <c r="H505" s="241"/>
    </row>
    <row r="506" spans="2:8" x14ac:dyDescent="0.2">
      <c r="B506" s="241"/>
      <c r="C506" s="241"/>
      <c r="D506" s="241"/>
      <c r="E506" s="241"/>
      <c r="F506" s="241"/>
      <c r="G506" s="241"/>
      <c r="H506" s="241"/>
    </row>
    <row r="507" spans="2:8" x14ac:dyDescent="0.2">
      <c r="B507" s="241"/>
      <c r="C507" s="241"/>
      <c r="D507" s="241"/>
      <c r="E507" s="241"/>
      <c r="F507" s="241"/>
      <c r="G507" s="241"/>
      <c r="H507" s="241"/>
    </row>
    <row r="508" spans="2:8" x14ac:dyDescent="0.2">
      <c r="B508" s="241"/>
      <c r="C508" s="241"/>
      <c r="D508" s="241"/>
      <c r="E508" s="241"/>
      <c r="F508" s="241"/>
      <c r="G508" s="241"/>
      <c r="H508" s="241"/>
    </row>
    <row r="509" spans="2:8" x14ac:dyDescent="0.2">
      <c r="B509" s="241"/>
      <c r="C509" s="241"/>
      <c r="D509" s="241"/>
      <c r="E509" s="241"/>
      <c r="F509" s="241"/>
      <c r="G509" s="241"/>
      <c r="H509" s="241"/>
    </row>
    <row r="510" spans="2:8" x14ac:dyDescent="0.2">
      <c r="B510" s="241"/>
      <c r="C510" s="241"/>
      <c r="D510" s="241"/>
      <c r="E510" s="241"/>
      <c r="F510" s="241"/>
      <c r="G510" s="241"/>
      <c r="H510" s="241"/>
    </row>
    <row r="511" spans="2:8" x14ac:dyDescent="0.2">
      <c r="B511" s="241"/>
      <c r="C511" s="241"/>
      <c r="D511" s="241"/>
      <c r="E511" s="241"/>
      <c r="F511" s="241"/>
      <c r="G511" s="241"/>
      <c r="H511" s="241"/>
    </row>
    <row r="512" spans="2:8" x14ac:dyDescent="0.2">
      <c r="B512" s="241"/>
      <c r="C512" s="241"/>
      <c r="D512" s="241"/>
      <c r="E512" s="241"/>
      <c r="F512" s="241"/>
      <c r="G512" s="241"/>
      <c r="H512" s="241"/>
    </row>
    <row r="513" spans="2:8" x14ac:dyDescent="0.2">
      <c r="B513" s="241"/>
      <c r="C513" s="241"/>
      <c r="D513" s="241"/>
      <c r="E513" s="241"/>
      <c r="F513" s="241"/>
      <c r="G513" s="241"/>
      <c r="H513" s="241"/>
    </row>
    <row r="514" spans="2:8" x14ac:dyDescent="0.2">
      <c r="B514" s="241"/>
      <c r="C514" s="241"/>
      <c r="D514" s="241"/>
      <c r="E514" s="241"/>
      <c r="F514" s="241"/>
      <c r="G514" s="241"/>
      <c r="H514" s="241"/>
    </row>
    <row r="515" spans="2:8" x14ac:dyDescent="0.2">
      <c r="B515" s="241"/>
      <c r="C515" s="241"/>
      <c r="D515" s="241"/>
      <c r="E515" s="241"/>
      <c r="F515" s="241"/>
      <c r="G515" s="241"/>
      <c r="H515" s="241"/>
    </row>
    <row r="516" spans="2:8" x14ac:dyDescent="0.2">
      <c r="B516" s="241"/>
      <c r="C516" s="241"/>
      <c r="D516" s="241"/>
      <c r="E516" s="241"/>
      <c r="F516" s="241"/>
      <c r="G516" s="241"/>
      <c r="H516" s="241"/>
    </row>
    <row r="517" spans="2:8" x14ac:dyDescent="0.2">
      <c r="B517" s="241"/>
      <c r="C517" s="241"/>
      <c r="D517" s="241"/>
      <c r="E517" s="241"/>
      <c r="F517" s="241"/>
      <c r="G517" s="241"/>
      <c r="H517" s="241"/>
    </row>
    <row r="518" spans="2:8" x14ac:dyDescent="0.2">
      <c r="B518" s="241"/>
      <c r="C518" s="241"/>
      <c r="D518" s="241"/>
      <c r="E518" s="241"/>
      <c r="F518" s="241"/>
      <c r="G518" s="241"/>
      <c r="H518" s="241"/>
    </row>
    <row r="519" spans="2:8" x14ac:dyDescent="0.2">
      <c r="B519" s="241"/>
      <c r="C519" s="241"/>
      <c r="D519" s="241"/>
      <c r="E519" s="241"/>
      <c r="F519" s="241"/>
      <c r="G519" s="241"/>
      <c r="H519" s="241"/>
    </row>
    <row r="520" spans="2:8" x14ac:dyDescent="0.2">
      <c r="B520" s="241"/>
      <c r="C520" s="241"/>
      <c r="D520" s="241"/>
      <c r="E520" s="241"/>
      <c r="F520" s="241"/>
      <c r="G520" s="241"/>
      <c r="H520" s="241"/>
    </row>
    <row r="521" spans="2:8" x14ac:dyDescent="0.2">
      <c r="B521" s="241"/>
      <c r="C521" s="241"/>
      <c r="D521" s="241"/>
      <c r="E521" s="241"/>
      <c r="F521" s="241"/>
      <c r="G521" s="241"/>
      <c r="H521" s="241"/>
    </row>
    <row r="522" spans="2:8" x14ac:dyDescent="0.2">
      <c r="B522" s="241"/>
      <c r="C522" s="241"/>
      <c r="D522" s="241"/>
      <c r="E522" s="241"/>
      <c r="F522" s="241"/>
      <c r="G522" s="241"/>
      <c r="H522" s="241"/>
    </row>
    <row r="523" spans="2:8" x14ac:dyDescent="0.2">
      <c r="B523" s="241"/>
      <c r="C523" s="241"/>
      <c r="D523" s="241"/>
      <c r="E523" s="241"/>
      <c r="F523" s="241"/>
      <c r="G523" s="241"/>
      <c r="H523" s="241"/>
    </row>
    <row r="524" spans="2:8" x14ac:dyDescent="0.2">
      <c r="B524" s="241"/>
      <c r="C524" s="241"/>
      <c r="D524" s="241"/>
      <c r="E524" s="241"/>
      <c r="F524" s="241"/>
      <c r="G524" s="241"/>
      <c r="H524" s="241"/>
    </row>
    <row r="525" spans="2:8" x14ac:dyDescent="0.2">
      <c r="B525" s="241"/>
      <c r="C525" s="241"/>
      <c r="D525" s="241"/>
      <c r="E525" s="241"/>
      <c r="F525" s="241"/>
      <c r="G525" s="241"/>
      <c r="H525" s="241"/>
    </row>
    <row r="526" spans="2:8" x14ac:dyDescent="0.2">
      <c r="B526" s="241"/>
      <c r="C526" s="241"/>
      <c r="D526" s="241"/>
      <c r="E526" s="241"/>
      <c r="F526" s="241"/>
      <c r="G526" s="241"/>
      <c r="H526" s="241"/>
    </row>
    <row r="527" spans="2:8" x14ac:dyDescent="0.2">
      <c r="B527" s="241"/>
      <c r="C527" s="241"/>
      <c r="D527" s="241"/>
      <c r="E527" s="241"/>
      <c r="F527" s="241"/>
      <c r="G527" s="241"/>
      <c r="H527" s="241"/>
    </row>
    <row r="528" spans="2:8" x14ac:dyDescent="0.2">
      <c r="B528" s="241"/>
      <c r="C528" s="241"/>
      <c r="D528" s="241"/>
      <c r="E528" s="241"/>
      <c r="F528" s="241"/>
      <c r="G528" s="241"/>
      <c r="H528" s="241"/>
    </row>
    <row r="529" spans="2:8" x14ac:dyDescent="0.2">
      <c r="B529" s="241"/>
      <c r="C529" s="241"/>
      <c r="D529" s="241"/>
      <c r="E529" s="241"/>
      <c r="F529" s="241"/>
      <c r="G529" s="241"/>
      <c r="H529" s="241"/>
    </row>
    <row r="530" spans="2:8" x14ac:dyDescent="0.2">
      <c r="B530" s="241"/>
      <c r="C530" s="241"/>
      <c r="D530" s="241"/>
      <c r="E530" s="241"/>
      <c r="F530" s="241"/>
      <c r="G530" s="241"/>
      <c r="H530" s="241"/>
    </row>
    <row r="531" spans="2:8" x14ac:dyDescent="0.2">
      <c r="B531" s="241"/>
      <c r="C531" s="241"/>
      <c r="D531" s="241"/>
      <c r="E531" s="241"/>
      <c r="F531" s="241"/>
      <c r="G531" s="241"/>
      <c r="H531" s="241"/>
    </row>
    <row r="532" spans="2:8" x14ac:dyDescent="0.2">
      <c r="B532" s="241"/>
      <c r="C532" s="241"/>
      <c r="D532" s="241"/>
      <c r="E532" s="241"/>
      <c r="F532" s="241"/>
      <c r="G532" s="241"/>
      <c r="H532" s="241"/>
    </row>
    <row r="533" spans="2:8" x14ac:dyDescent="0.2">
      <c r="B533" s="241"/>
      <c r="C533" s="241"/>
      <c r="D533" s="241"/>
      <c r="E533" s="241"/>
      <c r="F533" s="241"/>
      <c r="G533" s="241"/>
      <c r="H533" s="241"/>
    </row>
    <row r="534" spans="2:8" x14ac:dyDescent="0.2">
      <c r="B534" s="241"/>
      <c r="C534" s="241"/>
      <c r="D534" s="241"/>
      <c r="E534" s="241"/>
      <c r="F534" s="241"/>
      <c r="G534" s="241"/>
      <c r="H534" s="241"/>
    </row>
    <row r="535" spans="2:8" x14ac:dyDescent="0.2">
      <c r="B535" s="241"/>
      <c r="C535" s="241"/>
      <c r="D535" s="241"/>
      <c r="E535" s="241"/>
      <c r="F535" s="241"/>
      <c r="G535" s="241"/>
      <c r="H535" s="241"/>
    </row>
    <row r="536" spans="2:8" x14ac:dyDescent="0.2">
      <c r="B536" s="241"/>
      <c r="C536" s="241"/>
      <c r="D536" s="241"/>
      <c r="E536" s="241"/>
      <c r="F536" s="241"/>
      <c r="G536" s="241"/>
      <c r="H536" s="241"/>
    </row>
    <row r="537" spans="2:8" x14ac:dyDescent="0.2">
      <c r="B537" s="241"/>
      <c r="C537" s="241"/>
      <c r="D537" s="241"/>
      <c r="E537" s="241"/>
      <c r="F537" s="241"/>
      <c r="G537" s="241"/>
      <c r="H537" s="241"/>
    </row>
    <row r="538" spans="2:8" x14ac:dyDescent="0.2">
      <c r="B538" s="241"/>
      <c r="C538" s="241"/>
      <c r="D538" s="241"/>
      <c r="E538" s="241"/>
      <c r="F538" s="241"/>
      <c r="G538" s="241"/>
      <c r="H538" s="241"/>
    </row>
    <row r="539" spans="2:8" x14ac:dyDescent="0.2">
      <c r="B539" s="241"/>
      <c r="C539" s="241"/>
      <c r="D539" s="241"/>
      <c r="E539" s="241"/>
      <c r="F539" s="241"/>
      <c r="G539" s="241"/>
      <c r="H539" s="241"/>
    </row>
    <row r="540" spans="2:8" x14ac:dyDescent="0.2">
      <c r="B540" s="241"/>
      <c r="C540" s="241"/>
      <c r="D540" s="241"/>
      <c r="E540" s="241"/>
      <c r="F540" s="241"/>
      <c r="G540" s="241"/>
      <c r="H540" s="241"/>
    </row>
    <row r="541" spans="2:8" x14ac:dyDescent="0.2">
      <c r="B541" s="241"/>
      <c r="C541" s="241"/>
      <c r="D541" s="241"/>
      <c r="E541" s="241"/>
      <c r="F541" s="241"/>
      <c r="G541" s="241"/>
      <c r="H541" s="241"/>
    </row>
    <row r="542" spans="2:8" x14ac:dyDescent="0.2">
      <c r="B542" s="241"/>
      <c r="C542" s="241"/>
      <c r="D542" s="241"/>
      <c r="E542" s="241"/>
      <c r="F542" s="241"/>
      <c r="G542" s="241"/>
      <c r="H542" s="241"/>
    </row>
    <row r="543" spans="2:8" x14ac:dyDescent="0.2">
      <c r="B543" s="241"/>
      <c r="C543" s="241"/>
      <c r="D543" s="241"/>
      <c r="E543" s="241"/>
      <c r="F543" s="241"/>
      <c r="G543" s="241"/>
      <c r="H543" s="241"/>
    </row>
    <row r="544" spans="2:8" x14ac:dyDescent="0.2">
      <c r="B544" s="241"/>
      <c r="C544" s="241"/>
      <c r="D544" s="241"/>
      <c r="E544" s="241"/>
      <c r="F544" s="241"/>
      <c r="G544" s="241"/>
      <c r="H544" s="241"/>
    </row>
    <row r="545" spans="2:8" x14ac:dyDescent="0.2">
      <c r="B545" s="241"/>
      <c r="C545" s="241"/>
      <c r="D545" s="241"/>
      <c r="E545" s="241"/>
      <c r="F545" s="241"/>
      <c r="G545" s="241"/>
      <c r="H545" s="241"/>
    </row>
    <row r="546" spans="2:8" x14ac:dyDescent="0.2">
      <c r="B546" s="241"/>
      <c r="C546" s="241"/>
      <c r="D546" s="241"/>
      <c r="E546" s="241"/>
      <c r="F546" s="241"/>
      <c r="G546" s="241"/>
      <c r="H546" s="241"/>
    </row>
    <row r="547" spans="2:8" x14ac:dyDescent="0.2">
      <c r="B547" s="241"/>
      <c r="C547" s="241"/>
      <c r="D547" s="241"/>
      <c r="E547" s="241"/>
      <c r="F547" s="241"/>
      <c r="G547" s="241"/>
      <c r="H547" s="241"/>
    </row>
    <row r="548" spans="2:8" x14ac:dyDescent="0.2">
      <c r="B548" s="241"/>
      <c r="C548" s="241"/>
      <c r="D548" s="241"/>
      <c r="E548" s="241"/>
      <c r="F548" s="241"/>
      <c r="G548" s="241"/>
      <c r="H548" s="241"/>
    </row>
    <row r="549" spans="2:8" x14ac:dyDescent="0.2">
      <c r="B549" s="241"/>
      <c r="C549" s="241"/>
      <c r="D549" s="241"/>
      <c r="E549" s="241"/>
      <c r="F549" s="241"/>
      <c r="G549" s="241"/>
      <c r="H549" s="241"/>
    </row>
    <row r="550" spans="2:8" x14ac:dyDescent="0.2">
      <c r="B550" s="241"/>
      <c r="C550" s="241"/>
      <c r="D550" s="241"/>
      <c r="E550" s="241"/>
      <c r="F550" s="241"/>
      <c r="G550" s="241"/>
      <c r="H550" s="241"/>
    </row>
    <row r="551" spans="2:8" x14ac:dyDescent="0.2">
      <c r="B551" s="241"/>
      <c r="C551" s="241"/>
      <c r="D551" s="241"/>
      <c r="E551" s="241"/>
      <c r="F551" s="241"/>
      <c r="G551" s="241"/>
      <c r="H551" s="241"/>
    </row>
    <row r="552" spans="2:8" x14ac:dyDescent="0.2">
      <c r="B552" s="241"/>
      <c r="C552" s="241"/>
      <c r="D552" s="241"/>
      <c r="E552" s="241"/>
      <c r="F552" s="241"/>
      <c r="G552" s="241"/>
      <c r="H552" s="241"/>
    </row>
    <row r="553" spans="2:8" x14ac:dyDescent="0.2">
      <c r="B553" s="241"/>
      <c r="C553" s="241"/>
      <c r="D553" s="241"/>
      <c r="E553" s="241"/>
      <c r="F553" s="241"/>
      <c r="G553" s="241"/>
      <c r="H553" s="241"/>
    </row>
    <row r="554" spans="2:8" x14ac:dyDescent="0.2">
      <c r="B554" s="243" t="s">
        <v>3</v>
      </c>
      <c r="C554" s="243"/>
      <c r="D554" s="243"/>
      <c r="E554" s="244" t="s">
        <v>4</v>
      </c>
      <c r="F554" s="243"/>
      <c r="G554" s="243"/>
      <c r="H554" s="243"/>
    </row>
    <row r="555" spans="2:8" x14ac:dyDescent="0.2">
      <c r="B555" s="245" t="s">
        <v>5</v>
      </c>
      <c r="C555" s="245"/>
      <c r="D555" s="245"/>
      <c r="E555" s="245" t="s">
        <v>6</v>
      </c>
      <c r="F555" s="245"/>
      <c r="G555" s="245"/>
      <c r="H555" s="245"/>
    </row>
    <row r="556" spans="2:8" x14ac:dyDescent="0.2">
      <c r="B556" s="246" t="s">
        <v>7</v>
      </c>
      <c r="C556" s="246"/>
      <c r="D556" s="246"/>
      <c r="E556" s="247" t="s">
        <v>8</v>
      </c>
      <c r="F556" s="246"/>
      <c r="G556" s="246"/>
      <c r="H556" s="246"/>
    </row>
    <row r="557" spans="2:8" x14ac:dyDescent="0.2">
      <c r="B557" s="245"/>
      <c r="C557" s="245"/>
      <c r="D557" s="245"/>
      <c r="E557" s="248"/>
      <c r="F557" s="245"/>
      <c r="G557" s="245"/>
      <c r="H557" s="245"/>
    </row>
    <row r="558" spans="2:8" x14ac:dyDescent="0.2">
      <c r="B558" s="245"/>
      <c r="C558" s="245"/>
      <c r="D558" s="245"/>
      <c r="E558" s="248"/>
      <c r="F558" s="245"/>
      <c r="G558" s="245"/>
      <c r="H558" s="245"/>
    </row>
    <row r="562" spans="2:8" ht="15" x14ac:dyDescent="0.2">
      <c r="B562" s="240" t="s">
        <v>2</v>
      </c>
      <c r="C562" s="241"/>
      <c r="D562" s="241"/>
      <c r="E562" s="241"/>
      <c r="F562" s="241"/>
      <c r="G562" s="241"/>
      <c r="H562" s="241"/>
    </row>
    <row r="563" spans="2:8" ht="15" x14ac:dyDescent="0.2">
      <c r="B563" s="242" t="str">
        <f>"mars 2023"</f>
        <v>mars 2023</v>
      </c>
      <c r="C563" s="242"/>
      <c r="D563" s="241"/>
      <c r="E563" s="241"/>
      <c r="F563" s="241"/>
      <c r="G563" s="241"/>
      <c r="H563" s="241"/>
    </row>
    <row r="564" spans="2:8" x14ac:dyDescent="0.2">
      <c r="B564" s="241"/>
      <c r="C564" s="241"/>
      <c r="D564" s="241"/>
      <c r="E564" s="241"/>
      <c r="F564" s="241"/>
      <c r="G564" s="241"/>
      <c r="H564" s="241"/>
    </row>
    <row r="565" spans="2:8" x14ac:dyDescent="0.2">
      <c r="B565" s="241"/>
      <c r="C565" s="241"/>
      <c r="D565" s="241"/>
      <c r="E565" s="241"/>
      <c r="F565" s="241"/>
      <c r="G565" s="241"/>
      <c r="H565" s="241"/>
    </row>
    <row r="566" spans="2:8" x14ac:dyDescent="0.2">
      <c r="B566" s="241"/>
      <c r="C566" s="241"/>
      <c r="D566" s="241"/>
      <c r="E566" s="241"/>
      <c r="F566" s="241"/>
      <c r="G566" s="241"/>
      <c r="H566" s="241"/>
    </row>
    <row r="567" spans="2:8" x14ac:dyDescent="0.2">
      <c r="B567" s="241"/>
      <c r="C567" s="241"/>
      <c r="D567" s="241"/>
      <c r="E567" s="241"/>
      <c r="F567" s="241"/>
      <c r="G567" s="241"/>
      <c r="H567" s="241"/>
    </row>
    <row r="568" spans="2:8" x14ac:dyDescent="0.2">
      <c r="B568" s="241"/>
      <c r="C568" s="241"/>
      <c r="D568" s="241"/>
      <c r="E568" s="241"/>
      <c r="F568" s="241"/>
      <c r="G568" s="241"/>
      <c r="H568" s="241"/>
    </row>
    <row r="569" spans="2:8" x14ac:dyDescent="0.2">
      <c r="B569" s="241"/>
      <c r="C569" s="241"/>
      <c r="D569" s="241"/>
      <c r="E569" s="241"/>
      <c r="F569" s="241"/>
      <c r="G569" s="241"/>
      <c r="H569" s="241"/>
    </row>
    <row r="570" spans="2:8" x14ac:dyDescent="0.2">
      <c r="B570" s="241"/>
      <c r="C570" s="241"/>
      <c r="D570" s="241"/>
      <c r="E570" s="241"/>
      <c r="F570" s="241"/>
      <c r="G570" s="241"/>
      <c r="H570" s="241"/>
    </row>
    <row r="571" spans="2:8" x14ac:dyDescent="0.2">
      <c r="B571" s="241"/>
      <c r="C571" s="241"/>
      <c r="D571" s="241"/>
      <c r="E571" s="241"/>
      <c r="F571" s="241"/>
      <c r="G571" s="241"/>
      <c r="H571" s="241"/>
    </row>
    <row r="572" spans="2:8" x14ac:dyDescent="0.2">
      <c r="B572" s="241"/>
      <c r="C572" s="241"/>
      <c r="D572" s="241"/>
      <c r="E572" s="241"/>
      <c r="F572" s="241"/>
      <c r="G572" s="241"/>
      <c r="H572" s="241"/>
    </row>
    <row r="573" spans="2:8" x14ac:dyDescent="0.2">
      <c r="B573" s="241"/>
      <c r="C573" s="241"/>
      <c r="D573" s="241"/>
      <c r="E573" s="241"/>
      <c r="F573" s="241"/>
      <c r="G573" s="241"/>
      <c r="H573" s="241"/>
    </row>
    <row r="574" spans="2:8" x14ac:dyDescent="0.2">
      <c r="B574" s="241"/>
      <c r="C574" s="241"/>
      <c r="D574" s="241"/>
      <c r="E574" s="241"/>
      <c r="F574" s="241"/>
      <c r="G574" s="241"/>
      <c r="H574" s="241"/>
    </row>
    <row r="575" spans="2:8" x14ac:dyDescent="0.2">
      <c r="B575" s="241"/>
      <c r="C575" s="241"/>
      <c r="D575" s="241"/>
      <c r="E575" s="241"/>
      <c r="F575" s="241"/>
      <c r="G575" s="241"/>
      <c r="H575" s="241"/>
    </row>
    <row r="576" spans="2:8" x14ac:dyDescent="0.2">
      <c r="B576" s="241"/>
      <c r="C576" s="241"/>
      <c r="D576" s="241"/>
      <c r="E576" s="241"/>
      <c r="F576" s="241"/>
      <c r="G576" s="241"/>
      <c r="H576" s="241"/>
    </row>
    <row r="577" spans="2:8" x14ac:dyDescent="0.2">
      <c r="B577" s="241"/>
      <c r="C577" s="241"/>
      <c r="D577" s="241"/>
      <c r="E577" s="241"/>
      <c r="F577" s="241"/>
      <c r="G577" s="241"/>
      <c r="H577" s="241"/>
    </row>
    <row r="578" spans="2:8" x14ac:dyDescent="0.2">
      <c r="B578" s="241"/>
      <c r="C578" s="241"/>
      <c r="D578" s="241"/>
      <c r="E578" s="241"/>
      <c r="F578" s="241"/>
      <c r="G578" s="241"/>
      <c r="H578" s="241"/>
    </row>
    <row r="579" spans="2:8" x14ac:dyDescent="0.2">
      <c r="B579" s="241"/>
      <c r="C579" s="241"/>
      <c r="D579" s="241"/>
      <c r="E579" s="241"/>
      <c r="F579" s="241"/>
      <c r="G579" s="241"/>
      <c r="H579" s="241"/>
    </row>
    <row r="580" spans="2:8" x14ac:dyDescent="0.2">
      <c r="B580" s="241"/>
      <c r="C580" s="241"/>
      <c r="D580" s="241"/>
      <c r="E580" s="241"/>
      <c r="F580" s="241"/>
      <c r="G580" s="241"/>
      <c r="H580" s="241"/>
    </row>
    <row r="581" spans="2:8" x14ac:dyDescent="0.2">
      <c r="B581" s="241"/>
      <c r="C581" s="241"/>
      <c r="D581" s="241"/>
      <c r="E581" s="241"/>
      <c r="F581" s="241"/>
      <c r="G581" s="241"/>
      <c r="H581" s="241"/>
    </row>
    <row r="582" spans="2:8" x14ac:dyDescent="0.2">
      <c r="B582" s="241"/>
      <c r="C582" s="241"/>
      <c r="D582" s="241"/>
      <c r="E582" s="241"/>
      <c r="F582" s="241"/>
      <c r="G582" s="241"/>
      <c r="H582" s="241"/>
    </row>
    <row r="583" spans="2:8" x14ac:dyDescent="0.2">
      <c r="B583" s="241"/>
      <c r="C583" s="241"/>
      <c r="D583" s="241"/>
      <c r="E583" s="241"/>
      <c r="F583" s="241"/>
      <c r="G583" s="241"/>
      <c r="H583" s="241"/>
    </row>
    <row r="584" spans="2:8" x14ac:dyDescent="0.2">
      <c r="B584" s="241"/>
      <c r="C584" s="241"/>
      <c r="D584" s="241"/>
      <c r="E584" s="241"/>
      <c r="F584" s="241"/>
      <c r="G584" s="241"/>
      <c r="H584" s="241"/>
    </row>
    <row r="585" spans="2:8" x14ac:dyDescent="0.2">
      <c r="B585" s="241"/>
      <c r="C585" s="241"/>
      <c r="D585" s="241"/>
      <c r="E585" s="241"/>
      <c r="F585" s="241"/>
      <c r="G585" s="241"/>
      <c r="H585" s="241"/>
    </row>
    <row r="586" spans="2:8" x14ac:dyDescent="0.2">
      <c r="B586" s="241"/>
      <c r="C586" s="241"/>
      <c r="D586" s="241"/>
      <c r="E586" s="241"/>
      <c r="F586" s="241"/>
      <c r="G586" s="241"/>
      <c r="H586" s="241"/>
    </row>
    <row r="587" spans="2:8" x14ac:dyDescent="0.2">
      <c r="B587" s="241"/>
      <c r="C587" s="241"/>
      <c r="D587" s="241"/>
      <c r="E587" s="241"/>
      <c r="F587" s="241"/>
      <c r="G587" s="241"/>
      <c r="H587" s="241"/>
    </row>
    <row r="588" spans="2:8" x14ac:dyDescent="0.2">
      <c r="B588" s="241"/>
      <c r="C588" s="241"/>
      <c r="D588" s="241"/>
      <c r="E588" s="241"/>
      <c r="F588" s="241"/>
      <c r="G588" s="241"/>
      <c r="H588" s="241"/>
    </row>
    <row r="589" spans="2:8" x14ac:dyDescent="0.2">
      <c r="B589" s="241"/>
      <c r="C589" s="241"/>
      <c r="D589" s="241"/>
      <c r="E589" s="241"/>
      <c r="F589" s="241"/>
      <c r="G589" s="241"/>
      <c r="H589" s="241"/>
    </row>
    <row r="590" spans="2:8" x14ac:dyDescent="0.2">
      <c r="B590" s="241"/>
      <c r="C590" s="241"/>
      <c r="D590" s="241"/>
      <c r="E590" s="241"/>
      <c r="F590" s="241"/>
      <c r="G590" s="241"/>
      <c r="H590" s="241"/>
    </row>
    <row r="591" spans="2:8" x14ac:dyDescent="0.2">
      <c r="B591" s="241"/>
      <c r="C591" s="241"/>
      <c r="D591" s="241"/>
      <c r="E591" s="241"/>
      <c r="F591" s="241"/>
      <c r="G591" s="241"/>
      <c r="H591" s="241"/>
    </row>
    <row r="592" spans="2:8" x14ac:dyDescent="0.2">
      <c r="B592" s="241"/>
      <c r="C592" s="241"/>
      <c r="D592" s="241"/>
      <c r="E592" s="241"/>
      <c r="F592" s="241"/>
      <c r="G592" s="241"/>
      <c r="H592" s="241"/>
    </row>
    <row r="593" spans="2:8" x14ac:dyDescent="0.2">
      <c r="B593" s="241"/>
      <c r="C593" s="241"/>
      <c r="D593" s="241"/>
      <c r="E593" s="241"/>
      <c r="F593" s="241"/>
      <c r="G593" s="241"/>
      <c r="H593" s="241"/>
    </row>
    <row r="594" spans="2:8" x14ac:dyDescent="0.2">
      <c r="B594" s="241"/>
      <c r="C594" s="241"/>
      <c r="D594" s="241"/>
      <c r="E594" s="241"/>
      <c r="F594" s="241"/>
      <c r="G594" s="241"/>
      <c r="H594" s="241"/>
    </row>
    <row r="595" spans="2:8" x14ac:dyDescent="0.2">
      <c r="B595" s="241"/>
      <c r="C595" s="241"/>
      <c r="D595" s="241"/>
      <c r="E595" s="241"/>
      <c r="F595" s="241"/>
      <c r="G595" s="241"/>
      <c r="H595" s="241"/>
    </row>
    <row r="596" spans="2:8" x14ac:dyDescent="0.2">
      <c r="B596" s="241"/>
      <c r="C596" s="241"/>
      <c r="D596" s="241"/>
      <c r="E596" s="241"/>
      <c r="F596" s="241"/>
      <c r="G596" s="241"/>
      <c r="H596" s="241"/>
    </row>
    <row r="597" spans="2:8" x14ac:dyDescent="0.2">
      <c r="B597" s="241"/>
      <c r="C597" s="241"/>
      <c r="D597" s="241"/>
      <c r="E597" s="241"/>
      <c r="F597" s="241"/>
      <c r="G597" s="241"/>
      <c r="H597" s="241"/>
    </row>
    <row r="598" spans="2:8" x14ac:dyDescent="0.2">
      <c r="B598" s="241"/>
      <c r="C598" s="241"/>
      <c r="D598" s="241"/>
      <c r="E598" s="241"/>
      <c r="F598" s="241"/>
      <c r="G598" s="241"/>
      <c r="H598" s="241"/>
    </row>
    <row r="599" spans="2:8" x14ac:dyDescent="0.2">
      <c r="B599" s="241"/>
      <c r="C599" s="241"/>
      <c r="D599" s="241"/>
      <c r="E599" s="241"/>
      <c r="F599" s="241"/>
      <c r="G599" s="241"/>
      <c r="H599" s="241"/>
    </row>
    <row r="600" spans="2:8" x14ac:dyDescent="0.2">
      <c r="B600" s="241"/>
      <c r="C600" s="241"/>
      <c r="D600" s="241"/>
      <c r="E600" s="241"/>
      <c r="F600" s="241"/>
      <c r="G600" s="241"/>
      <c r="H600" s="241"/>
    </row>
    <row r="601" spans="2:8" x14ac:dyDescent="0.2">
      <c r="B601" s="241"/>
      <c r="C601" s="241"/>
      <c r="D601" s="241"/>
      <c r="E601" s="241"/>
      <c r="F601" s="241"/>
      <c r="G601" s="241"/>
      <c r="H601" s="241"/>
    </row>
    <row r="602" spans="2:8" x14ac:dyDescent="0.2">
      <c r="B602" s="241"/>
      <c r="C602" s="241"/>
      <c r="D602" s="241"/>
      <c r="E602" s="241"/>
      <c r="F602" s="241"/>
      <c r="G602" s="241"/>
      <c r="H602" s="241"/>
    </row>
    <row r="603" spans="2:8" x14ac:dyDescent="0.2">
      <c r="B603" s="241"/>
      <c r="C603" s="241"/>
      <c r="D603" s="241"/>
      <c r="E603" s="241"/>
      <c r="F603" s="241"/>
      <c r="G603" s="241"/>
      <c r="H603" s="241"/>
    </row>
    <row r="604" spans="2:8" x14ac:dyDescent="0.2">
      <c r="B604" s="241"/>
      <c r="C604" s="241"/>
      <c r="D604" s="241"/>
      <c r="E604" s="241"/>
      <c r="F604" s="241"/>
      <c r="G604" s="241"/>
      <c r="H604" s="241"/>
    </row>
    <row r="605" spans="2:8" x14ac:dyDescent="0.2">
      <c r="B605" s="241"/>
      <c r="C605" s="241"/>
      <c r="D605" s="241"/>
      <c r="E605" s="241"/>
      <c r="F605" s="241"/>
      <c r="G605" s="241"/>
      <c r="H605" s="241"/>
    </row>
    <row r="606" spans="2:8" x14ac:dyDescent="0.2">
      <c r="B606" s="241"/>
      <c r="C606" s="241"/>
      <c r="D606" s="241"/>
      <c r="E606" s="241"/>
      <c r="F606" s="241"/>
      <c r="G606" s="241"/>
      <c r="H606" s="241"/>
    </row>
    <row r="607" spans="2:8" x14ac:dyDescent="0.2">
      <c r="B607" s="241"/>
      <c r="C607" s="241"/>
      <c r="D607" s="241"/>
      <c r="E607" s="241"/>
      <c r="F607" s="241"/>
      <c r="G607" s="241"/>
      <c r="H607" s="241"/>
    </row>
    <row r="608" spans="2:8" x14ac:dyDescent="0.2">
      <c r="B608" s="241"/>
      <c r="C608" s="241"/>
      <c r="D608" s="241"/>
      <c r="E608" s="241"/>
      <c r="F608" s="241"/>
      <c r="G608" s="241"/>
      <c r="H608" s="241"/>
    </row>
    <row r="609" spans="2:8" x14ac:dyDescent="0.2">
      <c r="B609" s="241"/>
      <c r="C609" s="241"/>
      <c r="D609" s="241"/>
      <c r="E609" s="241"/>
      <c r="F609" s="241"/>
      <c r="G609" s="241"/>
      <c r="H609" s="241"/>
    </row>
    <row r="610" spans="2:8" x14ac:dyDescent="0.2">
      <c r="B610" s="241"/>
      <c r="C610" s="241"/>
      <c r="D610" s="241"/>
      <c r="E610" s="241"/>
      <c r="F610" s="241"/>
      <c r="G610" s="241"/>
      <c r="H610" s="241"/>
    </row>
    <row r="611" spans="2:8" x14ac:dyDescent="0.2">
      <c r="B611" s="243" t="s">
        <v>3</v>
      </c>
      <c r="C611" s="243"/>
      <c r="D611" s="243"/>
      <c r="E611" s="244" t="s">
        <v>4</v>
      </c>
      <c r="F611" s="243"/>
      <c r="G611" s="243"/>
      <c r="H611" s="243"/>
    </row>
    <row r="612" spans="2:8" x14ac:dyDescent="0.2">
      <c r="B612" s="245" t="s">
        <v>5</v>
      </c>
      <c r="C612" s="245"/>
      <c r="D612" s="245"/>
      <c r="E612" s="245" t="s">
        <v>6</v>
      </c>
      <c r="F612" s="245"/>
      <c r="G612" s="245"/>
      <c r="H612" s="245"/>
    </row>
    <row r="613" spans="2:8" x14ac:dyDescent="0.2">
      <c r="B613" s="246" t="s">
        <v>7</v>
      </c>
      <c r="C613" s="246"/>
      <c r="D613" s="246"/>
      <c r="E613" s="247" t="s">
        <v>8</v>
      </c>
      <c r="F613" s="246"/>
      <c r="G613" s="246"/>
      <c r="H613" s="246"/>
    </row>
    <row r="614" spans="2:8" x14ac:dyDescent="0.2">
      <c r="B614" s="245"/>
      <c r="C614" s="245"/>
      <c r="D614" s="245"/>
      <c r="E614" s="248"/>
      <c r="F614" s="245"/>
      <c r="G614" s="245"/>
      <c r="H614" s="245"/>
    </row>
    <row r="615" spans="2:8" x14ac:dyDescent="0.2">
      <c r="B615" s="245"/>
      <c r="C615" s="245"/>
      <c r="D615" s="245"/>
      <c r="E615" s="248"/>
      <c r="F615" s="245"/>
      <c r="G615" s="245"/>
      <c r="H615" s="245"/>
    </row>
    <row r="619" spans="2:8" ht="15" x14ac:dyDescent="0.2">
      <c r="B619" s="240" t="s">
        <v>2</v>
      </c>
      <c r="C619" s="241"/>
      <c r="D619" s="241"/>
      <c r="E619" s="241"/>
      <c r="F619" s="241"/>
      <c r="G619" s="241"/>
      <c r="H619" s="241"/>
    </row>
    <row r="620" spans="2:8" ht="15" x14ac:dyDescent="0.2">
      <c r="B620" s="242" t="str">
        <f>"februari 2023"</f>
        <v>februari 2023</v>
      </c>
      <c r="C620" s="242"/>
      <c r="D620" s="241"/>
      <c r="E620" s="241"/>
      <c r="F620" s="241"/>
      <c r="G620" s="241"/>
      <c r="H620" s="241"/>
    </row>
    <row r="621" spans="2:8" x14ac:dyDescent="0.2">
      <c r="B621" s="241"/>
      <c r="C621" s="241"/>
      <c r="D621" s="241"/>
      <c r="E621" s="241"/>
      <c r="F621" s="241"/>
      <c r="G621" s="241"/>
      <c r="H621" s="241"/>
    </row>
    <row r="622" spans="2:8" x14ac:dyDescent="0.2">
      <c r="B622" s="241"/>
      <c r="C622" s="241"/>
      <c r="D622" s="241"/>
      <c r="E622" s="241"/>
      <c r="F622" s="241"/>
      <c r="G622" s="241"/>
      <c r="H622" s="241"/>
    </row>
    <row r="623" spans="2:8" x14ac:dyDescent="0.2">
      <c r="B623" s="241"/>
      <c r="C623" s="241"/>
      <c r="D623" s="241"/>
      <c r="E623" s="241"/>
      <c r="F623" s="241"/>
      <c r="G623" s="241"/>
      <c r="H623" s="241"/>
    </row>
    <row r="624" spans="2:8" x14ac:dyDescent="0.2">
      <c r="B624" s="241"/>
      <c r="C624" s="241"/>
      <c r="D624" s="241"/>
      <c r="E624" s="241"/>
      <c r="F624" s="241"/>
      <c r="G624" s="241"/>
      <c r="H624" s="241"/>
    </row>
    <row r="625" spans="2:8" x14ac:dyDescent="0.2">
      <c r="B625" s="241"/>
      <c r="C625" s="241"/>
      <c r="D625" s="241"/>
      <c r="E625" s="241"/>
      <c r="F625" s="241"/>
      <c r="G625" s="241"/>
      <c r="H625" s="241"/>
    </row>
    <row r="626" spans="2:8" x14ac:dyDescent="0.2">
      <c r="B626" s="241"/>
      <c r="C626" s="241"/>
      <c r="D626" s="241"/>
      <c r="E626" s="241"/>
      <c r="F626" s="241"/>
      <c r="G626" s="241"/>
      <c r="H626" s="241"/>
    </row>
    <row r="627" spans="2:8" x14ac:dyDescent="0.2">
      <c r="B627" s="241"/>
      <c r="C627" s="241"/>
      <c r="D627" s="241"/>
      <c r="E627" s="241"/>
      <c r="F627" s="241"/>
      <c r="G627" s="241"/>
      <c r="H627" s="241"/>
    </row>
    <row r="628" spans="2:8" x14ac:dyDescent="0.2">
      <c r="B628" s="241"/>
      <c r="C628" s="241"/>
      <c r="D628" s="241"/>
      <c r="E628" s="241"/>
      <c r="F628" s="241"/>
      <c r="G628" s="241"/>
      <c r="H628" s="241"/>
    </row>
    <row r="629" spans="2:8" x14ac:dyDescent="0.2">
      <c r="B629" s="241"/>
      <c r="C629" s="241"/>
      <c r="D629" s="241"/>
      <c r="E629" s="241"/>
      <c r="F629" s="241"/>
      <c r="G629" s="241"/>
      <c r="H629" s="241"/>
    </row>
    <row r="630" spans="2:8" x14ac:dyDescent="0.2">
      <c r="B630" s="241"/>
      <c r="C630" s="241"/>
      <c r="D630" s="241"/>
      <c r="E630" s="241"/>
      <c r="F630" s="241"/>
      <c r="G630" s="241"/>
      <c r="H630" s="241"/>
    </row>
    <row r="631" spans="2:8" x14ac:dyDescent="0.2">
      <c r="B631" s="241"/>
      <c r="C631" s="241"/>
      <c r="D631" s="241"/>
      <c r="E631" s="241"/>
      <c r="F631" s="241"/>
      <c r="G631" s="241"/>
      <c r="H631" s="241"/>
    </row>
    <row r="632" spans="2:8" x14ac:dyDescent="0.2">
      <c r="B632" s="241"/>
      <c r="C632" s="241"/>
      <c r="D632" s="241"/>
      <c r="E632" s="241"/>
      <c r="F632" s="241"/>
      <c r="G632" s="241"/>
      <c r="H632" s="241"/>
    </row>
    <row r="633" spans="2:8" x14ac:dyDescent="0.2">
      <c r="B633" s="241"/>
      <c r="C633" s="241"/>
      <c r="D633" s="241"/>
      <c r="E633" s="241"/>
      <c r="F633" s="241"/>
      <c r="G633" s="241"/>
      <c r="H633" s="241"/>
    </row>
    <row r="634" spans="2:8" x14ac:dyDescent="0.2">
      <c r="B634" s="241"/>
      <c r="C634" s="241"/>
      <c r="D634" s="241"/>
      <c r="E634" s="241"/>
      <c r="F634" s="241"/>
      <c r="G634" s="241"/>
      <c r="H634" s="241"/>
    </row>
    <row r="635" spans="2:8" x14ac:dyDescent="0.2">
      <c r="B635" s="241"/>
      <c r="C635" s="241"/>
      <c r="D635" s="241"/>
      <c r="E635" s="241"/>
      <c r="F635" s="241"/>
      <c r="G635" s="241"/>
      <c r="H635" s="241"/>
    </row>
    <row r="636" spans="2:8" x14ac:dyDescent="0.2">
      <c r="B636" s="241"/>
      <c r="C636" s="241"/>
      <c r="D636" s="241"/>
      <c r="E636" s="241"/>
      <c r="F636" s="241"/>
      <c r="G636" s="241"/>
      <c r="H636" s="241"/>
    </row>
    <row r="637" spans="2:8" x14ac:dyDescent="0.2">
      <c r="B637" s="241"/>
      <c r="C637" s="241"/>
      <c r="D637" s="241"/>
      <c r="E637" s="241"/>
      <c r="F637" s="241"/>
      <c r="G637" s="241"/>
      <c r="H637" s="241"/>
    </row>
    <row r="638" spans="2:8" x14ac:dyDescent="0.2">
      <c r="B638" s="241"/>
      <c r="C638" s="241"/>
      <c r="D638" s="241"/>
      <c r="E638" s="241"/>
      <c r="F638" s="241"/>
      <c r="G638" s="241"/>
      <c r="H638" s="241"/>
    </row>
    <row r="639" spans="2:8" x14ac:dyDescent="0.2">
      <c r="B639" s="241"/>
      <c r="C639" s="241"/>
      <c r="D639" s="241"/>
      <c r="E639" s="241"/>
      <c r="F639" s="241"/>
      <c r="G639" s="241"/>
      <c r="H639" s="241"/>
    </row>
    <row r="640" spans="2:8" x14ac:dyDescent="0.2">
      <c r="B640" s="241"/>
      <c r="C640" s="241"/>
      <c r="D640" s="241"/>
      <c r="E640" s="241"/>
      <c r="F640" s="241"/>
      <c r="G640" s="241"/>
      <c r="H640" s="241"/>
    </row>
    <row r="641" spans="2:8" x14ac:dyDescent="0.2">
      <c r="B641" s="241"/>
      <c r="C641" s="241"/>
      <c r="D641" s="241"/>
      <c r="E641" s="241"/>
      <c r="F641" s="241"/>
      <c r="G641" s="241"/>
      <c r="H641" s="241"/>
    </row>
    <row r="642" spans="2:8" x14ac:dyDescent="0.2">
      <c r="B642" s="241"/>
      <c r="C642" s="241"/>
      <c r="D642" s="241"/>
      <c r="E642" s="241"/>
      <c r="F642" s="241"/>
      <c r="G642" s="241"/>
      <c r="H642" s="241"/>
    </row>
    <row r="643" spans="2:8" x14ac:dyDescent="0.2">
      <c r="B643" s="241"/>
      <c r="C643" s="241"/>
      <c r="D643" s="241"/>
      <c r="E643" s="241"/>
      <c r="F643" s="241"/>
      <c r="G643" s="241"/>
      <c r="H643" s="241"/>
    </row>
    <row r="644" spans="2:8" x14ac:dyDescent="0.2">
      <c r="B644" s="241"/>
      <c r="C644" s="241"/>
      <c r="D644" s="241"/>
      <c r="E644" s="241"/>
      <c r="F644" s="241"/>
      <c r="G644" s="241"/>
      <c r="H644" s="241"/>
    </row>
    <row r="645" spans="2:8" x14ac:dyDescent="0.2">
      <c r="B645" s="241"/>
      <c r="C645" s="241"/>
      <c r="D645" s="241"/>
      <c r="E645" s="241"/>
      <c r="F645" s="241"/>
      <c r="G645" s="241"/>
      <c r="H645" s="241"/>
    </row>
    <row r="646" spans="2:8" x14ac:dyDescent="0.2">
      <c r="B646" s="241"/>
      <c r="C646" s="241"/>
      <c r="D646" s="241"/>
      <c r="E646" s="241"/>
      <c r="F646" s="241"/>
      <c r="G646" s="241"/>
      <c r="H646" s="241"/>
    </row>
    <row r="647" spans="2:8" x14ac:dyDescent="0.2">
      <c r="B647" s="241"/>
      <c r="C647" s="241"/>
      <c r="D647" s="241"/>
      <c r="E647" s="241"/>
      <c r="F647" s="241"/>
      <c r="G647" s="241"/>
      <c r="H647" s="241"/>
    </row>
    <row r="648" spans="2:8" x14ac:dyDescent="0.2">
      <c r="B648" s="241"/>
      <c r="C648" s="241"/>
      <c r="D648" s="241"/>
      <c r="E648" s="241"/>
      <c r="F648" s="241"/>
      <c r="G648" s="241"/>
      <c r="H648" s="241"/>
    </row>
    <row r="649" spans="2:8" x14ac:dyDescent="0.2">
      <c r="B649" s="241"/>
      <c r="C649" s="241"/>
      <c r="D649" s="241"/>
      <c r="E649" s="241"/>
      <c r="F649" s="241"/>
      <c r="G649" s="241"/>
      <c r="H649" s="241"/>
    </row>
    <row r="650" spans="2:8" x14ac:dyDescent="0.2">
      <c r="B650" s="241"/>
      <c r="C650" s="241"/>
      <c r="D650" s="241"/>
      <c r="E650" s="241"/>
      <c r="F650" s="241"/>
      <c r="G650" s="241"/>
      <c r="H650" s="241"/>
    </row>
    <row r="651" spans="2:8" x14ac:dyDescent="0.2">
      <c r="B651" s="241"/>
      <c r="C651" s="241"/>
      <c r="D651" s="241"/>
      <c r="E651" s="241"/>
      <c r="F651" s="241"/>
      <c r="G651" s="241"/>
      <c r="H651" s="241"/>
    </row>
    <row r="652" spans="2:8" x14ac:dyDescent="0.2">
      <c r="B652" s="241"/>
      <c r="C652" s="241"/>
      <c r="D652" s="241"/>
      <c r="E652" s="241"/>
      <c r="F652" s="241"/>
      <c r="G652" s="241"/>
      <c r="H652" s="241"/>
    </row>
    <row r="653" spans="2:8" x14ac:dyDescent="0.2">
      <c r="B653" s="241"/>
      <c r="C653" s="241"/>
      <c r="D653" s="241"/>
      <c r="E653" s="241"/>
      <c r="F653" s="241"/>
      <c r="G653" s="241"/>
      <c r="H653" s="241"/>
    </row>
    <row r="654" spans="2:8" x14ac:dyDescent="0.2">
      <c r="B654" s="241"/>
      <c r="C654" s="241"/>
      <c r="D654" s="241"/>
      <c r="E654" s="241"/>
      <c r="F654" s="241"/>
      <c r="G654" s="241"/>
      <c r="H654" s="241"/>
    </row>
    <row r="655" spans="2:8" x14ac:dyDescent="0.2">
      <c r="B655" s="241"/>
      <c r="C655" s="241"/>
      <c r="D655" s="241"/>
      <c r="E655" s="241"/>
      <c r="F655" s="241"/>
      <c r="G655" s="241"/>
      <c r="H655" s="241"/>
    </row>
    <row r="656" spans="2:8" x14ac:dyDescent="0.2">
      <c r="B656" s="241"/>
      <c r="C656" s="241"/>
      <c r="D656" s="241"/>
      <c r="E656" s="241"/>
      <c r="F656" s="241"/>
      <c r="G656" s="241"/>
      <c r="H656" s="241"/>
    </row>
    <row r="657" spans="2:8" x14ac:dyDescent="0.2">
      <c r="B657" s="241"/>
      <c r="C657" s="241"/>
      <c r="D657" s="241"/>
      <c r="E657" s="241"/>
      <c r="F657" s="241"/>
      <c r="G657" s="241"/>
      <c r="H657" s="241"/>
    </row>
    <row r="658" spans="2:8" x14ac:dyDescent="0.2">
      <c r="B658" s="241"/>
      <c r="C658" s="241"/>
      <c r="D658" s="241"/>
      <c r="E658" s="241"/>
      <c r="F658" s="241"/>
      <c r="G658" s="241"/>
      <c r="H658" s="241"/>
    </row>
    <row r="659" spans="2:8" x14ac:dyDescent="0.2">
      <c r="B659" s="241"/>
      <c r="C659" s="241"/>
      <c r="D659" s="241"/>
      <c r="E659" s="241"/>
      <c r="F659" s="241"/>
      <c r="G659" s="241"/>
      <c r="H659" s="241"/>
    </row>
    <row r="660" spans="2:8" x14ac:dyDescent="0.2">
      <c r="B660" s="241"/>
      <c r="C660" s="241"/>
      <c r="D660" s="241"/>
      <c r="E660" s="241"/>
      <c r="F660" s="241"/>
      <c r="G660" s="241"/>
      <c r="H660" s="241"/>
    </row>
    <row r="661" spans="2:8" x14ac:dyDescent="0.2">
      <c r="B661" s="241"/>
      <c r="C661" s="241"/>
      <c r="D661" s="241"/>
      <c r="E661" s="241"/>
      <c r="F661" s="241"/>
      <c r="G661" s="241"/>
      <c r="H661" s="241"/>
    </row>
    <row r="662" spans="2:8" x14ac:dyDescent="0.2">
      <c r="B662" s="241"/>
      <c r="C662" s="241"/>
      <c r="D662" s="241"/>
      <c r="E662" s="241"/>
      <c r="F662" s="241"/>
      <c r="G662" s="241"/>
      <c r="H662" s="241"/>
    </row>
    <row r="663" spans="2:8" x14ac:dyDescent="0.2">
      <c r="B663" s="241"/>
      <c r="C663" s="241"/>
      <c r="D663" s="241"/>
      <c r="E663" s="241"/>
      <c r="F663" s="241"/>
      <c r="G663" s="241"/>
      <c r="H663" s="241"/>
    </row>
    <row r="664" spans="2:8" x14ac:dyDescent="0.2">
      <c r="B664" s="241"/>
      <c r="C664" s="241"/>
      <c r="D664" s="241"/>
      <c r="E664" s="241"/>
      <c r="F664" s="241"/>
      <c r="G664" s="241"/>
      <c r="H664" s="241"/>
    </row>
    <row r="665" spans="2:8" x14ac:dyDescent="0.2">
      <c r="B665" s="241"/>
      <c r="C665" s="241"/>
      <c r="D665" s="241"/>
      <c r="E665" s="241"/>
      <c r="F665" s="241"/>
      <c r="G665" s="241"/>
      <c r="H665" s="241"/>
    </row>
    <row r="666" spans="2:8" x14ac:dyDescent="0.2">
      <c r="B666" s="241"/>
      <c r="C666" s="241"/>
      <c r="D666" s="241"/>
      <c r="E666" s="241"/>
      <c r="F666" s="241"/>
      <c r="G666" s="241"/>
      <c r="H666" s="241"/>
    </row>
    <row r="667" spans="2:8" x14ac:dyDescent="0.2">
      <c r="B667" s="241"/>
      <c r="C667" s="241"/>
      <c r="D667" s="241"/>
      <c r="E667" s="241"/>
      <c r="F667" s="241"/>
      <c r="G667" s="241"/>
      <c r="H667" s="241"/>
    </row>
    <row r="668" spans="2:8" x14ac:dyDescent="0.2">
      <c r="B668" s="243" t="s">
        <v>3</v>
      </c>
      <c r="C668" s="243"/>
      <c r="D668" s="243"/>
      <c r="E668" s="244" t="s">
        <v>4</v>
      </c>
      <c r="F668" s="243"/>
      <c r="G668" s="243"/>
      <c r="H668" s="243"/>
    </row>
    <row r="669" spans="2:8" x14ac:dyDescent="0.2">
      <c r="B669" s="245" t="s">
        <v>5</v>
      </c>
      <c r="C669" s="245"/>
      <c r="D669" s="245"/>
      <c r="E669" s="245" t="s">
        <v>6</v>
      </c>
      <c r="F669" s="245"/>
      <c r="G669" s="245"/>
      <c r="H669" s="245"/>
    </row>
    <row r="670" spans="2:8" x14ac:dyDescent="0.2">
      <c r="B670" s="246" t="s">
        <v>7</v>
      </c>
      <c r="C670" s="246"/>
      <c r="D670" s="246"/>
      <c r="E670" s="247" t="s">
        <v>8</v>
      </c>
      <c r="F670" s="246"/>
      <c r="G670" s="246"/>
      <c r="H670" s="246"/>
    </row>
    <row r="671" spans="2:8" x14ac:dyDescent="0.2">
      <c r="B671" s="245"/>
      <c r="C671" s="245"/>
      <c r="D671" s="245"/>
      <c r="E671" s="248"/>
      <c r="F671" s="245"/>
      <c r="G671" s="245"/>
      <c r="H671" s="245"/>
    </row>
    <row r="672" spans="2:8" x14ac:dyDescent="0.2">
      <c r="B672" s="245"/>
      <c r="C672" s="245"/>
      <c r="D672" s="245"/>
      <c r="E672" s="248"/>
      <c r="F672" s="245"/>
      <c r="G672" s="245"/>
      <c r="H672" s="245"/>
    </row>
    <row r="676" spans="2:8" ht="15" x14ac:dyDescent="0.2">
      <c r="B676" s="240" t="s">
        <v>2</v>
      </c>
      <c r="C676" s="241"/>
      <c r="D676" s="241"/>
      <c r="E676" s="241"/>
      <c r="F676" s="241"/>
      <c r="G676" s="241"/>
      <c r="H676" s="241"/>
    </row>
    <row r="677" spans="2:8" ht="15" x14ac:dyDescent="0.2">
      <c r="B677" s="456" t="str">
        <f>"januari 2023"</f>
        <v>januari 2023</v>
      </c>
      <c r="C677" s="456"/>
      <c r="D677" s="241"/>
      <c r="E677" s="241"/>
      <c r="F677" s="241"/>
      <c r="G677" s="241"/>
      <c r="H677" s="241"/>
    </row>
    <row r="678" spans="2:8" x14ac:dyDescent="0.2">
      <c r="B678" s="241"/>
      <c r="C678" s="241"/>
      <c r="D678" s="241"/>
      <c r="E678" s="241"/>
      <c r="F678" s="241"/>
      <c r="G678" s="241"/>
      <c r="H678" s="241"/>
    </row>
    <row r="679" spans="2:8" x14ac:dyDescent="0.2">
      <c r="B679" s="241"/>
      <c r="C679" s="241"/>
      <c r="D679" s="241"/>
      <c r="E679" s="241"/>
      <c r="F679" s="241"/>
      <c r="G679" s="241"/>
      <c r="H679" s="241"/>
    </row>
    <row r="680" spans="2:8" x14ac:dyDescent="0.2">
      <c r="B680" s="241"/>
      <c r="C680" s="241"/>
      <c r="D680" s="241"/>
      <c r="E680" s="241"/>
      <c r="F680" s="241"/>
      <c r="G680" s="241"/>
      <c r="H680" s="241"/>
    </row>
    <row r="681" spans="2:8" x14ac:dyDescent="0.2">
      <c r="B681" s="241"/>
      <c r="C681" s="241"/>
      <c r="D681" s="241"/>
      <c r="E681" s="241"/>
      <c r="F681" s="241"/>
      <c r="G681" s="241"/>
      <c r="H681" s="241"/>
    </row>
    <row r="682" spans="2:8" x14ac:dyDescent="0.2">
      <c r="B682" s="241"/>
      <c r="C682" s="241"/>
      <c r="D682" s="241"/>
      <c r="E682" s="241"/>
      <c r="F682" s="241"/>
      <c r="G682" s="241"/>
      <c r="H682" s="241"/>
    </row>
    <row r="683" spans="2:8" x14ac:dyDescent="0.2">
      <c r="B683" s="241"/>
      <c r="C683" s="241"/>
      <c r="D683" s="241"/>
      <c r="E683" s="241"/>
      <c r="F683" s="241"/>
      <c r="G683" s="241"/>
      <c r="H683" s="241"/>
    </row>
    <row r="684" spans="2:8" x14ac:dyDescent="0.2">
      <c r="B684" s="241"/>
      <c r="C684" s="241"/>
      <c r="D684" s="241"/>
      <c r="E684" s="241"/>
      <c r="F684" s="241"/>
      <c r="G684" s="241"/>
      <c r="H684" s="241"/>
    </row>
    <row r="685" spans="2:8" x14ac:dyDescent="0.2">
      <c r="B685" s="241"/>
      <c r="C685" s="241"/>
      <c r="D685" s="241"/>
      <c r="E685" s="241"/>
      <c r="F685" s="241"/>
      <c r="G685" s="241"/>
      <c r="H685" s="241"/>
    </row>
    <row r="686" spans="2:8" x14ac:dyDescent="0.2">
      <c r="B686" s="241"/>
      <c r="C686" s="241"/>
      <c r="D686" s="241"/>
      <c r="E686" s="241"/>
      <c r="F686" s="241"/>
      <c r="G686" s="241"/>
      <c r="H686" s="241"/>
    </row>
    <row r="687" spans="2:8" x14ac:dyDescent="0.2">
      <c r="B687" s="241"/>
      <c r="C687" s="241"/>
      <c r="D687" s="241"/>
      <c r="E687" s="241"/>
      <c r="F687" s="241"/>
      <c r="G687" s="241"/>
      <c r="H687" s="241"/>
    </row>
    <row r="688" spans="2:8" x14ac:dyDescent="0.2">
      <c r="B688" s="241"/>
      <c r="C688" s="241"/>
      <c r="D688" s="241"/>
      <c r="E688" s="241"/>
      <c r="F688" s="241"/>
      <c r="G688" s="241"/>
      <c r="H688" s="241"/>
    </row>
    <row r="689" spans="2:8" x14ac:dyDescent="0.2">
      <c r="B689" s="241"/>
      <c r="C689" s="241"/>
      <c r="D689" s="241"/>
      <c r="E689" s="241"/>
      <c r="F689" s="241"/>
      <c r="G689" s="241"/>
      <c r="H689" s="241"/>
    </row>
    <row r="690" spans="2:8" x14ac:dyDescent="0.2">
      <c r="B690" s="241"/>
      <c r="C690" s="241"/>
      <c r="D690" s="241"/>
      <c r="E690" s="241"/>
      <c r="F690" s="241"/>
      <c r="G690" s="241"/>
      <c r="H690" s="241"/>
    </row>
    <row r="691" spans="2:8" x14ac:dyDescent="0.2">
      <c r="B691" s="241"/>
      <c r="C691" s="241"/>
      <c r="D691" s="241"/>
      <c r="E691" s="241"/>
      <c r="F691" s="241"/>
      <c r="G691" s="241"/>
      <c r="H691" s="241"/>
    </row>
    <row r="692" spans="2:8" x14ac:dyDescent="0.2">
      <c r="B692" s="241"/>
      <c r="C692" s="241"/>
      <c r="D692" s="241"/>
      <c r="E692" s="241"/>
      <c r="F692" s="241"/>
      <c r="G692" s="241"/>
      <c r="H692" s="241"/>
    </row>
    <row r="693" spans="2:8" x14ac:dyDescent="0.2">
      <c r="B693" s="241"/>
      <c r="C693" s="241"/>
      <c r="D693" s="241"/>
      <c r="E693" s="241"/>
      <c r="F693" s="241"/>
      <c r="G693" s="241"/>
      <c r="H693" s="241"/>
    </row>
    <row r="694" spans="2:8" x14ac:dyDescent="0.2">
      <c r="B694" s="241"/>
      <c r="C694" s="241"/>
      <c r="D694" s="241"/>
      <c r="E694" s="241"/>
      <c r="F694" s="241"/>
      <c r="G694" s="241"/>
      <c r="H694" s="241"/>
    </row>
    <row r="695" spans="2:8" x14ac:dyDescent="0.2">
      <c r="B695" s="241"/>
      <c r="C695" s="241"/>
      <c r="D695" s="241"/>
      <c r="E695" s="241"/>
      <c r="F695" s="241"/>
      <c r="G695" s="241"/>
      <c r="H695" s="241"/>
    </row>
    <row r="696" spans="2:8" x14ac:dyDescent="0.2">
      <c r="B696" s="241"/>
      <c r="C696" s="241"/>
      <c r="D696" s="241"/>
      <c r="E696" s="241"/>
      <c r="F696" s="241"/>
      <c r="G696" s="241"/>
      <c r="H696" s="241"/>
    </row>
    <row r="697" spans="2:8" x14ac:dyDescent="0.2">
      <c r="B697" s="241"/>
      <c r="C697" s="241"/>
      <c r="D697" s="241"/>
      <c r="E697" s="241"/>
      <c r="F697" s="241"/>
      <c r="G697" s="241"/>
      <c r="H697" s="241"/>
    </row>
    <row r="698" spans="2:8" x14ac:dyDescent="0.2">
      <c r="B698" s="241"/>
      <c r="C698" s="241"/>
      <c r="D698" s="241"/>
      <c r="E698" s="241"/>
      <c r="F698" s="241"/>
      <c r="G698" s="241"/>
      <c r="H698" s="241"/>
    </row>
    <row r="699" spans="2:8" x14ac:dyDescent="0.2">
      <c r="B699" s="241"/>
      <c r="C699" s="241"/>
      <c r="D699" s="241"/>
      <c r="E699" s="241"/>
      <c r="F699" s="241"/>
      <c r="G699" s="241"/>
      <c r="H699" s="241"/>
    </row>
    <row r="700" spans="2:8" x14ac:dyDescent="0.2">
      <c r="B700" s="241"/>
      <c r="C700" s="241"/>
      <c r="D700" s="241"/>
      <c r="E700" s="241"/>
      <c r="F700" s="241"/>
      <c r="G700" s="241"/>
      <c r="H700" s="241"/>
    </row>
    <row r="701" spans="2:8" x14ac:dyDescent="0.2">
      <c r="B701" s="241"/>
      <c r="C701" s="241"/>
      <c r="D701" s="241"/>
      <c r="E701" s="241"/>
      <c r="F701" s="241"/>
      <c r="G701" s="241"/>
      <c r="H701" s="241"/>
    </row>
    <row r="702" spans="2:8" x14ac:dyDescent="0.2">
      <c r="B702" s="241"/>
      <c r="C702" s="241"/>
      <c r="D702" s="241"/>
      <c r="E702" s="241"/>
      <c r="F702" s="241"/>
      <c r="G702" s="241"/>
      <c r="H702" s="241"/>
    </row>
    <row r="703" spans="2:8" x14ac:dyDescent="0.2">
      <c r="B703" s="241"/>
      <c r="C703" s="241"/>
      <c r="D703" s="241"/>
      <c r="E703" s="241"/>
      <c r="F703" s="241"/>
      <c r="G703" s="241"/>
      <c r="H703" s="241"/>
    </row>
    <row r="704" spans="2:8" x14ac:dyDescent="0.2">
      <c r="B704" s="241"/>
      <c r="C704" s="241"/>
      <c r="D704" s="241"/>
      <c r="E704" s="241"/>
      <c r="F704" s="241"/>
      <c r="G704" s="241"/>
      <c r="H704" s="241"/>
    </row>
    <row r="705" spans="2:8" x14ac:dyDescent="0.2">
      <c r="B705" s="241"/>
      <c r="C705" s="241"/>
      <c r="D705" s="241"/>
      <c r="E705" s="241"/>
      <c r="F705" s="241"/>
      <c r="G705" s="241"/>
      <c r="H705" s="241"/>
    </row>
    <row r="706" spans="2:8" x14ac:dyDescent="0.2">
      <c r="B706" s="241"/>
      <c r="C706" s="241"/>
      <c r="D706" s="241"/>
      <c r="E706" s="241"/>
      <c r="F706" s="241"/>
      <c r="G706" s="241"/>
      <c r="H706" s="241"/>
    </row>
    <row r="707" spans="2:8" x14ac:dyDescent="0.2">
      <c r="B707" s="241"/>
      <c r="C707" s="241"/>
      <c r="D707" s="241"/>
      <c r="E707" s="241"/>
      <c r="F707" s="241"/>
      <c r="G707" s="241"/>
      <c r="H707" s="241"/>
    </row>
    <row r="708" spans="2:8" x14ac:dyDescent="0.2">
      <c r="B708" s="241"/>
      <c r="C708" s="241"/>
      <c r="D708" s="241"/>
      <c r="E708" s="241"/>
      <c r="F708" s="241"/>
      <c r="G708" s="241"/>
      <c r="H708" s="241"/>
    </row>
    <row r="709" spans="2:8" x14ac:dyDescent="0.2">
      <c r="B709" s="241"/>
      <c r="C709" s="241"/>
      <c r="D709" s="241"/>
      <c r="E709" s="241"/>
      <c r="F709" s="241"/>
      <c r="G709" s="241"/>
      <c r="H709" s="241"/>
    </row>
    <row r="710" spans="2:8" x14ac:dyDescent="0.2">
      <c r="B710" s="241"/>
      <c r="C710" s="241"/>
      <c r="D710" s="241"/>
      <c r="E710" s="241"/>
      <c r="F710" s="241"/>
      <c r="G710" s="241"/>
      <c r="H710" s="241"/>
    </row>
    <row r="711" spans="2:8" x14ac:dyDescent="0.2">
      <c r="B711" s="241"/>
      <c r="C711" s="241"/>
      <c r="D711" s="241"/>
      <c r="E711" s="241"/>
      <c r="F711" s="241"/>
      <c r="G711" s="241"/>
      <c r="H711" s="241"/>
    </row>
    <row r="712" spans="2:8" x14ac:dyDescent="0.2">
      <c r="B712" s="241"/>
      <c r="C712" s="241"/>
      <c r="D712" s="241"/>
      <c r="E712" s="241"/>
      <c r="F712" s="241"/>
      <c r="G712" s="241"/>
      <c r="H712" s="241"/>
    </row>
    <row r="713" spans="2:8" x14ac:dyDescent="0.2">
      <c r="B713" s="241"/>
      <c r="C713" s="241"/>
      <c r="D713" s="241"/>
      <c r="E713" s="241"/>
      <c r="F713" s="241"/>
      <c r="G713" s="241"/>
      <c r="H713" s="241"/>
    </row>
    <row r="714" spans="2:8" x14ac:dyDescent="0.2">
      <c r="B714" s="241"/>
      <c r="C714" s="241"/>
      <c r="D714" s="241"/>
      <c r="E714" s="241"/>
      <c r="F714" s="241"/>
      <c r="G714" s="241"/>
      <c r="H714" s="241"/>
    </row>
    <row r="715" spans="2:8" x14ac:dyDescent="0.2">
      <c r="B715" s="241"/>
      <c r="C715" s="241"/>
      <c r="D715" s="241"/>
      <c r="E715" s="241"/>
      <c r="F715" s="241"/>
      <c r="G715" s="241"/>
      <c r="H715" s="241"/>
    </row>
    <row r="716" spans="2:8" x14ac:dyDescent="0.2">
      <c r="B716" s="241"/>
      <c r="C716" s="241"/>
      <c r="D716" s="241"/>
      <c r="E716" s="241"/>
      <c r="F716" s="241"/>
      <c r="G716" s="241"/>
      <c r="H716" s="241"/>
    </row>
    <row r="717" spans="2:8" x14ac:dyDescent="0.2">
      <c r="B717" s="241"/>
      <c r="C717" s="241"/>
      <c r="D717" s="241"/>
      <c r="E717" s="241"/>
      <c r="F717" s="241"/>
      <c r="G717" s="241"/>
      <c r="H717" s="241"/>
    </row>
    <row r="718" spans="2:8" x14ac:dyDescent="0.2">
      <c r="B718" s="241"/>
      <c r="C718" s="241"/>
      <c r="D718" s="241"/>
      <c r="E718" s="241"/>
      <c r="F718" s="241"/>
      <c r="G718" s="241"/>
      <c r="H718" s="241"/>
    </row>
    <row r="719" spans="2:8" x14ac:dyDescent="0.2">
      <c r="B719" s="241"/>
      <c r="C719" s="241"/>
      <c r="D719" s="241"/>
      <c r="E719" s="241"/>
      <c r="F719" s="241"/>
      <c r="G719" s="241"/>
      <c r="H719" s="241"/>
    </row>
    <row r="720" spans="2:8" x14ac:dyDescent="0.2">
      <c r="B720" s="241"/>
      <c r="C720" s="241"/>
      <c r="D720" s="241"/>
      <c r="E720" s="241"/>
      <c r="F720" s="241"/>
      <c r="G720" s="241"/>
      <c r="H720" s="241"/>
    </row>
    <row r="721" spans="2:8" x14ac:dyDescent="0.2">
      <c r="B721" s="241"/>
      <c r="C721" s="241"/>
      <c r="D721" s="241"/>
      <c r="E721" s="241"/>
      <c r="F721" s="241"/>
      <c r="G721" s="241"/>
      <c r="H721" s="241"/>
    </row>
    <row r="722" spans="2:8" x14ac:dyDescent="0.2">
      <c r="B722" s="241"/>
      <c r="C722" s="241"/>
      <c r="D722" s="241"/>
      <c r="E722" s="241"/>
      <c r="F722" s="241"/>
      <c r="G722" s="241"/>
      <c r="H722" s="241"/>
    </row>
    <row r="723" spans="2:8" x14ac:dyDescent="0.2">
      <c r="B723" s="241"/>
      <c r="C723" s="241"/>
      <c r="D723" s="241"/>
      <c r="E723" s="241"/>
      <c r="F723" s="241"/>
      <c r="G723" s="241"/>
      <c r="H723" s="241"/>
    </row>
    <row r="724" spans="2:8" x14ac:dyDescent="0.2">
      <c r="B724" s="243" t="s">
        <v>3</v>
      </c>
      <c r="C724" s="243"/>
      <c r="D724" s="243"/>
      <c r="E724" s="244" t="s">
        <v>4</v>
      </c>
      <c r="F724" s="243"/>
      <c r="G724" s="243"/>
      <c r="H724" s="243"/>
    </row>
    <row r="725" spans="2:8" x14ac:dyDescent="0.2">
      <c r="B725" s="245" t="s">
        <v>5</v>
      </c>
      <c r="C725" s="245"/>
      <c r="D725" s="245"/>
      <c r="E725" s="245" t="s">
        <v>6</v>
      </c>
      <c r="F725" s="245"/>
      <c r="G725" s="245"/>
      <c r="H725" s="245"/>
    </row>
    <row r="726" spans="2:8" x14ac:dyDescent="0.2">
      <c r="B726" s="246" t="s">
        <v>7</v>
      </c>
      <c r="C726" s="246"/>
      <c r="D726" s="246"/>
      <c r="E726" s="247" t="s">
        <v>8</v>
      </c>
      <c r="F726" s="246"/>
      <c r="G726" s="246"/>
      <c r="H726" s="246"/>
    </row>
    <row r="727" spans="2:8" x14ac:dyDescent="0.2">
      <c r="B727" s="245"/>
      <c r="C727" s="245"/>
      <c r="D727" s="245"/>
      <c r="E727" s="248"/>
      <c r="F727" s="245"/>
      <c r="G727" s="245"/>
      <c r="H727" s="245"/>
    </row>
    <row r="728" spans="2:8" x14ac:dyDescent="0.2">
      <c r="B728" s="245"/>
      <c r="C728" s="245"/>
      <c r="D728" s="245"/>
      <c r="E728" s="248"/>
      <c r="F728" s="245"/>
      <c r="G728" s="245"/>
      <c r="H728" s="245"/>
    </row>
  </sheetData>
  <mergeCells count="1">
    <mergeCell ref="B677:C677"/>
  </mergeCells>
  <hyperlinks>
    <hyperlink ref="B3" r:id="rId1" xr:uid="{67328F10-40E0-45BE-BAE4-A56962D18611}"/>
    <hyperlink ref="E726" r:id="rId2" xr:uid="{3401EA84-2841-4404-81D3-4D8D030D4E22}"/>
    <hyperlink ref="E670" r:id="rId3" xr:uid="{8383DB5B-92BE-428E-BEC2-1BE9B513DD22}"/>
    <hyperlink ref="E613" r:id="rId4" xr:uid="{8048D1A3-E12E-481D-91D0-4CDDBEFC25AE}"/>
    <hyperlink ref="E556" r:id="rId5" xr:uid="{FF2F2056-7875-455C-B0CE-1C9BB565C2CF}"/>
    <hyperlink ref="E494" r:id="rId6" xr:uid="{AF640A9D-3B32-494B-A3F8-B11552FEAE96}"/>
    <hyperlink ref="E493" r:id="rId7" xr:uid="{2B6198BE-9B99-418F-9B00-7227EAABA54E}"/>
    <hyperlink ref="E439" r:id="rId8" xr:uid="{B074CEF1-4D0F-44E0-BD1E-7E9C62024761}"/>
    <hyperlink ref="E438" r:id="rId9" xr:uid="{D36AB4F2-3548-4F01-BC39-72DC694577A2}"/>
    <hyperlink ref="E383" r:id="rId10" xr:uid="{91FA733A-743B-435D-9C47-6F763AADD683}"/>
    <hyperlink ref="E382" r:id="rId11" xr:uid="{1490DA62-B07D-4ED5-8399-644B117CAB98}"/>
    <hyperlink ref="E327" r:id="rId12" xr:uid="{41DE444E-4A44-4497-BD45-0112E91A7D83}"/>
    <hyperlink ref="E328" r:id="rId13" xr:uid="{A547506E-D747-40D4-86E7-0F317A8B3F55}"/>
    <hyperlink ref="E238" r:id="rId14" xr:uid="{1EB923D9-7EED-4FD7-B1A5-37C1E01DE1F7}"/>
    <hyperlink ref="E239" r:id="rId15" xr:uid="{81474D84-E287-4CAD-B5F6-F75CDDA14AC2}"/>
    <hyperlink ref="E180" r:id="rId16" xr:uid="{6D5DCA1E-204A-40E4-9076-C87ACBCC8AC6}"/>
    <hyperlink ref="E181" r:id="rId17" xr:uid="{340E67EA-9842-411F-A6A5-AC3516F45750}"/>
    <hyperlink ref="E117" r:id="rId18" xr:uid="{DF36C550-27CE-461B-ABBB-EBC52C514981}"/>
    <hyperlink ref="E116" r:id="rId19" xr:uid="{738D816E-CD6C-4162-875C-BA2D646D7EF9}"/>
    <hyperlink ref="E61" r:id="rId20" xr:uid="{6096E7D4-BB5A-4879-BDB1-11897C0A3CC0}"/>
    <hyperlink ref="E60" r:id="rId21" xr:uid="{B7EA8EF9-320F-49E4-9868-3A25BFF7EA49}"/>
  </hyperlinks>
  <pageMargins left="0.7" right="0.7" top="0.75" bottom="0.75" header="0.3" footer="0.3"/>
  <pageSetup paperSize="9" orientation="portrait" r:id="rId22"/>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09DE7-1405-45EE-A2C1-B6E066BC3270}">
  <dimension ref="A1:AO883"/>
  <sheetViews>
    <sheetView zoomScale="90" zoomScaleNormal="90" workbookViewId="0">
      <pane ySplit="11" topLeftCell="A12" activePane="bottomLeft" state="frozen"/>
      <selection pane="bottomLeft" activeCell="K28" sqref="K28"/>
    </sheetView>
  </sheetViews>
  <sheetFormatPr defaultColWidth="9.140625" defaultRowHeight="12.75" x14ac:dyDescent="0.2"/>
  <cols>
    <col min="1" max="1" width="5" style="261" customWidth="1"/>
    <col min="2" max="2" width="28" style="261" customWidth="1"/>
    <col min="3" max="3" width="10.85546875" style="398" customWidth="1"/>
    <col min="4" max="4" width="7.140625" style="261" customWidth="1"/>
    <col min="5" max="5" width="10.5703125" style="399" customWidth="1"/>
    <col min="6" max="6" width="7.140625" style="400" customWidth="1"/>
    <col min="7" max="7" width="8.85546875" style="400" customWidth="1"/>
    <col min="8" max="8" width="7.140625" style="261" customWidth="1"/>
    <col min="9" max="9" width="7" style="261" customWidth="1"/>
    <col min="10" max="10" width="7.42578125" style="399" customWidth="1"/>
    <col min="11" max="11" width="7.140625" style="399" customWidth="1"/>
    <col min="12" max="13" width="8.28515625" style="401" customWidth="1"/>
    <col min="14" max="14" width="8.42578125" style="400" customWidth="1"/>
    <col min="15" max="16" width="7.7109375" style="400" customWidth="1"/>
    <col min="17" max="17" width="6.85546875" style="402" customWidth="1"/>
    <col min="18" max="18" width="6.85546875" style="400" customWidth="1"/>
    <col min="19" max="19" width="7.7109375" style="400" customWidth="1"/>
    <col min="20" max="20" width="6.85546875" style="402" customWidth="1"/>
    <col min="21" max="21" width="6.85546875" style="400" customWidth="1"/>
    <col min="22" max="41" width="9.140625" style="260"/>
    <col min="42" max="16384" width="9.140625" style="261"/>
  </cols>
  <sheetData>
    <row r="1" spans="1:41" x14ac:dyDescent="0.2">
      <c r="A1" s="252" t="s">
        <v>9</v>
      </c>
      <c r="B1" s="252"/>
      <c r="C1" s="253"/>
      <c r="D1" s="254"/>
      <c r="E1" s="255"/>
      <c r="F1" s="256" t="s">
        <v>10</v>
      </c>
      <c r="G1" s="256"/>
      <c r="H1" s="254"/>
      <c r="I1" s="254"/>
      <c r="J1" s="254"/>
      <c r="K1" s="257"/>
      <c r="L1" s="257"/>
      <c r="M1" s="257"/>
      <c r="N1" s="258"/>
      <c r="O1" s="258"/>
      <c r="P1" s="258"/>
      <c r="Q1" s="259"/>
      <c r="R1" s="258"/>
      <c r="S1" s="258"/>
      <c r="T1" s="259"/>
      <c r="U1" s="258"/>
    </row>
    <row r="2" spans="1:41" x14ac:dyDescent="0.2">
      <c r="A2" s="262"/>
      <c r="B2" s="262"/>
      <c r="C2" s="253"/>
      <c r="D2" s="253"/>
      <c r="E2" s="263"/>
      <c r="F2" s="256" t="s">
        <v>11</v>
      </c>
      <c r="G2" s="256"/>
      <c r="H2" s="254"/>
      <c r="I2" s="254"/>
      <c r="J2" s="254"/>
      <c r="K2" s="257"/>
      <c r="L2" s="257"/>
      <c r="M2" s="257"/>
      <c r="N2" s="258"/>
      <c r="O2" s="258"/>
      <c r="P2" s="258"/>
      <c r="Q2" s="259"/>
      <c r="R2" s="258"/>
      <c r="S2" s="258"/>
      <c r="T2" s="259"/>
      <c r="U2" s="258"/>
    </row>
    <row r="3" spans="1:41" x14ac:dyDescent="0.2">
      <c r="A3" s="262"/>
      <c r="B3" s="262"/>
      <c r="C3" s="253"/>
      <c r="D3" s="254"/>
      <c r="E3" s="254" t="s">
        <v>12</v>
      </c>
      <c r="F3" s="256"/>
      <c r="G3" s="256"/>
      <c r="H3" s="254"/>
      <c r="I3" s="254"/>
      <c r="J3" s="254"/>
      <c r="K3" s="257"/>
      <c r="L3" s="257"/>
      <c r="M3" s="257"/>
      <c r="N3" s="258"/>
      <c r="O3" s="258"/>
      <c r="P3" s="258"/>
      <c r="Q3" s="259"/>
      <c r="R3" s="258"/>
      <c r="S3" s="258"/>
      <c r="T3" s="259"/>
      <c r="U3" s="258"/>
    </row>
    <row r="4" spans="1:41" x14ac:dyDescent="0.2">
      <c r="A4" s="262"/>
      <c r="B4" s="262"/>
      <c r="C4" s="253"/>
      <c r="D4" s="254"/>
      <c r="E4" s="264"/>
      <c r="F4" s="258"/>
      <c r="G4" s="258"/>
      <c r="H4" s="254"/>
      <c r="I4" s="254"/>
      <c r="J4" s="265"/>
      <c r="K4" s="254"/>
      <c r="L4" s="257"/>
      <c r="M4" s="257"/>
      <c r="N4" s="258"/>
      <c r="O4" s="258"/>
      <c r="P4" s="258"/>
      <c r="Q4" s="259"/>
      <c r="R4" s="258"/>
      <c r="S4" s="258"/>
      <c r="T4" s="259"/>
      <c r="U4" s="258"/>
    </row>
    <row r="5" spans="1:41" x14ac:dyDescent="0.2">
      <c r="A5" s="262" t="s">
        <v>13</v>
      </c>
      <c r="B5" s="262"/>
      <c r="C5" s="253"/>
      <c r="D5" s="254"/>
      <c r="E5" s="264"/>
      <c r="F5" s="258"/>
      <c r="G5" s="258"/>
      <c r="H5" s="254"/>
      <c r="I5" s="254"/>
      <c r="J5" s="265"/>
      <c r="K5" s="254"/>
      <c r="L5" s="257"/>
      <c r="M5" s="257"/>
      <c r="N5" s="258"/>
      <c r="O5" s="258"/>
      <c r="P5" s="258"/>
      <c r="Q5" s="259"/>
      <c r="R5" s="258"/>
      <c r="S5" s="258"/>
      <c r="T5" s="259"/>
      <c r="U5" s="258"/>
    </row>
    <row r="6" spans="1:41" x14ac:dyDescent="0.2">
      <c r="A6" s="262" t="s">
        <v>14</v>
      </c>
      <c r="B6" s="262"/>
      <c r="C6" s="253"/>
      <c r="D6" s="254"/>
      <c r="E6" s="264"/>
      <c r="F6" s="258"/>
      <c r="G6" s="258"/>
      <c r="H6" s="254"/>
      <c r="I6" s="254"/>
      <c r="J6" s="265"/>
      <c r="K6" s="254"/>
      <c r="L6" s="257"/>
      <c r="M6" s="257"/>
      <c r="N6" s="258"/>
      <c r="O6" s="258"/>
      <c r="P6" s="258"/>
      <c r="Q6" s="259"/>
      <c r="R6" s="258"/>
      <c r="S6" s="258"/>
      <c r="T6" s="259"/>
      <c r="U6" s="258"/>
    </row>
    <row r="7" spans="1:41" ht="15.75" x14ac:dyDescent="0.3">
      <c r="A7" s="262" t="s">
        <v>15</v>
      </c>
      <c r="B7" s="262"/>
      <c r="C7" s="253"/>
      <c r="D7" s="254"/>
      <c r="E7" s="264"/>
      <c r="F7" s="258"/>
      <c r="G7" s="258"/>
      <c r="H7" s="254"/>
      <c r="I7" s="254"/>
      <c r="J7" s="265"/>
      <c r="K7" s="254"/>
      <c r="L7" s="257"/>
      <c r="M7" s="257"/>
      <c r="N7" s="258"/>
      <c r="O7" s="258"/>
      <c r="P7" s="258"/>
      <c r="Q7" s="259"/>
      <c r="R7" s="258"/>
      <c r="S7" s="258"/>
      <c r="T7" s="259"/>
      <c r="U7" s="258"/>
    </row>
    <row r="8" spans="1:41" ht="15" customHeight="1" x14ac:dyDescent="0.2">
      <c r="A8" s="262" t="s">
        <v>16</v>
      </c>
      <c r="B8" s="262"/>
      <c r="C8" s="253"/>
      <c r="D8" s="254"/>
      <c r="E8" s="264"/>
      <c r="F8" s="258"/>
      <c r="G8" s="258"/>
      <c r="H8" s="254"/>
      <c r="I8" s="254"/>
      <c r="J8" s="265"/>
      <c r="K8" s="254"/>
      <c r="L8" s="257"/>
      <c r="M8" s="257"/>
      <c r="N8" s="258"/>
      <c r="O8" s="258"/>
      <c r="P8" s="258"/>
      <c r="Q8" s="259"/>
      <c r="R8" s="258"/>
      <c r="S8" s="258"/>
      <c r="T8" s="259"/>
      <c r="U8" s="258"/>
    </row>
    <row r="9" spans="1:41" ht="2.25" customHeight="1" x14ac:dyDescent="0.2">
      <c r="A9" s="262"/>
      <c r="B9" s="266">
        <v>1</v>
      </c>
      <c r="C9" s="258">
        <v>2</v>
      </c>
      <c r="D9" s="258">
        <v>3</v>
      </c>
      <c r="E9" s="266">
        <v>4</v>
      </c>
      <c r="F9" s="258">
        <v>5</v>
      </c>
      <c r="G9" s="258">
        <v>6</v>
      </c>
      <c r="H9" s="266">
        <v>7</v>
      </c>
      <c r="I9" s="258">
        <v>8</v>
      </c>
      <c r="J9" s="258">
        <v>9</v>
      </c>
      <c r="K9" s="266">
        <v>10</v>
      </c>
      <c r="L9" s="258">
        <v>11</v>
      </c>
      <c r="M9" s="258">
        <v>12</v>
      </c>
      <c r="N9" s="266">
        <v>13</v>
      </c>
      <c r="O9" s="258">
        <v>14</v>
      </c>
      <c r="P9" s="258">
        <v>15</v>
      </c>
      <c r="Q9" s="266">
        <v>16</v>
      </c>
      <c r="R9" s="258">
        <v>17</v>
      </c>
      <c r="S9" s="258">
        <v>18</v>
      </c>
      <c r="T9" s="266">
        <v>19</v>
      </c>
      <c r="U9" s="258">
        <v>20</v>
      </c>
    </row>
    <row r="10" spans="1:41" ht="14.25" x14ac:dyDescent="0.25">
      <c r="A10" s="267" t="s">
        <v>17</v>
      </c>
      <c r="B10" s="252" t="s">
        <v>18</v>
      </c>
      <c r="C10" s="268" t="s">
        <v>19</v>
      </c>
      <c r="D10" s="269" t="s">
        <v>20</v>
      </c>
      <c r="E10" s="269" t="s">
        <v>21</v>
      </c>
      <c r="F10" s="270" t="s">
        <v>22</v>
      </c>
      <c r="G10" s="270" t="s">
        <v>23</v>
      </c>
      <c r="H10" s="269" t="s">
        <v>24</v>
      </c>
      <c r="I10" s="269" t="s">
        <v>25</v>
      </c>
      <c r="J10" s="269" t="s">
        <v>26</v>
      </c>
      <c r="K10" s="269" t="s">
        <v>27</v>
      </c>
      <c r="L10" s="271" t="s">
        <v>28</v>
      </c>
      <c r="M10" s="271" t="s">
        <v>29</v>
      </c>
      <c r="N10" s="270" t="s">
        <v>30</v>
      </c>
      <c r="O10" s="270" t="s">
        <v>31</v>
      </c>
      <c r="P10" s="270" t="s">
        <v>32</v>
      </c>
      <c r="Q10" s="270" t="s">
        <v>33</v>
      </c>
      <c r="R10" s="270" t="s">
        <v>33</v>
      </c>
      <c r="S10" s="270" t="s">
        <v>34</v>
      </c>
      <c r="T10" s="272" t="s">
        <v>35</v>
      </c>
      <c r="U10" s="270" t="s">
        <v>36</v>
      </c>
    </row>
    <row r="11" spans="1:41" x14ac:dyDescent="0.2">
      <c r="A11" s="273" t="s">
        <v>37</v>
      </c>
      <c r="B11" s="273"/>
      <c r="C11" s="274"/>
      <c r="D11" s="275" t="s">
        <v>38</v>
      </c>
      <c r="E11" s="275" t="s">
        <v>39</v>
      </c>
      <c r="F11" s="276" t="s">
        <v>40</v>
      </c>
      <c r="G11" s="277" t="s">
        <v>41</v>
      </c>
      <c r="H11" s="275" t="s">
        <v>42</v>
      </c>
      <c r="I11" s="275" t="s">
        <v>42</v>
      </c>
      <c r="J11" s="275" t="s">
        <v>43</v>
      </c>
      <c r="K11" s="275"/>
      <c r="L11" s="278" t="s">
        <v>44</v>
      </c>
      <c r="M11" s="276" t="s">
        <v>45</v>
      </c>
      <c r="N11" s="276" t="s">
        <v>45</v>
      </c>
      <c r="O11" s="276" t="s">
        <v>45</v>
      </c>
      <c r="P11" s="276" t="s">
        <v>45</v>
      </c>
      <c r="Q11" s="279" t="s">
        <v>42</v>
      </c>
      <c r="R11" s="276" t="s">
        <v>46</v>
      </c>
      <c r="S11" s="276" t="s">
        <v>42</v>
      </c>
      <c r="T11" s="276" t="s">
        <v>42</v>
      </c>
      <c r="U11" s="276" t="s">
        <v>42</v>
      </c>
    </row>
    <row r="12" spans="1:41" s="287" customFormat="1" ht="12" x14ac:dyDescent="0.2">
      <c r="A12" s="447">
        <v>2</v>
      </c>
      <c r="B12" s="142" t="s">
        <v>47</v>
      </c>
      <c r="C12" s="161">
        <v>45272</v>
      </c>
      <c r="D12" s="406">
        <v>1</v>
      </c>
      <c r="E12" s="406">
        <v>3</v>
      </c>
      <c r="F12" s="407">
        <v>200</v>
      </c>
      <c r="G12" s="408">
        <v>0.32</v>
      </c>
      <c r="H12" s="407">
        <v>15</v>
      </c>
      <c r="I12" s="407">
        <v>15</v>
      </c>
      <c r="J12" s="406">
        <v>8.01</v>
      </c>
      <c r="K12" s="406">
        <v>6.8</v>
      </c>
      <c r="L12" s="408">
        <v>0.18</v>
      </c>
      <c r="M12" s="407">
        <v>38</v>
      </c>
      <c r="N12" s="407">
        <v>260</v>
      </c>
      <c r="O12" s="407">
        <v>780</v>
      </c>
      <c r="P12" s="407">
        <v>19</v>
      </c>
      <c r="Q12" s="407">
        <v>13.85</v>
      </c>
      <c r="R12" s="407">
        <v>98</v>
      </c>
      <c r="S12" s="406">
        <v>5.8</v>
      </c>
      <c r="T12" s="406">
        <v>1.6</v>
      </c>
      <c r="U12" s="406">
        <v>9.3000000000000007</v>
      </c>
      <c r="V12" s="286"/>
      <c r="W12" s="286"/>
      <c r="X12" s="286"/>
      <c r="Y12" s="286"/>
      <c r="Z12" s="286"/>
      <c r="AA12" s="286"/>
      <c r="AB12" s="286"/>
      <c r="AC12" s="286"/>
      <c r="AD12" s="286"/>
      <c r="AE12" s="286"/>
      <c r="AF12" s="286"/>
      <c r="AG12" s="286"/>
      <c r="AH12" s="286"/>
      <c r="AI12" s="286"/>
      <c r="AJ12" s="286"/>
      <c r="AK12" s="286"/>
      <c r="AL12" s="286"/>
      <c r="AM12" s="286"/>
      <c r="AN12" s="286"/>
      <c r="AO12" s="286"/>
    </row>
    <row r="13" spans="1:41" s="287" customFormat="1" ht="12" x14ac:dyDescent="0.2">
      <c r="A13" s="152">
        <v>12</v>
      </c>
      <c r="B13" s="52" t="s">
        <v>48</v>
      </c>
      <c r="C13" s="64">
        <v>45272</v>
      </c>
      <c r="D13" s="406">
        <v>0.9</v>
      </c>
      <c r="E13" s="406">
        <v>2.6</v>
      </c>
      <c r="F13" s="407">
        <v>150</v>
      </c>
      <c r="G13" s="408">
        <v>0.3</v>
      </c>
      <c r="H13" s="407">
        <v>15</v>
      </c>
      <c r="I13" s="407">
        <v>15</v>
      </c>
      <c r="J13" s="406">
        <v>7.87</v>
      </c>
      <c r="K13" s="406">
        <v>6.8</v>
      </c>
      <c r="L13" s="408">
        <v>0.18</v>
      </c>
      <c r="M13" s="407">
        <v>38</v>
      </c>
      <c r="N13" s="407">
        <v>170</v>
      </c>
      <c r="O13" s="407">
        <v>710</v>
      </c>
      <c r="P13" s="407">
        <v>18</v>
      </c>
      <c r="Q13" s="407">
        <v>13.76</v>
      </c>
      <c r="R13" s="407">
        <v>97.6</v>
      </c>
      <c r="S13" s="406">
        <v>5.5</v>
      </c>
      <c r="T13" s="406">
        <v>1.6</v>
      </c>
      <c r="U13" s="406">
        <v>9.1999999999999993</v>
      </c>
      <c r="V13" s="286"/>
      <c r="W13" s="286"/>
      <c r="X13" s="286"/>
      <c r="Y13" s="286"/>
      <c r="Z13" s="286"/>
      <c r="AA13" s="286"/>
      <c r="AB13" s="286"/>
      <c r="AC13" s="286"/>
      <c r="AD13" s="286"/>
      <c r="AE13" s="286"/>
      <c r="AF13" s="286"/>
      <c r="AG13" s="286"/>
      <c r="AH13" s="286"/>
      <c r="AI13" s="286"/>
      <c r="AJ13" s="286"/>
      <c r="AK13" s="286"/>
      <c r="AL13" s="286"/>
      <c r="AM13" s="286"/>
      <c r="AN13" s="286"/>
      <c r="AO13" s="286"/>
    </row>
    <row r="14" spans="1:41" s="287" customFormat="1" ht="12" x14ac:dyDescent="0.2">
      <c r="A14" s="152">
        <v>14</v>
      </c>
      <c r="B14" s="52" t="s">
        <v>49</v>
      </c>
      <c r="C14" s="64">
        <v>45272</v>
      </c>
      <c r="D14" s="406">
        <v>0.9</v>
      </c>
      <c r="E14" s="406">
        <v>3.5</v>
      </c>
      <c r="F14" s="407">
        <v>180</v>
      </c>
      <c r="G14" s="408">
        <v>0.28999999999999998</v>
      </c>
      <c r="H14" s="407">
        <v>15</v>
      </c>
      <c r="I14" s="409"/>
      <c r="J14" s="406">
        <v>7.92</v>
      </c>
      <c r="K14" s="406">
        <v>6.8</v>
      </c>
      <c r="L14" s="408">
        <v>0.18</v>
      </c>
      <c r="M14" s="407">
        <v>36</v>
      </c>
      <c r="N14" s="407">
        <v>170</v>
      </c>
      <c r="O14" s="407">
        <v>710</v>
      </c>
      <c r="P14" s="407">
        <v>18</v>
      </c>
      <c r="Q14" s="407">
        <v>13.7</v>
      </c>
      <c r="R14" s="407">
        <v>97.7</v>
      </c>
      <c r="S14" s="406">
        <v>5.5</v>
      </c>
      <c r="T14" s="406">
        <v>1.6</v>
      </c>
      <c r="U14" s="406">
        <v>9.1</v>
      </c>
      <c r="V14" s="286"/>
      <c r="W14" s="286"/>
      <c r="X14" s="286"/>
      <c r="Y14" s="286"/>
      <c r="Z14" s="286"/>
      <c r="AA14" s="286"/>
      <c r="AB14" s="286"/>
      <c r="AC14" s="286"/>
      <c r="AD14" s="286"/>
      <c r="AE14" s="286"/>
      <c r="AF14" s="286"/>
      <c r="AG14" s="286"/>
      <c r="AH14" s="286"/>
      <c r="AI14" s="286"/>
      <c r="AJ14" s="286"/>
      <c r="AK14" s="286"/>
      <c r="AL14" s="286"/>
      <c r="AM14" s="286"/>
      <c r="AN14" s="286"/>
      <c r="AO14" s="286"/>
    </row>
    <row r="15" spans="1:41" s="287" customFormat="1" ht="12" x14ac:dyDescent="0.2">
      <c r="A15" s="152">
        <v>18</v>
      </c>
      <c r="B15" s="52" t="s">
        <v>50</v>
      </c>
      <c r="C15" s="64">
        <v>45272</v>
      </c>
      <c r="D15" s="406">
        <v>1</v>
      </c>
      <c r="E15" s="406">
        <v>2.5</v>
      </c>
      <c r="F15" s="407">
        <v>200</v>
      </c>
      <c r="G15" s="408">
        <v>0.28000000000000003</v>
      </c>
      <c r="H15" s="407">
        <v>15</v>
      </c>
      <c r="I15" s="409"/>
      <c r="J15" s="406">
        <v>7.72</v>
      </c>
      <c r="K15" s="406">
        <v>6.8</v>
      </c>
      <c r="L15" s="408">
        <v>0.18</v>
      </c>
      <c r="M15" s="407">
        <v>32</v>
      </c>
      <c r="N15" s="407">
        <v>160</v>
      </c>
      <c r="O15" s="407">
        <v>670</v>
      </c>
      <c r="P15" s="407">
        <v>20</v>
      </c>
      <c r="Q15" s="407">
        <v>13.6</v>
      </c>
      <c r="R15" s="407">
        <v>97</v>
      </c>
      <c r="S15" s="406">
        <v>5.5</v>
      </c>
      <c r="T15" s="406">
        <v>1.6</v>
      </c>
      <c r="U15" s="406">
        <v>8.6999999999999993</v>
      </c>
      <c r="V15" s="286"/>
      <c r="W15" s="286"/>
      <c r="X15" s="286"/>
      <c r="Y15" s="286"/>
      <c r="Z15" s="286"/>
      <c r="AA15" s="286"/>
      <c r="AB15" s="286"/>
      <c r="AC15" s="286"/>
      <c r="AD15" s="286"/>
      <c r="AE15" s="286"/>
      <c r="AF15" s="286"/>
      <c r="AG15" s="286"/>
      <c r="AH15" s="286"/>
      <c r="AI15" s="286"/>
      <c r="AJ15" s="286"/>
      <c r="AK15" s="286"/>
      <c r="AL15" s="286"/>
      <c r="AM15" s="286"/>
      <c r="AN15" s="286"/>
      <c r="AO15" s="286"/>
    </row>
    <row r="16" spans="1:41" s="287" customFormat="1" ht="12" x14ac:dyDescent="0.2">
      <c r="A16" s="177">
        <v>21</v>
      </c>
      <c r="B16" s="36" t="s">
        <v>51</v>
      </c>
      <c r="C16" s="64">
        <v>45272</v>
      </c>
      <c r="D16" s="406">
        <v>1.1000000000000001</v>
      </c>
      <c r="E16" s="406">
        <v>2.7</v>
      </c>
      <c r="F16" s="407">
        <v>200</v>
      </c>
      <c r="G16" s="408">
        <v>0.32</v>
      </c>
      <c r="H16" s="407">
        <v>15</v>
      </c>
      <c r="I16" s="407">
        <v>15</v>
      </c>
      <c r="J16" s="406">
        <v>8.6</v>
      </c>
      <c r="K16" s="406">
        <v>6.9</v>
      </c>
      <c r="L16" s="408">
        <v>0.23</v>
      </c>
      <c r="M16" s="407">
        <v>39</v>
      </c>
      <c r="N16" s="407">
        <v>160</v>
      </c>
      <c r="O16" s="407">
        <v>730</v>
      </c>
      <c r="P16" s="407">
        <v>20</v>
      </c>
      <c r="Q16" s="407">
        <v>13.5</v>
      </c>
      <c r="R16" s="407">
        <v>96.9</v>
      </c>
      <c r="S16" s="406">
        <v>6.3</v>
      </c>
      <c r="T16" s="406">
        <v>1.8</v>
      </c>
      <c r="U16" s="406">
        <v>9.1</v>
      </c>
      <c r="V16" s="286"/>
      <c r="W16" s="286"/>
      <c r="X16" s="286"/>
      <c r="Y16" s="286"/>
      <c r="Z16" s="286"/>
      <c r="AA16" s="286"/>
      <c r="AB16" s="286"/>
      <c r="AC16" s="286"/>
      <c r="AD16" s="286"/>
      <c r="AE16" s="286"/>
      <c r="AF16" s="286"/>
      <c r="AG16" s="286"/>
      <c r="AH16" s="286"/>
      <c r="AI16" s="286"/>
      <c r="AJ16" s="286"/>
      <c r="AK16" s="286"/>
      <c r="AL16" s="286"/>
      <c r="AM16" s="286"/>
      <c r="AN16" s="286"/>
      <c r="AO16" s="286"/>
    </row>
    <row r="17" spans="1:41" s="287" customFormat="1" ht="12" x14ac:dyDescent="0.2">
      <c r="A17" s="152">
        <v>24</v>
      </c>
      <c r="B17" s="52" t="s">
        <v>52</v>
      </c>
      <c r="C17" s="64">
        <v>45272</v>
      </c>
      <c r="D17" s="406">
        <v>1.2</v>
      </c>
      <c r="E17" s="406">
        <v>2.6</v>
      </c>
      <c r="F17" s="407">
        <v>500</v>
      </c>
      <c r="G17" s="408">
        <v>0.42</v>
      </c>
      <c r="H17" s="407">
        <v>21</v>
      </c>
      <c r="I17" s="409"/>
      <c r="J17" s="406">
        <v>9.06</v>
      </c>
      <c r="K17" s="406">
        <v>7</v>
      </c>
      <c r="L17" s="408">
        <v>0.28000000000000003</v>
      </c>
      <c r="M17" s="407">
        <v>13</v>
      </c>
      <c r="N17" s="407">
        <v>200</v>
      </c>
      <c r="O17" s="407">
        <v>760</v>
      </c>
      <c r="P17" s="407">
        <v>21</v>
      </c>
      <c r="Q17" s="407">
        <v>12.8</v>
      </c>
      <c r="R17" s="407">
        <v>93</v>
      </c>
      <c r="S17" s="406">
        <v>7.1</v>
      </c>
      <c r="T17" s="406">
        <v>1.8</v>
      </c>
      <c r="U17" s="406">
        <v>8.8000000000000007</v>
      </c>
      <c r="V17" s="286"/>
      <c r="W17" s="286"/>
      <c r="X17" s="286"/>
      <c r="Y17" s="286"/>
      <c r="Z17" s="286"/>
      <c r="AA17" s="286"/>
      <c r="AB17" s="286"/>
      <c r="AC17" s="286"/>
      <c r="AD17" s="286"/>
      <c r="AE17" s="286"/>
      <c r="AF17" s="286"/>
      <c r="AG17" s="286"/>
      <c r="AH17" s="286"/>
      <c r="AI17" s="286"/>
      <c r="AJ17" s="286"/>
      <c r="AK17" s="286"/>
      <c r="AL17" s="286"/>
      <c r="AM17" s="286"/>
      <c r="AN17" s="286"/>
      <c r="AO17" s="286"/>
    </row>
    <row r="18" spans="1:41" s="287" customFormat="1" ht="12" x14ac:dyDescent="0.2">
      <c r="A18" s="152">
        <v>32</v>
      </c>
      <c r="B18" s="52" t="s">
        <v>53</v>
      </c>
      <c r="C18" s="64">
        <v>45274</v>
      </c>
      <c r="D18" s="406">
        <v>0</v>
      </c>
      <c r="E18" s="406">
        <v>3.1</v>
      </c>
      <c r="F18" s="407">
        <v>250</v>
      </c>
      <c r="G18" s="408">
        <v>0.41</v>
      </c>
      <c r="H18" s="407">
        <v>19</v>
      </c>
      <c r="I18" s="407">
        <v>18</v>
      </c>
      <c r="J18" s="407">
        <v>11.2</v>
      </c>
      <c r="K18" s="406">
        <v>7</v>
      </c>
      <c r="L18" s="408">
        <v>0.41</v>
      </c>
      <c r="M18" s="407">
        <v>62</v>
      </c>
      <c r="N18" s="407">
        <v>240</v>
      </c>
      <c r="O18" s="407">
        <v>840</v>
      </c>
      <c r="P18" s="407">
        <v>22</v>
      </c>
      <c r="Q18" s="407">
        <v>13.2</v>
      </c>
      <c r="R18" s="407">
        <v>91.3</v>
      </c>
      <c r="S18" s="406">
        <v>8.1999999999999993</v>
      </c>
      <c r="T18" s="406">
        <v>1.9</v>
      </c>
      <c r="U18" s="407">
        <v>11</v>
      </c>
      <c r="V18" s="286"/>
      <c r="W18" s="286"/>
      <c r="X18" s="286"/>
      <c r="Y18" s="286"/>
      <c r="Z18" s="286"/>
      <c r="AA18" s="286"/>
      <c r="AB18" s="286"/>
      <c r="AC18" s="286"/>
      <c r="AD18" s="286"/>
      <c r="AE18" s="286"/>
      <c r="AF18" s="286"/>
      <c r="AG18" s="286"/>
      <c r="AH18" s="286"/>
      <c r="AI18" s="286"/>
      <c r="AJ18" s="286"/>
      <c r="AK18" s="286"/>
      <c r="AL18" s="286"/>
      <c r="AM18" s="286"/>
      <c r="AN18" s="286"/>
      <c r="AO18" s="286"/>
    </row>
    <row r="19" spans="1:41" s="287" customFormat="1" ht="12" x14ac:dyDescent="0.2">
      <c r="A19" s="152">
        <v>38</v>
      </c>
      <c r="B19" s="52" t="s">
        <v>54</v>
      </c>
      <c r="C19" s="64">
        <v>45273</v>
      </c>
      <c r="D19" s="406">
        <v>2.2000000000000002</v>
      </c>
      <c r="E19" s="406">
        <v>3.4</v>
      </c>
      <c r="F19" s="407">
        <v>175</v>
      </c>
      <c r="G19" s="408">
        <v>0.3</v>
      </c>
      <c r="H19" s="407">
        <v>13</v>
      </c>
      <c r="I19" s="409"/>
      <c r="J19" s="407">
        <v>16.8</v>
      </c>
      <c r="K19" s="406">
        <v>7.1</v>
      </c>
      <c r="L19" s="408">
        <v>0.75</v>
      </c>
      <c r="M19" s="407">
        <v>53</v>
      </c>
      <c r="N19" s="407">
        <v>300</v>
      </c>
      <c r="O19" s="407">
        <v>810</v>
      </c>
      <c r="P19" s="407">
        <v>34</v>
      </c>
      <c r="Q19" s="407">
        <v>11.1</v>
      </c>
      <c r="R19" s="407">
        <v>83</v>
      </c>
      <c r="S19" s="407">
        <v>11</v>
      </c>
      <c r="T19" s="406">
        <v>2.7</v>
      </c>
      <c r="U19" s="407">
        <v>15</v>
      </c>
      <c r="V19" s="286"/>
      <c r="W19" s="286"/>
      <c r="X19" s="286"/>
      <c r="Y19" s="286"/>
      <c r="Z19" s="286"/>
      <c r="AA19" s="286"/>
      <c r="AB19" s="286"/>
      <c r="AC19" s="286"/>
      <c r="AD19" s="286"/>
      <c r="AE19" s="286"/>
      <c r="AF19" s="286"/>
      <c r="AG19" s="286"/>
      <c r="AH19" s="286"/>
      <c r="AI19" s="286"/>
      <c r="AJ19" s="286"/>
      <c r="AK19" s="286"/>
      <c r="AL19" s="286"/>
      <c r="AM19" s="286"/>
      <c r="AN19" s="286"/>
      <c r="AO19" s="286"/>
    </row>
    <row r="20" spans="1:41" s="287" customFormat="1" ht="12" x14ac:dyDescent="0.2">
      <c r="A20" s="177">
        <v>40</v>
      </c>
      <c r="B20" s="36" t="s">
        <v>55</v>
      </c>
      <c r="C20" s="64">
        <v>45273</v>
      </c>
      <c r="D20" s="406">
        <v>1.3</v>
      </c>
      <c r="E20" s="406">
        <v>2.5</v>
      </c>
      <c r="F20" s="407">
        <v>250</v>
      </c>
      <c r="G20" s="408">
        <v>0.28000000000000003</v>
      </c>
      <c r="H20" s="407">
        <v>16</v>
      </c>
      <c r="I20" s="409"/>
      <c r="J20" s="407">
        <v>16.100000000000001</v>
      </c>
      <c r="K20" s="406">
        <v>7.2</v>
      </c>
      <c r="L20" s="408">
        <v>0.74</v>
      </c>
      <c r="M20" s="407">
        <v>26</v>
      </c>
      <c r="N20" s="407">
        <v>240</v>
      </c>
      <c r="O20" s="407">
        <v>750</v>
      </c>
      <c r="P20" s="407">
        <v>31</v>
      </c>
      <c r="Q20" s="407">
        <v>11.3</v>
      </c>
      <c r="R20" s="407">
        <v>82</v>
      </c>
      <c r="S20" s="407">
        <v>11</v>
      </c>
      <c r="T20" s="406">
        <v>2.6</v>
      </c>
      <c r="U20" s="407">
        <v>14</v>
      </c>
      <c r="V20" s="297"/>
      <c r="W20" s="297"/>
      <c r="X20" s="297"/>
      <c r="Y20" s="286"/>
      <c r="Z20" s="286"/>
      <c r="AA20" s="286"/>
      <c r="AB20" s="286"/>
      <c r="AC20" s="286"/>
      <c r="AD20" s="286"/>
      <c r="AE20" s="286"/>
      <c r="AF20" s="286"/>
      <c r="AG20" s="286"/>
      <c r="AH20" s="286"/>
      <c r="AI20" s="286"/>
      <c r="AJ20" s="286"/>
      <c r="AK20" s="286"/>
      <c r="AL20" s="286"/>
      <c r="AM20" s="286"/>
      <c r="AN20" s="286"/>
      <c r="AO20" s="286"/>
    </row>
    <row r="21" spans="1:41" s="287" customFormat="1" ht="12" x14ac:dyDescent="0.2">
      <c r="A21" s="152">
        <v>41</v>
      </c>
      <c r="B21" s="52" t="s">
        <v>56</v>
      </c>
      <c r="C21" s="64">
        <v>45273</v>
      </c>
      <c r="D21" s="406">
        <v>1.7</v>
      </c>
      <c r="E21" s="406">
        <v>2.8</v>
      </c>
      <c r="F21" s="407">
        <v>250</v>
      </c>
      <c r="G21" s="408">
        <v>0.33</v>
      </c>
      <c r="H21" s="407">
        <v>19</v>
      </c>
      <c r="I21" s="409"/>
      <c r="J21" s="407">
        <v>17.399999999999999</v>
      </c>
      <c r="K21" s="406">
        <v>7.4</v>
      </c>
      <c r="L21" s="408">
        <v>0.87</v>
      </c>
      <c r="M21" s="407">
        <v>210</v>
      </c>
      <c r="N21" s="407">
        <v>340</v>
      </c>
      <c r="O21" s="407">
        <v>1200</v>
      </c>
      <c r="P21" s="407">
        <v>27</v>
      </c>
      <c r="Q21" s="407">
        <v>12.4</v>
      </c>
      <c r="R21" s="407">
        <v>91.2</v>
      </c>
      <c r="S21" s="407">
        <v>11</v>
      </c>
      <c r="T21" s="406">
        <v>2.7</v>
      </c>
      <c r="U21" s="407">
        <v>11</v>
      </c>
      <c r="V21" s="286"/>
      <c r="W21" s="286"/>
      <c r="X21" s="286"/>
      <c r="Y21" s="286"/>
      <c r="Z21" s="286"/>
      <c r="AA21" s="286"/>
      <c r="AB21" s="286"/>
      <c r="AC21" s="286"/>
      <c r="AD21" s="286"/>
      <c r="AE21" s="286"/>
      <c r="AF21" s="286"/>
      <c r="AG21" s="286"/>
      <c r="AH21" s="286"/>
      <c r="AI21" s="286"/>
      <c r="AJ21" s="286"/>
      <c r="AK21" s="286"/>
      <c r="AL21" s="286"/>
      <c r="AM21" s="286"/>
      <c r="AN21" s="286"/>
      <c r="AO21" s="286"/>
    </row>
    <row r="22" spans="1:41" s="287" customFormat="1" ht="12" x14ac:dyDescent="0.2">
      <c r="A22" s="152">
        <v>42</v>
      </c>
      <c r="B22" s="52" t="s">
        <v>57</v>
      </c>
      <c r="C22" s="64">
        <v>45273</v>
      </c>
      <c r="D22" s="406">
        <v>0.9</v>
      </c>
      <c r="E22" s="406">
        <v>2.5</v>
      </c>
      <c r="F22" s="407">
        <v>250</v>
      </c>
      <c r="G22" s="408">
        <v>0.26</v>
      </c>
      <c r="H22" s="407">
        <v>13</v>
      </c>
      <c r="I22" s="409"/>
      <c r="J22" s="407">
        <v>10.9</v>
      </c>
      <c r="K22" s="406">
        <v>7.1</v>
      </c>
      <c r="L22" s="408">
        <v>0.48</v>
      </c>
      <c r="M22" s="407">
        <v>42</v>
      </c>
      <c r="N22" s="407">
        <v>390</v>
      </c>
      <c r="O22" s="407">
        <v>790</v>
      </c>
      <c r="P22" s="407">
        <v>16</v>
      </c>
      <c r="Q22" s="407">
        <v>12.7</v>
      </c>
      <c r="R22" s="407">
        <v>91.2</v>
      </c>
      <c r="S22" s="407">
        <v>11</v>
      </c>
      <c r="T22" s="406">
        <v>2.2999999999999998</v>
      </c>
      <c r="U22" s="406">
        <v>9.9</v>
      </c>
      <c r="V22" s="286"/>
      <c r="W22" s="286"/>
      <c r="X22" s="286"/>
      <c r="Y22" s="286"/>
      <c r="Z22" s="286"/>
      <c r="AA22" s="286"/>
      <c r="AB22" s="286"/>
      <c r="AC22" s="286"/>
      <c r="AD22" s="286"/>
      <c r="AE22" s="286"/>
      <c r="AF22" s="286"/>
      <c r="AG22" s="286"/>
      <c r="AH22" s="286"/>
      <c r="AI22" s="286"/>
      <c r="AJ22" s="286"/>
      <c r="AK22" s="286"/>
      <c r="AL22" s="286"/>
      <c r="AM22" s="286"/>
      <c r="AN22" s="286"/>
      <c r="AO22" s="286"/>
    </row>
    <row r="23" spans="1:41" s="287" customFormat="1" ht="12" x14ac:dyDescent="0.2">
      <c r="A23" s="152">
        <v>202</v>
      </c>
      <c r="B23" s="52" t="s">
        <v>58</v>
      </c>
      <c r="C23" s="290">
        <v>45272</v>
      </c>
      <c r="D23" s="406">
        <v>1.1000000000000001</v>
      </c>
      <c r="E23" s="406">
        <v>5</v>
      </c>
      <c r="F23" s="407">
        <v>300</v>
      </c>
      <c r="G23" s="408">
        <v>0.4</v>
      </c>
      <c r="H23" s="407">
        <v>14</v>
      </c>
      <c r="I23" s="407">
        <v>13</v>
      </c>
      <c r="J23" s="406">
        <v>6.19</v>
      </c>
      <c r="K23" s="406">
        <v>6.8</v>
      </c>
      <c r="L23" s="408">
        <v>0.15</v>
      </c>
      <c r="M23" s="407">
        <v>81</v>
      </c>
      <c r="N23" s="407">
        <v>170</v>
      </c>
      <c r="O23" s="407">
        <v>700</v>
      </c>
      <c r="P23" s="407">
        <v>14</v>
      </c>
      <c r="Q23" s="407">
        <v>14.23</v>
      </c>
      <c r="R23" s="407">
        <v>101.4</v>
      </c>
      <c r="S23" s="406">
        <v>4.7</v>
      </c>
      <c r="T23" s="406">
        <v>1.1000000000000001</v>
      </c>
      <c r="U23" s="406">
        <v>8.3000000000000007</v>
      </c>
      <c r="V23" s="286"/>
      <c r="W23" s="286"/>
      <c r="X23" s="286"/>
      <c r="Y23" s="286"/>
      <c r="Z23" s="286"/>
      <c r="AA23" s="286"/>
      <c r="AB23" s="286"/>
      <c r="AC23" s="286"/>
      <c r="AD23" s="286"/>
      <c r="AE23" s="286"/>
      <c r="AF23" s="286"/>
      <c r="AG23" s="286"/>
      <c r="AH23" s="286"/>
      <c r="AI23" s="286"/>
      <c r="AJ23" s="286"/>
      <c r="AK23" s="286"/>
      <c r="AL23" s="286"/>
      <c r="AM23" s="286"/>
      <c r="AN23" s="286"/>
      <c r="AO23" s="286"/>
    </row>
    <row r="24" spans="1:41" s="287" customFormat="1" ht="12" x14ac:dyDescent="0.2">
      <c r="A24" s="152">
        <v>302</v>
      </c>
      <c r="B24" s="52" t="s">
        <v>59</v>
      </c>
      <c r="C24" s="290">
        <v>45272</v>
      </c>
      <c r="D24" s="406">
        <v>1.7</v>
      </c>
      <c r="E24" s="406">
        <v>2.8</v>
      </c>
      <c r="F24" s="407">
        <v>250</v>
      </c>
      <c r="G24" s="408">
        <v>0.4</v>
      </c>
      <c r="H24" s="407">
        <v>16</v>
      </c>
      <c r="I24" s="407">
        <v>15</v>
      </c>
      <c r="J24" s="406">
        <v>6.11</v>
      </c>
      <c r="K24" s="406">
        <v>6.6</v>
      </c>
      <c r="L24" s="408">
        <v>0.12</v>
      </c>
      <c r="M24" s="407">
        <v>78</v>
      </c>
      <c r="N24" s="407">
        <v>260</v>
      </c>
      <c r="O24" s="407">
        <v>800</v>
      </c>
      <c r="P24" s="407">
        <v>15</v>
      </c>
      <c r="Q24" s="407">
        <v>13.72</v>
      </c>
      <c r="R24" s="407">
        <v>100</v>
      </c>
      <c r="S24" s="406">
        <v>4.5999999999999996</v>
      </c>
      <c r="T24" s="406">
        <v>1.1000000000000001</v>
      </c>
      <c r="U24" s="406">
        <v>8.1999999999999993</v>
      </c>
      <c r="V24" s="286"/>
      <c r="W24" s="286"/>
      <c r="X24" s="286"/>
      <c r="Y24" s="286"/>
      <c r="Z24" s="286"/>
      <c r="AA24" s="286"/>
      <c r="AB24" s="286"/>
      <c r="AC24" s="286"/>
      <c r="AD24" s="286"/>
      <c r="AE24" s="286"/>
      <c r="AF24" s="286"/>
      <c r="AG24" s="286"/>
      <c r="AH24" s="286"/>
      <c r="AI24" s="286"/>
      <c r="AJ24" s="286"/>
      <c r="AK24" s="286"/>
      <c r="AL24" s="286"/>
      <c r="AM24" s="286"/>
      <c r="AN24" s="286"/>
      <c r="AO24" s="286"/>
    </row>
    <row r="25" spans="1:41" x14ac:dyDescent="0.2">
      <c r="A25" s="153">
        <v>506</v>
      </c>
      <c r="B25" s="454" t="s">
        <v>60</v>
      </c>
      <c r="C25" s="290">
        <v>45272</v>
      </c>
      <c r="D25" s="406">
        <v>1</v>
      </c>
      <c r="E25" s="406">
        <v>1.4</v>
      </c>
      <c r="F25" s="407">
        <v>100</v>
      </c>
      <c r="G25" s="408">
        <v>0.22</v>
      </c>
      <c r="H25" s="407">
        <v>13</v>
      </c>
      <c r="I25" s="409"/>
      <c r="J25" s="406">
        <v>6.44</v>
      </c>
      <c r="K25" s="406">
        <v>6.7</v>
      </c>
      <c r="L25" s="408">
        <v>0.13</v>
      </c>
      <c r="M25" s="407">
        <v>12</v>
      </c>
      <c r="N25" s="407">
        <v>120</v>
      </c>
      <c r="O25" s="407">
        <v>530</v>
      </c>
      <c r="P25" s="407">
        <v>13</v>
      </c>
      <c r="Q25" s="407">
        <v>13.3</v>
      </c>
      <c r="R25" s="407">
        <v>95.4</v>
      </c>
      <c r="S25" s="406">
        <v>4.7</v>
      </c>
      <c r="T25" s="406">
        <v>1.3</v>
      </c>
      <c r="U25" s="406">
        <v>7.6</v>
      </c>
    </row>
    <row r="26" spans="1:41" x14ac:dyDescent="0.2">
      <c r="A26" s="177">
        <v>508</v>
      </c>
      <c r="B26" s="36" t="s">
        <v>61</v>
      </c>
      <c r="C26" s="290">
        <v>45272</v>
      </c>
      <c r="D26" s="406">
        <v>0.9</v>
      </c>
      <c r="E26" s="406">
        <v>1.6</v>
      </c>
      <c r="F26" s="407">
        <v>130</v>
      </c>
      <c r="G26" s="408">
        <v>0.2</v>
      </c>
      <c r="H26" s="407">
        <v>12</v>
      </c>
      <c r="I26" s="409"/>
      <c r="J26" s="406">
        <v>6.42</v>
      </c>
      <c r="K26" s="406">
        <v>6.8</v>
      </c>
      <c r="L26" s="408">
        <v>0.14000000000000001</v>
      </c>
      <c r="M26" s="410">
        <v>10</v>
      </c>
      <c r="N26" s="407">
        <v>110</v>
      </c>
      <c r="O26" s="407">
        <v>520</v>
      </c>
      <c r="P26" s="407">
        <v>13</v>
      </c>
      <c r="Q26" s="407">
        <v>13.4</v>
      </c>
      <c r="R26" s="407">
        <v>96.5</v>
      </c>
      <c r="S26" s="406">
        <v>4.8</v>
      </c>
      <c r="T26" s="406">
        <v>1.3</v>
      </c>
      <c r="U26" s="406">
        <v>7.4</v>
      </c>
    </row>
    <row r="27" spans="1:41" x14ac:dyDescent="0.2">
      <c r="A27" s="152">
        <v>512</v>
      </c>
      <c r="B27" s="52" t="s">
        <v>62</v>
      </c>
      <c r="C27" s="290">
        <v>45272</v>
      </c>
      <c r="D27" s="406">
        <v>0.9</v>
      </c>
      <c r="E27" s="407">
        <v>10</v>
      </c>
      <c r="F27" s="407">
        <v>750</v>
      </c>
      <c r="G27" s="408">
        <v>0.56999999999999995</v>
      </c>
      <c r="H27" s="407">
        <v>23</v>
      </c>
      <c r="I27" s="407">
        <v>22</v>
      </c>
      <c r="J27" s="406">
        <v>9.43</v>
      </c>
      <c r="K27" s="406">
        <v>6.2</v>
      </c>
      <c r="L27" s="408">
        <v>0.18</v>
      </c>
      <c r="M27" s="407">
        <v>270</v>
      </c>
      <c r="N27" s="407">
        <v>320</v>
      </c>
      <c r="O27" s="407">
        <v>1300</v>
      </c>
      <c r="P27" s="407">
        <v>25</v>
      </c>
      <c r="Q27" s="407">
        <v>12.7</v>
      </c>
      <c r="R27" s="407">
        <v>91.3</v>
      </c>
      <c r="S27" s="406">
        <v>6</v>
      </c>
      <c r="T27" s="406">
        <v>2.2000000000000002</v>
      </c>
      <c r="U27" s="407">
        <v>11</v>
      </c>
    </row>
    <row r="28" spans="1:41" x14ac:dyDescent="0.2">
      <c r="A28" s="152">
        <v>518</v>
      </c>
      <c r="B28" s="52" t="s">
        <v>63</v>
      </c>
      <c r="C28" s="290">
        <v>45272</v>
      </c>
      <c r="D28" s="406">
        <v>2.1</v>
      </c>
      <c r="E28" s="406">
        <v>5.0999999999999996</v>
      </c>
      <c r="F28" s="407">
        <v>350</v>
      </c>
      <c r="G28" s="408">
        <v>0.68</v>
      </c>
      <c r="H28" s="407">
        <v>25</v>
      </c>
      <c r="I28" s="409"/>
      <c r="J28" s="406">
        <v>6.15</v>
      </c>
      <c r="K28" s="406">
        <v>5.7</v>
      </c>
      <c r="L28" s="411">
        <v>4.3999999999999997E-2</v>
      </c>
      <c r="M28" s="407">
        <v>140</v>
      </c>
      <c r="N28" s="407">
        <v>130</v>
      </c>
      <c r="O28" s="407">
        <v>860</v>
      </c>
      <c r="P28" s="407">
        <v>18</v>
      </c>
      <c r="Q28" s="407">
        <v>11.8</v>
      </c>
      <c r="R28" s="407">
        <v>87.6</v>
      </c>
      <c r="S28" s="406">
        <v>2.7</v>
      </c>
      <c r="T28" s="406">
        <v>1.3</v>
      </c>
      <c r="U28" s="406">
        <v>9.3000000000000007</v>
      </c>
    </row>
    <row r="29" spans="1:41" s="287" customFormat="1" ht="12" x14ac:dyDescent="0.2">
      <c r="A29" s="152">
        <v>520</v>
      </c>
      <c r="B29" s="52" t="s">
        <v>64</v>
      </c>
      <c r="C29" s="290">
        <v>45272</v>
      </c>
      <c r="D29" s="406">
        <v>1.5</v>
      </c>
      <c r="E29" s="406">
        <v>1.1000000000000001</v>
      </c>
      <c r="F29" s="407">
        <v>150</v>
      </c>
      <c r="G29" s="408">
        <v>0.27</v>
      </c>
      <c r="H29" s="407">
        <v>14</v>
      </c>
      <c r="I29" s="409"/>
      <c r="J29" s="406">
        <v>6.01</v>
      </c>
      <c r="K29" s="406">
        <v>6.6</v>
      </c>
      <c r="L29" s="408">
        <v>0.1</v>
      </c>
      <c r="M29" s="407">
        <v>13</v>
      </c>
      <c r="N29" s="407">
        <v>150</v>
      </c>
      <c r="O29" s="407">
        <v>590</v>
      </c>
      <c r="P29" s="407">
        <v>10</v>
      </c>
      <c r="Q29" s="407">
        <v>12.9</v>
      </c>
      <c r="R29" s="407">
        <v>94.8</v>
      </c>
      <c r="S29" s="406">
        <v>4.3</v>
      </c>
      <c r="T29" s="406">
        <v>1.2</v>
      </c>
      <c r="U29" s="406">
        <v>7.8</v>
      </c>
      <c r="V29" s="286"/>
      <c r="W29" s="286"/>
      <c r="X29" s="286"/>
      <c r="Y29" s="286"/>
      <c r="Z29" s="286"/>
      <c r="AA29" s="286"/>
      <c r="AB29" s="286"/>
      <c r="AC29" s="286"/>
      <c r="AD29" s="286"/>
      <c r="AE29" s="286"/>
      <c r="AF29" s="286"/>
      <c r="AG29" s="286"/>
      <c r="AH29" s="286"/>
      <c r="AI29" s="286"/>
      <c r="AJ29" s="286"/>
      <c r="AK29" s="286"/>
      <c r="AL29" s="286"/>
      <c r="AM29" s="286"/>
      <c r="AN29" s="286"/>
      <c r="AO29" s="286"/>
    </row>
    <row r="30" spans="1:41" s="287" customFormat="1" ht="12" x14ac:dyDescent="0.2">
      <c r="A30" s="152">
        <v>540</v>
      </c>
      <c r="B30" s="52" t="s">
        <v>65</v>
      </c>
      <c r="C30" s="290">
        <v>45272</v>
      </c>
      <c r="D30" s="406">
        <v>0.7</v>
      </c>
      <c r="E30" s="406">
        <v>4.0999999999999996</v>
      </c>
      <c r="F30" s="407">
        <v>350</v>
      </c>
      <c r="G30" s="408">
        <v>0.48</v>
      </c>
      <c r="H30" s="407">
        <v>22</v>
      </c>
      <c r="I30" s="409"/>
      <c r="J30" s="406">
        <v>8.83</v>
      </c>
      <c r="K30" s="406">
        <v>6.4</v>
      </c>
      <c r="L30" s="408">
        <v>0.25</v>
      </c>
      <c r="M30" s="407">
        <v>140</v>
      </c>
      <c r="N30" s="407">
        <v>470</v>
      </c>
      <c r="O30" s="407">
        <v>1200</v>
      </c>
      <c r="P30" s="407">
        <v>29</v>
      </c>
      <c r="Q30" s="407">
        <v>11.8</v>
      </c>
      <c r="R30" s="407">
        <v>85</v>
      </c>
      <c r="S30" s="406">
        <v>7.5</v>
      </c>
      <c r="T30" s="406">
        <v>1.9</v>
      </c>
      <c r="U30" s="406">
        <v>9.6</v>
      </c>
      <c r="V30" s="286"/>
      <c r="W30" s="286"/>
      <c r="X30" s="286"/>
      <c r="Y30" s="286"/>
      <c r="Z30" s="286"/>
      <c r="AA30" s="286"/>
      <c r="AB30" s="286"/>
      <c r="AC30" s="286"/>
      <c r="AD30" s="286"/>
      <c r="AE30" s="286"/>
      <c r="AF30" s="286"/>
      <c r="AG30" s="286"/>
      <c r="AH30" s="286"/>
      <c r="AI30" s="286"/>
      <c r="AJ30" s="286"/>
      <c r="AK30" s="286"/>
      <c r="AL30" s="286"/>
      <c r="AM30" s="286"/>
      <c r="AN30" s="286"/>
      <c r="AO30" s="286"/>
    </row>
    <row r="31" spans="1:41" s="287" customFormat="1" ht="12" x14ac:dyDescent="0.2">
      <c r="A31" s="152">
        <v>541</v>
      </c>
      <c r="B31" s="52" t="s">
        <v>66</v>
      </c>
      <c r="C31" s="290">
        <v>45274</v>
      </c>
      <c r="D31" s="406">
        <v>-0.1</v>
      </c>
      <c r="E31" s="407">
        <v>14</v>
      </c>
      <c r="F31" s="407">
        <v>320</v>
      </c>
      <c r="G31" s="408">
        <v>0.47</v>
      </c>
      <c r="H31" s="407">
        <v>23</v>
      </c>
      <c r="I31" s="409"/>
      <c r="J31" s="406">
        <v>7.3</v>
      </c>
      <c r="K31" s="406">
        <v>6.2</v>
      </c>
      <c r="L31" s="408">
        <v>0.15</v>
      </c>
      <c r="M31" s="407">
        <v>82</v>
      </c>
      <c r="N31" s="407">
        <v>220</v>
      </c>
      <c r="O31" s="407">
        <v>1200</v>
      </c>
      <c r="P31" s="407">
        <v>41</v>
      </c>
      <c r="Q31" s="407">
        <v>11.9</v>
      </c>
      <c r="R31" s="407">
        <v>83</v>
      </c>
      <c r="S31" s="406">
        <v>5.6</v>
      </c>
      <c r="T31" s="406">
        <v>1.7</v>
      </c>
      <c r="U31" s="406">
        <v>9.3000000000000007</v>
      </c>
      <c r="V31" s="286"/>
      <c r="W31" s="286"/>
      <c r="X31" s="286"/>
      <c r="Y31" s="286"/>
      <c r="Z31" s="286"/>
      <c r="AA31" s="286"/>
      <c r="AB31" s="286"/>
      <c r="AC31" s="286"/>
      <c r="AD31" s="286"/>
      <c r="AE31" s="286"/>
      <c r="AF31" s="286"/>
      <c r="AG31" s="286"/>
      <c r="AH31" s="286"/>
      <c r="AI31" s="286"/>
      <c r="AJ31" s="286"/>
      <c r="AK31" s="286"/>
      <c r="AL31" s="286"/>
      <c r="AM31" s="286"/>
      <c r="AN31" s="286"/>
      <c r="AO31" s="286"/>
    </row>
    <row r="32" spans="1:41" s="287" customFormat="1" ht="12" x14ac:dyDescent="0.2">
      <c r="A32" s="177">
        <v>542</v>
      </c>
      <c r="B32" s="36" t="s">
        <v>67</v>
      </c>
      <c r="C32" s="290">
        <v>45274</v>
      </c>
      <c r="D32" s="406">
        <v>-0.1</v>
      </c>
      <c r="E32" s="406">
        <v>5.9</v>
      </c>
      <c r="F32" s="407">
        <v>320</v>
      </c>
      <c r="G32" s="408">
        <v>0.6</v>
      </c>
      <c r="H32" s="407">
        <v>25</v>
      </c>
      <c r="I32" s="409"/>
      <c r="J32" s="406">
        <v>7.71</v>
      </c>
      <c r="K32" s="406">
        <v>6.5</v>
      </c>
      <c r="L32" s="408">
        <v>0.2</v>
      </c>
      <c r="M32" s="407">
        <v>120</v>
      </c>
      <c r="N32" s="407">
        <v>250</v>
      </c>
      <c r="O32" s="407">
        <v>1200</v>
      </c>
      <c r="P32" s="407">
        <v>31</v>
      </c>
      <c r="Q32" s="407">
        <v>13.3</v>
      </c>
      <c r="R32" s="407">
        <v>92.1</v>
      </c>
      <c r="S32" s="406">
        <v>7</v>
      </c>
      <c r="T32" s="406">
        <v>1.7</v>
      </c>
      <c r="U32" s="406">
        <v>9</v>
      </c>
      <c r="V32" s="286"/>
      <c r="W32" s="286"/>
      <c r="X32" s="286"/>
      <c r="Y32" s="286"/>
      <c r="Z32" s="286"/>
      <c r="AA32" s="286"/>
      <c r="AB32" s="286"/>
      <c r="AC32" s="286"/>
      <c r="AD32" s="286"/>
      <c r="AE32" s="286"/>
      <c r="AF32" s="286"/>
      <c r="AG32" s="286"/>
      <c r="AH32" s="286"/>
      <c r="AI32" s="286"/>
      <c r="AJ32" s="286"/>
      <c r="AK32" s="286"/>
      <c r="AL32" s="286"/>
      <c r="AM32" s="286"/>
      <c r="AN32" s="286"/>
      <c r="AO32" s="286"/>
    </row>
    <row r="33" spans="1:41" s="287" customFormat="1" ht="12" x14ac:dyDescent="0.2">
      <c r="A33" s="152">
        <v>543</v>
      </c>
      <c r="B33" s="52" t="s">
        <v>68</v>
      </c>
      <c r="C33" s="290">
        <v>45274</v>
      </c>
      <c r="D33" s="406">
        <v>0.4</v>
      </c>
      <c r="E33" s="406">
        <v>3.7</v>
      </c>
      <c r="F33" s="407">
        <v>320</v>
      </c>
      <c r="G33" s="408">
        <v>0.66</v>
      </c>
      <c r="H33" s="407">
        <v>26</v>
      </c>
      <c r="I33" s="409"/>
      <c r="J33" s="406">
        <v>6.32</v>
      </c>
      <c r="K33" s="406">
        <v>6.1</v>
      </c>
      <c r="L33" s="411">
        <v>9.8000000000000004E-2</v>
      </c>
      <c r="M33" s="407">
        <v>72</v>
      </c>
      <c r="N33" s="407">
        <v>110</v>
      </c>
      <c r="O33" s="407">
        <v>910</v>
      </c>
      <c r="P33" s="407">
        <v>25</v>
      </c>
      <c r="Q33" s="407">
        <v>12.4</v>
      </c>
      <c r="R33" s="407">
        <v>87.3</v>
      </c>
      <c r="S33" s="406">
        <v>4.7</v>
      </c>
      <c r="T33" s="406">
        <v>1.3</v>
      </c>
      <c r="U33" s="406">
        <v>8</v>
      </c>
      <c r="V33" s="286"/>
      <c r="W33" s="286"/>
      <c r="X33" s="286"/>
      <c r="Y33" s="286"/>
      <c r="Z33" s="286"/>
      <c r="AA33" s="286"/>
      <c r="AB33" s="286"/>
      <c r="AC33" s="286"/>
      <c r="AD33" s="286"/>
      <c r="AE33" s="286"/>
      <c r="AF33" s="286"/>
      <c r="AG33" s="286"/>
      <c r="AH33" s="286"/>
      <c r="AI33" s="286"/>
      <c r="AJ33" s="286"/>
      <c r="AK33" s="286"/>
      <c r="AL33" s="286"/>
      <c r="AM33" s="286"/>
      <c r="AN33" s="286"/>
      <c r="AO33" s="286"/>
    </row>
    <row r="34" spans="1:41" s="287" customFormat="1" ht="12" x14ac:dyDescent="0.2">
      <c r="A34" s="152">
        <v>550</v>
      </c>
      <c r="B34" s="52" t="s">
        <v>69</v>
      </c>
      <c r="C34" s="290">
        <v>45272</v>
      </c>
      <c r="D34" s="406">
        <v>1.2</v>
      </c>
      <c r="E34" s="406">
        <v>3.4</v>
      </c>
      <c r="F34" s="407">
        <v>350</v>
      </c>
      <c r="G34" s="408">
        <v>0.56999999999999995</v>
      </c>
      <c r="H34" s="407">
        <v>20</v>
      </c>
      <c r="I34" s="407">
        <v>19</v>
      </c>
      <c r="J34" s="406">
        <v>6.72</v>
      </c>
      <c r="K34" s="406">
        <v>6.5</v>
      </c>
      <c r="L34" s="408">
        <v>0.18</v>
      </c>
      <c r="M34" s="407">
        <v>98</v>
      </c>
      <c r="N34" s="407">
        <v>190</v>
      </c>
      <c r="O34" s="407">
        <v>880</v>
      </c>
      <c r="P34" s="407">
        <v>17</v>
      </c>
      <c r="Q34" s="407">
        <v>13.2</v>
      </c>
      <c r="R34" s="407">
        <v>95.7</v>
      </c>
      <c r="S34" s="406">
        <v>6.1</v>
      </c>
      <c r="T34" s="406">
        <v>1.3</v>
      </c>
      <c r="U34" s="406">
        <v>7.2</v>
      </c>
      <c r="V34" s="286"/>
      <c r="W34" s="286"/>
      <c r="X34" s="286"/>
      <c r="Y34" s="286"/>
      <c r="Z34" s="286"/>
      <c r="AA34" s="286"/>
      <c r="AB34" s="286"/>
      <c r="AC34" s="286"/>
      <c r="AD34" s="286"/>
      <c r="AE34" s="286"/>
      <c r="AF34" s="286"/>
      <c r="AG34" s="286"/>
      <c r="AH34" s="286"/>
      <c r="AI34" s="286"/>
      <c r="AJ34" s="286"/>
      <c r="AK34" s="286"/>
      <c r="AL34" s="286"/>
      <c r="AM34" s="286"/>
      <c r="AN34" s="286"/>
      <c r="AO34" s="286"/>
    </row>
    <row r="35" spans="1:41" s="287" customFormat="1" ht="12" x14ac:dyDescent="0.2">
      <c r="A35" s="152" t="s">
        <v>70</v>
      </c>
      <c r="B35" s="52" t="s">
        <v>71</v>
      </c>
      <c r="C35" s="290">
        <v>45274</v>
      </c>
      <c r="D35" s="406">
        <v>0.4</v>
      </c>
      <c r="E35" s="409"/>
      <c r="F35" s="409"/>
      <c r="G35" s="409"/>
      <c r="H35" s="409"/>
      <c r="I35" s="407">
        <v>22</v>
      </c>
      <c r="J35" s="409"/>
      <c r="K35" s="406">
        <v>6.5</v>
      </c>
      <c r="L35" s="409"/>
      <c r="M35" s="409"/>
      <c r="N35" s="409"/>
      <c r="O35" s="409"/>
      <c r="P35" s="409"/>
      <c r="Q35" s="407">
        <v>13.7</v>
      </c>
      <c r="R35" s="407">
        <v>96</v>
      </c>
      <c r="S35" s="406">
        <v>6.2</v>
      </c>
      <c r="T35" s="409"/>
      <c r="U35" s="409"/>
      <c r="V35" s="286"/>
      <c r="W35" s="286"/>
      <c r="X35" s="286"/>
      <c r="Y35" s="286"/>
      <c r="Z35" s="286"/>
      <c r="AA35" s="286"/>
      <c r="AB35" s="286"/>
      <c r="AC35" s="286"/>
      <c r="AD35" s="286"/>
      <c r="AE35" s="286"/>
      <c r="AF35" s="286"/>
      <c r="AG35" s="286"/>
      <c r="AH35" s="286"/>
      <c r="AI35" s="286"/>
      <c r="AJ35" s="286"/>
      <c r="AK35" s="286"/>
      <c r="AL35" s="286"/>
      <c r="AM35" s="286"/>
      <c r="AN35" s="286"/>
      <c r="AO35" s="286"/>
    </row>
    <row r="36" spans="1:41" s="287" customFormat="1" ht="12" x14ac:dyDescent="0.2">
      <c r="A36" s="152">
        <v>554</v>
      </c>
      <c r="B36" s="52" t="s">
        <v>72</v>
      </c>
      <c r="C36" s="290">
        <v>45274</v>
      </c>
      <c r="D36" s="406">
        <v>0.4</v>
      </c>
      <c r="E36" s="406">
        <v>3</v>
      </c>
      <c r="F36" s="407">
        <v>320</v>
      </c>
      <c r="G36" s="408">
        <v>0.59</v>
      </c>
      <c r="H36" s="407">
        <v>24</v>
      </c>
      <c r="I36" s="407">
        <v>23</v>
      </c>
      <c r="J36" s="406">
        <v>5.46</v>
      </c>
      <c r="K36" s="406">
        <v>6.4</v>
      </c>
      <c r="L36" s="408">
        <v>0.16</v>
      </c>
      <c r="M36" s="407">
        <v>88</v>
      </c>
      <c r="N36" s="407">
        <v>50</v>
      </c>
      <c r="O36" s="407">
        <v>790</v>
      </c>
      <c r="P36" s="407">
        <v>15</v>
      </c>
      <c r="Q36" s="407">
        <v>12.6</v>
      </c>
      <c r="R36" s="407">
        <v>84</v>
      </c>
      <c r="S36" s="406">
        <v>5.7</v>
      </c>
      <c r="T36" s="408">
        <v>0.98</v>
      </c>
      <c r="U36" s="406">
        <v>5.4</v>
      </c>
      <c r="V36" s="286"/>
      <c r="W36" s="286"/>
      <c r="X36" s="286"/>
      <c r="Y36" s="286"/>
      <c r="Z36" s="286"/>
      <c r="AA36" s="286"/>
      <c r="AB36" s="286"/>
      <c r="AC36" s="286"/>
      <c r="AD36" s="286"/>
      <c r="AE36" s="286"/>
      <c r="AF36" s="286"/>
      <c r="AG36" s="286"/>
      <c r="AH36" s="286"/>
      <c r="AI36" s="286"/>
      <c r="AJ36" s="286"/>
      <c r="AK36" s="286"/>
      <c r="AL36" s="286"/>
      <c r="AM36" s="286"/>
      <c r="AN36" s="286"/>
      <c r="AO36" s="286"/>
    </row>
    <row r="37" spans="1:41" s="287" customFormat="1" ht="12" x14ac:dyDescent="0.2">
      <c r="A37" s="177">
        <v>558</v>
      </c>
      <c r="B37" s="36" t="s">
        <v>73</v>
      </c>
      <c r="C37" s="290">
        <v>45274</v>
      </c>
      <c r="D37" s="406">
        <v>0.7</v>
      </c>
      <c r="E37" s="406">
        <v>1.9</v>
      </c>
      <c r="F37" s="407">
        <v>320</v>
      </c>
      <c r="G37" s="408">
        <v>0.55000000000000004</v>
      </c>
      <c r="H37" s="407">
        <v>23</v>
      </c>
      <c r="I37" s="407">
        <v>21</v>
      </c>
      <c r="J37" s="406">
        <v>4.71</v>
      </c>
      <c r="K37" s="406">
        <v>6.3</v>
      </c>
      <c r="L37" s="408">
        <v>0.12</v>
      </c>
      <c r="M37" s="407">
        <v>34</v>
      </c>
      <c r="N37" s="410">
        <v>50</v>
      </c>
      <c r="O37" s="407">
        <v>630</v>
      </c>
      <c r="P37" s="407">
        <v>12</v>
      </c>
      <c r="Q37" s="407">
        <v>12.3</v>
      </c>
      <c r="R37" s="407">
        <v>87.3</v>
      </c>
      <c r="S37" s="406">
        <v>5</v>
      </c>
      <c r="T37" s="408">
        <v>0.86</v>
      </c>
      <c r="U37" s="406">
        <v>4.8</v>
      </c>
      <c r="V37" s="286"/>
      <c r="W37" s="286"/>
      <c r="X37" s="286"/>
      <c r="Y37" s="286"/>
      <c r="Z37" s="286"/>
      <c r="AA37" s="286"/>
      <c r="AB37" s="286"/>
      <c r="AC37" s="286"/>
      <c r="AD37" s="286"/>
      <c r="AE37" s="286"/>
      <c r="AF37" s="286"/>
      <c r="AG37" s="286"/>
      <c r="AH37" s="286"/>
      <c r="AI37" s="286"/>
      <c r="AJ37" s="286"/>
      <c r="AK37" s="286"/>
      <c r="AL37" s="286"/>
      <c r="AM37" s="286"/>
      <c r="AN37" s="286"/>
      <c r="AO37" s="286"/>
    </row>
    <row r="38" spans="1:41" s="287" customFormat="1" ht="12" x14ac:dyDescent="0.2">
      <c r="A38" s="152">
        <v>568</v>
      </c>
      <c r="B38" s="52" t="s">
        <v>74</v>
      </c>
      <c r="C38" s="290">
        <v>45274</v>
      </c>
      <c r="D38" s="406">
        <v>0.3</v>
      </c>
      <c r="E38" s="406">
        <v>1.8</v>
      </c>
      <c r="F38" s="407">
        <v>280</v>
      </c>
      <c r="G38" s="408">
        <v>0.37</v>
      </c>
      <c r="H38" s="407">
        <v>15</v>
      </c>
      <c r="I38" s="407">
        <v>15</v>
      </c>
      <c r="J38" s="406">
        <v>4.29</v>
      </c>
      <c r="K38" s="406">
        <v>6.4</v>
      </c>
      <c r="L38" s="408">
        <v>0.1</v>
      </c>
      <c r="M38" s="407">
        <v>39</v>
      </c>
      <c r="N38" s="407">
        <v>54</v>
      </c>
      <c r="O38" s="407">
        <v>470</v>
      </c>
      <c r="P38" s="406">
        <v>7</v>
      </c>
      <c r="Q38" s="407">
        <v>13.7</v>
      </c>
      <c r="R38" s="407">
        <v>96.2</v>
      </c>
      <c r="S38" s="406">
        <v>4</v>
      </c>
      <c r="T38" s="408">
        <v>0.74</v>
      </c>
      <c r="U38" s="406">
        <v>4.5</v>
      </c>
      <c r="V38" s="286"/>
      <c r="W38" s="286"/>
      <c r="X38" s="286"/>
      <c r="Y38" s="286"/>
      <c r="Z38" s="286"/>
      <c r="AA38" s="286"/>
      <c r="AB38" s="286"/>
      <c r="AC38" s="286"/>
      <c r="AD38" s="286"/>
      <c r="AE38" s="286"/>
      <c r="AF38" s="286"/>
      <c r="AG38" s="286"/>
      <c r="AH38" s="286"/>
      <c r="AI38" s="286"/>
      <c r="AJ38" s="286"/>
      <c r="AK38" s="286"/>
      <c r="AL38" s="286"/>
      <c r="AM38" s="286"/>
      <c r="AN38" s="286"/>
      <c r="AO38" s="286"/>
    </row>
    <row r="39" spans="1:41" s="287" customFormat="1" ht="12" x14ac:dyDescent="0.2">
      <c r="A39" s="152">
        <v>570</v>
      </c>
      <c r="B39" s="52" t="s">
        <v>75</v>
      </c>
      <c r="C39" s="290">
        <v>45274</v>
      </c>
      <c r="D39" s="406">
        <v>0.1</v>
      </c>
      <c r="E39" s="406">
        <v>5.3</v>
      </c>
      <c r="F39" s="407">
        <v>320</v>
      </c>
      <c r="G39" s="408">
        <v>0.59</v>
      </c>
      <c r="H39" s="407">
        <v>21</v>
      </c>
      <c r="I39" s="409"/>
      <c r="J39" s="406">
        <v>9.5</v>
      </c>
      <c r="K39" s="406">
        <v>6.5</v>
      </c>
      <c r="L39" s="408">
        <v>0.23</v>
      </c>
      <c r="M39" s="407">
        <v>270</v>
      </c>
      <c r="N39" s="407">
        <v>520</v>
      </c>
      <c r="O39" s="407">
        <v>1600</v>
      </c>
      <c r="P39" s="407">
        <v>23</v>
      </c>
      <c r="Q39" s="407">
        <v>13.2</v>
      </c>
      <c r="R39" s="407">
        <v>91.9</v>
      </c>
      <c r="S39" s="406">
        <v>6.7</v>
      </c>
      <c r="T39" s="406">
        <v>2.1</v>
      </c>
      <c r="U39" s="407">
        <v>12</v>
      </c>
      <c r="V39" s="286"/>
      <c r="W39" s="286"/>
      <c r="X39" s="286"/>
      <c r="Y39" s="286"/>
      <c r="Z39" s="286"/>
      <c r="AA39" s="286"/>
      <c r="AB39" s="286"/>
      <c r="AC39" s="286"/>
      <c r="AD39" s="286"/>
      <c r="AE39" s="286"/>
      <c r="AF39" s="286"/>
      <c r="AG39" s="286"/>
      <c r="AH39" s="286"/>
      <c r="AI39" s="286"/>
      <c r="AJ39" s="286"/>
      <c r="AK39" s="286"/>
      <c r="AL39" s="286"/>
      <c r="AM39" s="286"/>
      <c r="AN39" s="286"/>
      <c r="AO39" s="286"/>
    </row>
    <row r="40" spans="1:41" s="287" customFormat="1" ht="12" x14ac:dyDescent="0.2">
      <c r="A40" s="152">
        <v>580</v>
      </c>
      <c r="B40" s="52" t="s">
        <v>76</v>
      </c>
      <c r="C40" s="290">
        <v>45274</v>
      </c>
      <c r="D40" s="406">
        <v>0.8</v>
      </c>
      <c r="E40" s="406">
        <v>1.6</v>
      </c>
      <c r="F40" s="407">
        <v>250</v>
      </c>
      <c r="G40" s="408">
        <v>0.39</v>
      </c>
      <c r="H40" s="407">
        <v>17</v>
      </c>
      <c r="I40" s="409"/>
      <c r="J40" s="406">
        <v>6.33</v>
      </c>
      <c r="K40" s="406">
        <v>6.6</v>
      </c>
      <c r="L40" s="408">
        <v>0.18</v>
      </c>
      <c r="M40" s="407">
        <v>68</v>
      </c>
      <c r="N40" s="407">
        <v>130</v>
      </c>
      <c r="O40" s="407">
        <v>690</v>
      </c>
      <c r="P40" s="406">
        <v>9.1</v>
      </c>
      <c r="Q40" s="407">
        <v>12.9</v>
      </c>
      <c r="R40" s="407">
        <v>91.9</v>
      </c>
      <c r="S40" s="406">
        <v>6</v>
      </c>
      <c r="T40" s="406">
        <v>1.1000000000000001</v>
      </c>
      <c r="U40" s="406">
        <v>6.6</v>
      </c>
      <c r="V40" s="286"/>
      <c r="W40" s="286"/>
      <c r="X40" s="286"/>
      <c r="Y40" s="286"/>
      <c r="Z40" s="286"/>
      <c r="AA40" s="286"/>
      <c r="AB40" s="286"/>
      <c r="AC40" s="286"/>
      <c r="AD40" s="286"/>
      <c r="AE40" s="286"/>
      <c r="AF40" s="286"/>
      <c r="AG40" s="286"/>
      <c r="AH40" s="286"/>
      <c r="AI40" s="286"/>
      <c r="AJ40" s="286"/>
      <c r="AK40" s="286"/>
      <c r="AL40" s="286"/>
      <c r="AM40" s="286"/>
      <c r="AN40" s="286"/>
      <c r="AO40" s="286"/>
    </row>
    <row r="41" spans="1:41" s="287" customFormat="1" ht="12" x14ac:dyDescent="0.2">
      <c r="A41" s="152">
        <v>584</v>
      </c>
      <c r="B41" s="52" t="s">
        <v>77</v>
      </c>
      <c r="C41" s="290">
        <v>45274</v>
      </c>
      <c r="D41" s="406">
        <v>0</v>
      </c>
      <c r="E41" s="406">
        <v>1.7</v>
      </c>
      <c r="F41" s="407">
        <v>250</v>
      </c>
      <c r="G41" s="408">
        <v>0.28000000000000003</v>
      </c>
      <c r="H41" s="407">
        <v>13</v>
      </c>
      <c r="I41" s="409"/>
      <c r="J41" s="406">
        <v>8.7899999999999991</v>
      </c>
      <c r="K41" s="406">
        <v>7.1</v>
      </c>
      <c r="L41" s="408">
        <v>0.33</v>
      </c>
      <c r="M41" s="407">
        <v>140</v>
      </c>
      <c r="N41" s="407">
        <v>240</v>
      </c>
      <c r="O41" s="407">
        <v>690</v>
      </c>
      <c r="P41" s="407">
        <v>19</v>
      </c>
      <c r="Q41" s="407">
        <v>14.4</v>
      </c>
      <c r="R41" s="407">
        <v>99.8</v>
      </c>
      <c r="S41" s="406">
        <v>9.1</v>
      </c>
      <c r="T41" s="406">
        <v>1.3</v>
      </c>
      <c r="U41" s="406">
        <v>9.1</v>
      </c>
      <c r="V41" s="286"/>
      <c r="W41" s="286"/>
      <c r="X41" s="286"/>
      <c r="Y41" s="286"/>
      <c r="Z41" s="286"/>
      <c r="AA41" s="286"/>
      <c r="AB41" s="286"/>
      <c r="AC41" s="286"/>
      <c r="AD41" s="286"/>
      <c r="AE41" s="286"/>
      <c r="AF41" s="286"/>
      <c r="AG41" s="286"/>
      <c r="AH41" s="286"/>
      <c r="AI41" s="286"/>
      <c r="AJ41" s="286"/>
      <c r="AK41" s="286"/>
      <c r="AL41" s="286"/>
      <c r="AM41" s="286"/>
      <c r="AN41" s="286"/>
      <c r="AO41" s="286"/>
    </row>
    <row r="42" spans="1:41" s="287" customFormat="1" ht="12" x14ac:dyDescent="0.2">
      <c r="A42" s="152">
        <v>602</v>
      </c>
      <c r="B42" s="52" t="s">
        <v>78</v>
      </c>
      <c r="C42" s="290">
        <v>45272</v>
      </c>
      <c r="D42" s="406">
        <v>1.2</v>
      </c>
      <c r="E42" s="406">
        <v>2.2999999999999998</v>
      </c>
      <c r="F42" s="407">
        <v>125</v>
      </c>
      <c r="G42" s="408">
        <v>0.21</v>
      </c>
      <c r="H42" s="407">
        <v>14</v>
      </c>
      <c r="I42" s="407">
        <v>14</v>
      </c>
      <c r="J42" s="406">
        <v>7.36</v>
      </c>
      <c r="K42" s="406">
        <v>6.8</v>
      </c>
      <c r="L42" s="408">
        <v>0.16</v>
      </c>
      <c r="M42" s="407">
        <v>43</v>
      </c>
      <c r="N42" s="407">
        <v>49</v>
      </c>
      <c r="O42" s="407">
        <v>570</v>
      </c>
      <c r="P42" s="407">
        <v>19</v>
      </c>
      <c r="Q42" s="407">
        <v>13.4</v>
      </c>
      <c r="R42" s="407">
        <v>96.5</v>
      </c>
      <c r="S42" s="406">
        <v>5.5</v>
      </c>
      <c r="T42" s="406">
        <v>1.8</v>
      </c>
      <c r="U42" s="406">
        <v>8</v>
      </c>
      <c r="V42" s="286"/>
      <c r="W42" s="286"/>
      <c r="X42" s="286"/>
      <c r="Y42" s="286"/>
      <c r="Z42" s="286"/>
      <c r="AA42" s="286"/>
      <c r="AB42" s="286"/>
      <c r="AC42" s="286"/>
      <c r="AD42" s="286"/>
      <c r="AE42" s="286"/>
      <c r="AF42" s="286"/>
      <c r="AG42" s="286"/>
      <c r="AH42" s="286"/>
      <c r="AI42" s="286"/>
      <c r="AJ42" s="286"/>
      <c r="AK42" s="286"/>
      <c r="AL42" s="286"/>
      <c r="AM42" s="286"/>
      <c r="AN42" s="286"/>
      <c r="AO42" s="286"/>
    </row>
    <row r="43" spans="1:41" s="287" customFormat="1" ht="12" x14ac:dyDescent="0.2">
      <c r="A43" s="177">
        <v>632</v>
      </c>
      <c r="B43" s="36" t="s">
        <v>79</v>
      </c>
      <c r="C43" s="290">
        <v>45273</v>
      </c>
      <c r="D43" s="406">
        <v>-0.1</v>
      </c>
      <c r="E43" s="406">
        <v>1.3</v>
      </c>
      <c r="F43" s="407">
        <v>200</v>
      </c>
      <c r="G43" s="408">
        <v>0.3</v>
      </c>
      <c r="H43" s="407">
        <v>15</v>
      </c>
      <c r="I43" s="409"/>
      <c r="J43" s="406">
        <v>7.02</v>
      </c>
      <c r="K43" s="406">
        <v>6.6</v>
      </c>
      <c r="L43" s="408">
        <v>0.14000000000000001</v>
      </c>
      <c r="M43" s="407">
        <v>270</v>
      </c>
      <c r="N43" s="407">
        <v>88</v>
      </c>
      <c r="O43" s="407">
        <v>860</v>
      </c>
      <c r="P43" s="407">
        <v>15</v>
      </c>
      <c r="Q43" s="407">
        <v>14.2</v>
      </c>
      <c r="R43" s="407">
        <v>98.7</v>
      </c>
      <c r="S43" s="406">
        <v>4.9000000000000004</v>
      </c>
      <c r="T43" s="406">
        <v>1.3</v>
      </c>
      <c r="U43" s="406">
        <v>9</v>
      </c>
      <c r="V43" s="286"/>
      <c r="W43" s="286"/>
      <c r="X43" s="286"/>
      <c r="Y43" s="286"/>
      <c r="Z43" s="286"/>
      <c r="AA43" s="286"/>
      <c r="AB43" s="286"/>
      <c r="AC43" s="286"/>
      <c r="AD43" s="286"/>
      <c r="AE43" s="286"/>
      <c r="AF43" s="286"/>
      <c r="AG43" s="286"/>
      <c r="AH43" s="286"/>
      <c r="AI43" s="286"/>
      <c r="AJ43" s="286"/>
      <c r="AK43" s="286"/>
      <c r="AL43" s="286"/>
      <c r="AM43" s="286"/>
      <c r="AN43" s="286"/>
      <c r="AO43" s="286"/>
    </row>
    <row r="44" spans="1:41" s="287" customFormat="1" ht="12" x14ac:dyDescent="0.2">
      <c r="A44" s="152">
        <v>634</v>
      </c>
      <c r="B44" s="52" t="s">
        <v>80</v>
      </c>
      <c r="C44" s="290">
        <v>45272</v>
      </c>
      <c r="D44" s="406">
        <v>1</v>
      </c>
      <c r="E44" s="406">
        <v>1.4</v>
      </c>
      <c r="F44" s="407">
        <v>200</v>
      </c>
      <c r="G44" s="408">
        <v>0.35</v>
      </c>
      <c r="H44" s="407">
        <v>19</v>
      </c>
      <c r="I44" s="409"/>
      <c r="J44" s="406">
        <v>7.23</v>
      </c>
      <c r="K44" s="406">
        <v>6.7</v>
      </c>
      <c r="L44" s="408">
        <v>0.18</v>
      </c>
      <c r="M44" s="407">
        <v>43</v>
      </c>
      <c r="N44" s="407">
        <v>110</v>
      </c>
      <c r="O44" s="407">
        <v>700</v>
      </c>
      <c r="P44" s="407">
        <v>16</v>
      </c>
      <c r="Q44" s="407">
        <v>13.6</v>
      </c>
      <c r="R44" s="407">
        <v>97.6</v>
      </c>
      <c r="S44" s="406">
        <v>5.8</v>
      </c>
      <c r="T44" s="406">
        <v>1.8</v>
      </c>
      <c r="U44" s="406">
        <v>7.6</v>
      </c>
      <c r="V44" s="286"/>
      <c r="W44" s="286"/>
      <c r="X44" s="286"/>
      <c r="Y44" s="286"/>
      <c r="Z44" s="286"/>
      <c r="AA44" s="286"/>
      <c r="AB44" s="286"/>
      <c r="AC44" s="286"/>
      <c r="AD44" s="286"/>
      <c r="AE44" s="286"/>
      <c r="AF44" s="286"/>
      <c r="AG44" s="286"/>
      <c r="AH44" s="286"/>
      <c r="AI44" s="286"/>
      <c r="AJ44" s="286"/>
      <c r="AK44" s="286"/>
      <c r="AL44" s="286"/>
      <c r="AM44" s="286"/>
      <c r="AN44" s="286"/>
      <c r="AO44" s="286"/>
    </row>
    <row r="45" spans="1:41" s="287" customFormat="1" ht="12" x14ac:dyDescent="0.2">
      <c r="A45" s="152">
        <v>640</v>
      </c>
      <c r="B45" s="52" t="s">
        <v>81</v>
      </c>
      <c r="C45" s="290">
        <v>45273</v>
      </c>
      <c r="D45" s="406">
        <v>0.4</v>
      </c>
      <c r="E45" s="406">
        <v>1.6</v>
      </c>
      <c r="F45" s="407">
        <v>200</v>
      </c>
      <c r="G45" s="408">
        <v>0.38</v>
      </c>
      <c r="H45" s="407">
        <v>18</v>
      </c>
      <c r="I45" s="409"/>
      <c r="J45" s="406">
        <v>7.04</v>
      </c>
      <c r="K45" s="406">
        <v>6.8</v>
      </c>
      <c r="L45" s="408">
        <v>0.18</v>
      </c>
      <c r="M45" s="407">
        <v>38</v>
      </c>
      <c r="N45" s="407">
        <v>130</v>
      </c>
      <c r="O45" s="407">
        <v>770</v>
      </c>
      <c r="P45" s="407">
        <v>17</v>
      </c>
      <c r="Q45" s="407">
        <v>13.3</v>
      </c>
      <c r="R45" s="407">
        <v>94.1</v>
      </c>
      <c r="S45" s="406">
        <v>5.8</v>
      </c>
      <c r="T45" s="406">
        <v>1.8</v>
      </c>
      <c r="U45" s="406">
        <v>7.4</v>
      </c>
      <c r="V45" s="286"/>
      <c r="W45" s="286"/>
      <c r="X45" s="286"/>
      <c r="Y45" s="286"/>
      <c r="Z45" s="286"/>
      <c r="AA45" s="286"/>
      <c r="AB45" s="286"/>
      <c r="AC45" s="286"/>
      <c r="AD45" s="286"/>
      <c r="AE45" s="286"/>
      <c r="AF45" s="286"/>
      <c r="AG45" s="286"/>
      <c r="AH45" s="286"/>
      <c r="AI45" s="286"/>
      <c r="AJ45" s="286"/>
      <c r="AK45" s="286"/>
      <c r="AL45" s="286"/>
      <c r="AM45" s="286"/>
      <c r="AN45" s="286"/>
      <c r="AO45" s="286"/>
    </row>
    <row r="46" spans="1:41" s="287" customFormat="1" ht="12" x14ac:dyDescent="0.2">
      <c r="A46" s="152">
        <v>646</v>
      </c>
      <c r="B46" s="52" t="s">
        <v>82</v>
      </c>
      <c r="C46" s="290">
        <v>45273</v>
      </c>
      <c r="D46" s="406">
        <v>0.3</v>
      </c>
      <c r="E46" s="406">
        <v>2.8</v>
      </c>
      <c r="F46" s="407">
        <v>350</v>
      </c>
      <c r="G46" s="408">
        <v>0.36</v>
      </c>
      <c r="H46" s="407">
        <v>17</v>
      </c>
      <c r="I46" s="409"/>
      <c r="J46" s="406">
        <v>8.0399999999999991</v>
      </c>
      <c r="K46" s="406">
        <v>6.6</v>
      </c>
      <c r="L46" s="408">
        <v>0.23</v>
      </c>
      <c r="M46" s="407">
        <v>88</v>
      </c>
      <c r="N46" s="407">
        <v>240</v>
      </c>
      <c r="O46" s="407">
        <v>860</v>
      </c>
      <c r="P46" s="407">
        <v>16</v>
      </c>
      <c r="Q46" s="407">
        <v>13.2</v>
      </c>
      <c r="R46" s="407">
        <v>92.9</v>
      </c>
      <c r="S46" s="406">
        <v>6.4</v>
      </c>
      <c r="T46" s="406">
        <v>2</v>
      </c>
      <c r="U46" s="406">
        <v>8.4</v>
      </c>
      <c r="V46" s="286"/>
      <c r="W46" s="286"/>
      <c r="X46" s="286"/>
      <c r="Y46" s="286"/>
      <c r="Z46" s="286"/>
      <c r="AA46" s="286"/>
      <c r="AB46" s="286"/>
      <c r="AC46" s="286"/>
      <c r="AD46" s="286"/>
      <c r="AE46" s="286"/>
      <c r="AF46" s="286"/>
      <c r="AG46" s="286"/>
      <c r="AH46" s="286"/>
      <c r="AI46" s="286"/>
      <c r="AJ46" s="286"/>
      <c r="AK46" s="286"/>
      <c r="AL46" s="286"/>
      <c r="AM46" s="286"/>
      <c r="AN46" s="286"/>
      <c r="AO46" s="286"/>
    </row>
    <row r="47" spans="1:41" s="287" customFormat="1" ht="12" x14ac:dyDescent="0.2">
      <c r="A47" s="152">
        <v>650</v>
      </c>
      <c r="B47" s="52" t="s">
        <v>76</v>
      </c>
      <c r="C47" s="290">
        <v>45273</v>
      </c>
      <c r="D47" s="406">
        <v>0.4</v>
      </c>
      <c r="E47" s="406">
        <v>1.8</v>
      </c>
      <c r="F47" s="407">
        <v>150</v>
      </c>
      <c r="G47" s="408">
        <v>0.26</v>
      </c>
      <c r="H47" s="407">
        <v>15</v>
      </c>
      <c r="I47" s="409"/>
      <c r="J47" s="406">
        <v>7.39</v>
      </c>
      <c r="K47" s="406">
        <v>6.5</v>
      </c>
      <c r="L47" s="408">
        <v>0.15</v>
      </c>
      <c r="M47" s="407">
        <v>56</v>
      </c>
      <c r="N47" s="407">
        <v>63</v>
      </c>
      <c r="O47" s="407">
        <v>670</v>
      </c>
      <c r="P47" s="407">
        <v>11</v>
      </c>
      <c r="Q47" s="407">
        <v>12.6</v>
      </c>
      <c r="R47" s="407">
        <v>90.1</v>
      </c>
      <c r="S47" s="406">
        <v>5.0999999999999996</v>
      </c>
      <c r="T47" s="406">
        <v>1.7</v>
      </c>
      <c r="U47" s="406">
        <v>9.1999999999999993</v>
      </c>
      <c r="V47" s="286"/>
      <c r="W47" s="286"/>
      <c r="X47" s="286"/>
      <c r="Y47" s="286"/>
      <c r="Z47" s="286"/>
      <c r="AA47" s="286"/>
      <c r="AB47" s="286"/>
      <c r="AC47" s="286"/>
      <c r="AD47" s="286"/>
      <c r="AE47" s="286"/>
      <c r="AF47" s="286"/>
      <c r="AG47" s="286"/>
      <c r="AH47" s="286"/>
      <c r="AI47" s="286"/>
      <c r="AJ47" s="286"/>
      <c r="AK47" s="286"/>
      <c r="AL47" s="286"/>
      <c r="AM47" s="286"/>
      <c r="AN47" s="286"/>
      <c r="AO47" s="286"/>
    </row>
    <row r="48" spans="1:41" s="287" customFormat="1" ht="12" x14ac:dyDescent="0.2">
      <c r="A48" s="152">
        <v>654</v>
      </c>
      <c r="B48" s="52" t="s">
        <v>83</v>
      </c>
      <c r="C48" s="290">
        <v>45273</v>
      </c>
      <c r="D48" s="406">
        <v>1.3</v>
      </c>
      <c r="E48" s="406">
        <v>1</v>
      </c>
      <c r="F48" s="407">
        <v>75</v>
      </c>
      <c r="G48" s="408">
        <v>0.22</v>
      </c>
      <c r="H48" s="407">
        <v>11</v>
      </c>
      <c r="I48" s="409"/>
      <c r="J48" s="406">
        <v>7.26</v>
      </c>
      <c r="K48" s="406">
        <v>6.8</v>
      </c>
      <c r="L48" s="408">
        <v>0.15</v>
      </c>
      <c r="M48" s="407">
        <v>13</v>
      </c>
      <c r="N48" s="407">
        <v>82</v>
      </c>
      <c r="O48" s="407">
        <v>490</v>
      </c>
      <c r="P48" s="407">
        <v>12</v>
      </c>
      <c r="Q48" s="407">
        <v>12.7</v>
      </c>
      <c r="R48" s="407">
        <v>93</v>
      </c>
      <c r="S48" s="406">
        <v>4.9000000000000004</v>
      </c>
      <c r="T48" s="406">
        <v>1.6</v>
      </c>
      <c r="U48" s="406">
        <v>8.9</v>
      </c>
      <c r="V48" s="286"/>
      <c r="W48" s="286"/>
      <c r="X48" s="286"/>
      <c r="Y48" s="286"/>
      <c r="Z48" s="286"/>
      <c r="AA48" s="286"/>
      <c r="AB48" s="286"/>
      <c r="AC48" s="286"/>
      <c r="AD48" s="286"/>
      <c r="AE48" s="286"/>
      <c r="AF48" s="286"/>
      <c r="AG48" s="286"/>
      <c r="AH48" s="286"/>
      <c r="AI48" s="286"/>
      <c r="AJ48" s="286"/>
      <c r="AK48" s="286"/>
      <c r="AL48" s="286"/>
      <c r="AM48" s="286"/>
      <c r="AN48" s="286"/>
      <c r="AO48" s="286"/>
    </row>
    <row r="49" spans="1:41" s="287" customFormat="1" ht="12" x14ac:dyDescent="0.2">
      <c r="A49" s="177">
        <v>674</v>
      </c>
      <c r="B49" s="36" t="s">
        <v>84</v>
      </c>
      <c r="C49" s="290">
        <v>45273</v>
      </c>
      <c r="D49" s="406">
        <v>0.9</v>
      </c>
      <c r="E49" s="406">
        <v>5.4</v>
      </c>
      <c r="F49" s="407">
        <v>200</v>
      </c>
      <c r="G49" s="408">
        <v>0.5</v>
      </c>
      <c r="H49" s="407">
        <v>22</v>
      </c>
      <c r="I49" s="409"/>
      <c r="J49" s="407">
        <v>14</v>
      </c>
      <c r="K49" s="406">
        <v>6.7</v>
      </c>
      <c r="L49" s="408">
        <v>0.46</v>
      </c>
      <c r="M49" s="407">
        <v>350</v>
      </c>
      <c r="N49" s="407">
        <v>350</v>
      </c>
      <c r="O49" s="407">
        <v>1500</v>
      </c>
      <c r="P49" s="407">
        <v>26</v>
      </c>
      <c r="Q49" s="407">
        <v>11.9</v>
      </c>
      <c r="R49" s="407">
        <v>84.2</v>
      </c>
      <c r="S49" s="406">
        <v>9.6</v>
      </c>
      <c r="T49" s="406">
        <v>3.2</v>
      </c>
      <c r="U49" s="407">
        <v>16</v>
      </c>
      <c r="V49" s="286"/>
      <c r="W49" s="286"/>
      <c r="X49" s="286"/>
      <c r="Y49" s="286"/>
      <c r="Z49" s="286"/>
      <c r="AA49" s="286"/>
      <c r="AB49" s="286"/>
      <c r="AC49" s="286"/>
      <c r="AD49" s="286"/>
      <c r="AE49" s="286"/>
      <c r="AF49" s="286"/>
      <c r="AG49" s="286"/>
      <c r="AH49" s="286"/>
      <c r="AI49" s="286"/>
      <c r="AJ49" s="286"/>
      <c r="AK49" s="286"/>
      <c r="AL49" s="286"/>
      <c r="AM49" s="286"/>
      <c r="AN49" s="286"/>
      <c r="AO49" s="286"/>
    </row>
    <row r="50" spans="1:41" s="287" customFormat="1" ht="12" x14ac:dyDescent="0.2">
      <c r="A50" s="152">
        <v>675</v>
      </c>
      <c r="B50" s="52" t="s">
        <v>85</v>
      </c>
      <c r="C50" s="290">
        <v>45273</v>
      </c>
      <c r="D50" s="406">
        <v>0.4</v>
      </c>
      <c r="E50" s="406">
        <v>2.2000000000000002</v>
      </c>
      <c r="F50" s="407">
        <v>125</v>
      </c>
      <c r="G50" s="408">
        <v>0.27</v>
      </c>
      <c r="H50" s="407">
        <v>14</v>
      </c>
      <c r="I50" s="407">
        <v>14</v>
      </c>
      <c r="J50" s="407">
        <v>19.899999999999999</v>
      </c>
      <c r="K50" s="406">
        <v>7</v>
      </c>
      <c r="L50" s="408">
        <v>0.66</v>
      </c>
      <c r="M50" s="407">
        <v>120</v>
      </c>
      <c r="N50" s="407">
        <v>670</v>
      </c>
      <c r="O50" s="407">
        <v>1400</v>
      </c>
      <c r="P50" s="407">
        <v>23</v>
      </c>
      <c r="Q50" s="407">
        <v>12.8</v>
      </c>
      <c r="R50" s="407">
        <v>91.7</v>
      </c>
      <c r="S50" s="407">
        <v>12</v>
      </c>
      <c r="T50" s="406">
        <v>4.0999999999999996</v>
      </c>
      <c r="U50" s="407">
        <v>31</v>
      </c>
      <c r="V50" s="286"/>
      <c r="W50" s="286"/>
      <c r="X50" s="286"/>
      <c r="Y50" s="286"/>
      <c r="Z50" s="286"/>
      <c r="AA50" s="286"/>
      <c r="AB50" s="286"/>
      <c r="AC50" s="286"/>
      <c r="AD50" s="286"/>
      <c r="AE50" s="286"/>
      <c r="AF50" s="286"/>
      <c r="AG50" s="286"/>
      <c r="AH50" s="286"/>
      <c r="AI50" s="286"/>
      <c r="AJ50" s="286"/>
      <c r="AK50" s="286"/>
      <c r="AL50" s="286"/>
      <c r="AM50" s="286"/>
      <c r="AN50" s="286"/>
      <c r="AO50" s="286"/>
    </row>
    <row r="51" spans="1:41" s="287" customFormat="1" ht="12" x14ac:dyDescent="0.2">
      <c r="A51" s="152">
        <v>676</v>
      </c>
      <c r="B51" s="52" t="s">
        <v>86</v>
      </c>
      <c r="C51" s="290">
        <v>45273</v>
      </c>
      <c r="D51" s="406">
        <v>0.9</v>
      </c>
      <c r="E51" s="406">
        <v>2.2999999999999998</v>
      </c>
      <c r="F51" s="407">
        <v>175</v>
      </c>
      <c r="G51" s="408">
        <v>0.28000000000000003</v>
      </c>
      <c r="H51" s="407">
        <v>16</v>
      </c>
      <c r="I51" s="409"/>
      <c r="J51" s="407">
        <v>14.4</v>
      </c>
      <c r="K51" s="406">
        <v>6.8</v>
      </c>
      <c r="L51" s="408">
        <v>0.44</v>
      </c>
      <c r="M51" s="407">
        <v>83</v>
      </c>
      <c r="N51" s="407">
        <v>190</v>
      </c>
      <c r="O51" s="407">
        <v>1000</v>
      </c>
      <c r="P51" s="407">
        <v>20</v>
      </c>
      <c r="Q51" s="407">
        <v>12.29</v>
      </c>
      <c r="R51" s="407">
        <v>88.4</v>
      </c>
      <c r="S51" s="406">
        <v>9.5</v>
      </c>
      <c r="T51" s="406">
        <v>3.5</v>
      </c>
      <c r="U51" s="407">
        <v>19</v>
      </c>
      <c r="V51" s="286"/>
      <c r="W51" s="286"/>
      <c r="X51" s="286"/>
      <c r="Y51" s="286"/>
      <c r="Z51" s="286"/>
      <c r="AA51" s="286"/>
      <c r="AB51" s="286"/>
      <c r="AC51" s="286"/>
      <c r="AD51" s="286"/>
      <c r="AE51" s="286"/>
      <c r="AF51" s="286"/>
      <c r="AG51" s="286"/>
      <c r="AH51" s="286"/>
      <c r="AI51" s="286"/>
      <c r="AJ51" s="286"/>
      <c r="AK51" s="286"/>
      <c r="AL51" s="286"/>
      <c r="AM51" s="286"/>
      <c r="AN51" s="286"/>
      <c r="AO51" s="286"/>
    </row>
    <row r="52" spans="1:41" s="287" customFormat="1" ht="12" x14ac:dyDescent="0.2">
      <c r="A52" s="152">
        <v>680</v>
      </c>
      <c r="B52" s="52" t="s">
        <v>87</v>
      </c>
      <c r="C52" s="290">
        <v>45273</v>
      </c>
      <c r="D52" s="406">
        <v>0.2</v>
      </c>
      <c r="E52" s="406">
        <v>2.2000000000000002</v>
      </c>
      <c r="F52" s="407">
        <v>225</v>
      </c>
      <c r="G52" s="408">
        <v>0.36</v>
      </c>
      <c r="H52" s="407">
        <v>17</v>
      </c>
      <c r="I52" s="409"/>
      <c r="J52" s="406">
        <v>7.39</v>
      </c>
      <c r="K52" s="406">
        <v>6.8</v>
      </c>
      <c r="L52" s="408">
        <v>0.3</v>
      </c>
      <c r="M52" s="407">
        <v>46</v>
      </c>
      <c r="N52" s="407">
        <v>260</v>
      </c>
      <c r="O52" s="407">
        <v>830</v>
      </c>
      <c r="P52" s="407">
        <v>18</v>
      </c>
      <c r="Q52" s="407">
        <v>13.5</v>
      </c>
      <c r="R52" s="407">
        <v>95.3</v>
      </c>
      <c r="S52" s="406">
        <v>6.9</v>
      </c>
      <c r="T52" s="406">
        <v>2.1</v>
      </c>
      <c r="U52" s="406">
        <v>6.3</v>
      </c>
      <c r="V52" s="286"/>
      <c r="W52" s="286"/>
      <c r="X52" s="286"/>
      <c r="Y52" s="286"/>
      <c r="Z52" s="286"/>
      <c r="AA52" s="286"/>
      <c r="AB52" s="286"/>
      <c r="AC52" s="286"/>
      <c r="AD52" s="286"/>
      <c r="AE52" s="286"/>
      <c r="AF52" s="286"/>
      <c r="AG52" s="286"/>
      <c r="AH52" s="286"/>
      <c r="AI52" s="286"/>
      <c r="AJ52" s="286"/>
      <c r="AK52" s="286"/>
      <c r="AL52" s="286"/>
      <c r="AM52" s="286"/>
      <c r="AN52" s="286"/>
      <c r="AO52" s="286"/>
    </row>
    <row r="53" spans="1:41" s="287" customFormat="1" ht="12" x14ac:dyDescent="0.2">
      <c r="A53" s="152">
        <v>682</v>
      </c>
      <c r="B53" s="52" t="s">
        <v>88</v>
      </c>
      <c r="C53" s="290">
        <v>45273</v>
      </c>
      <c r="D53" s="406">
        <v>0.5</v>
      </c>
      <c r="E53" s="406">
        <v>3.5</v>
      </c>
      <c r="F53" s="407">
        <v>225</v>
      </c>
      <c r="G53" s="408">
        <v>0.42</v>
      </c>
      <c r="H53" s="407">
        <v>19</v>
      </c>
      <c r="I53" s="409"/>
      <c r="J53" s="407">
        <v>10.6</v>
      </c>
      <c r="K53" s="406">
        <v>6.8</v>
      </c>
      <c r="L53" s="408">
        <v>0.43</v>
      </c>
      <c r="M53" s="407">
        <v>53</v>
      </c>
      <c r="N53" s="407">
        <v>410</v>
      </c>
      <c r="O53" s="407">
        <v>1000</v>
      </c>
      <c r="P53" s="407">
        <v>20</v>
      </c>
      <c r="Q53" s="407">
        <v>12.7</v>
      </c>
      <c r="R53" s="407">
        <v>90.7</v>
      </c>
      <c r="S53" s="406">
        <v>9.5</v>
      </c>
      <c r="T53" s="406">
        <v>3.2</v>
      </c>
      <c r="U53" s="407">
        <v>10</v>
      </c>
      <c r="V53" s="286"/>
      <c r="W53" s="286"/>
      <c r="X53" s="286"/>
      <c r="Y53" s="286"/>
      <c r="Z53" s="286"/>
      <c r="AA53" s="286"/>
      <c r="AB53" s="286"/>
      <c r="AC53" s="286"/>
      <c r="AD53" s="286"/>
      <c r="AE53" s="286"/>
      <c r="AF53" s="286"/>
      <c r="AG53" s="286"/>
      <c r="AH53" s="286"/>
      <c r="AI53" s="286"/>
      <c r="AJ53" s="286"/>
      <c r="AK53" s="286"/>
      <c r="AL53" s="286"/>
      <c r="AM53" s="286"/>
      <c r="AN53" s="286"/>
      <c r="AO53" s="286"/>
    </row>
    <row r="54" spans="1:41" s="287" customFormat="1" ht="12" x14ac:dyDescent="0.2">
      <c r="A54" s="177">
        <v>684</v>
      </c>
      <c r="B54" s="36" t="s">
        <v>89</v>
      </c>
      <c r="C54" s="290">
        <v>45273</v>
      </c>
      <c r="D54" s="406">
        <v>0.3</v>
      </c>
      <c r="E54" s="406">
        <v>1.8</v>
      </c>
      <c r="F54" s="407">
        <v>200</v>
      </c>
      <c r="G54" s="408">
        <v>0.34</v>
      </c>
      <c r="H54" s="407">
        <v>16</v>
      </c>
      <c r="I54" s="409"/>
      <c r="J54" s="406">
        <v>6.11</v>
      </c>
      <c r="K54" s="406">
        <v>6.8</v>
      </c>
      <c r="L54" s="408">
        <v>0.26</v>
      </c>
      <c r="M54" s="407">
        <v>43</v>
      </c>
      <c r="N54" s="407">
        <v>170</v>
      </c>
      <c r="O54" s="407">
        <v>650</v>
      </c>
      <c r="P54" s="407">
        <v>12</v>
      </c>
      <c r="Q54" s="407">
        <v>13.6</v>
      </c>
      <c r="R54" s="407">
        <v>96.3</v>
      </c>
      <c r="S54" s="406">
        <v>5.9</v>
      </c>
      <c r="T54" s="406">
        <v>1.8</v>
      </c>
      <c r="U54" s="406">
        <v>4.7</v>
      </c>
      <c r="V54" s="286"/>
      <c r="W54" s="286"/>
      <c r="X54" s="286"/>
      <c r="Y54" s="286"/>
      <c r="Z54" s="286"/>
      <c r="AA54" s="286"/>
      <c r="AB54" s="286"/>
      <c r="AC54" s="286"/>
      <c r="AD54" s="286"/>
      <c r="AE54" s="286"/>
      <c r="AF54" s="286"/>
      <c r="AG54" s="286"/>
      <c r="AH54" s="286"/>
      <c r="AI54" s="286"/>
      <c r="AJ54" s="286"/>
      <c r="AK54" s="286"/>
      <c r="AL54" s="286"/>
      <c r="AM54" s="286"/>
      <c r="AN54" s="286"/>
      <c r="AO54" s="286"/>
    </row>
    <row r="55" spans="1:41" s="287" customFormat="1" ht="12" x14ac:dyDescent="0.2">
      <c r="A55" s="152">
        <v>730</v>
      </c>
      <c r="B55" s="52" t="s">
        <v>90</v>
      </c>
      <c r="C55" s="290">
        <v>45273</v>
      </c>
      <c r="D55" s="406">
        <v>0.6</v>
      </c>
      <c r="E55" s="406">
        <v>2.4</v>
      </c>
      <c r="F55" s="407">
        <v>350</v>
      </c>
      <c r="G55" s="408">
        <v>0.54</v>
      </c>
      <c r="H55" s="407">
        <v>22</v>
      </c>
      <c r="I55" s="409"/>
      <c r="J55" s="406">
        <v>6.42</v>
      </c>
      <c r="K55" s="406">
        <v>6.3</v>
      </c>
      <c r="L55" s="408">
        <v>0.16</v>
      </c>
      <c r="M55" s="407">
        <v>66</v>
      </c>
      <c r="N55" s="407">
        <v>140</v>
      </c>
      <c r="O55" s="407">
        <v>850</v>
      </c>
      <c r="P55" s="407">
        <v>17</v>
      </c>
      <c r="Q55" s="407">
        <v>12.5</v>
      </c>
      <c r="R55" s="407">
        <v>88.4</v>
      </c>
      <c r="S55" s="406">
        <v>5.9</v>
      </c>
      <c r="T55" s="406">
        <v>1.4</v>
      </c>
      <c r="U55" s="406">
        <v>6.6</v>
      </c>
      <c r="V55" s="286"/>
      <c r="W55" s="286"/>
      <c r="X55" s="286"/>
      <c r="Y55" s="286"/>
      <c r="Z55" s="286"/>
      <c r="AA55" s="286"/>
      <c r="AB55" s="286"/>
      <c r="AC55" s="286"/>
      <c r="AD55" s="286"/>
      <c r="AE55" s="286"/>
      <c r="AF55" s="286"/>
      <c r="AG55" s="286"/>
      <c r="AH55" s="286"/>
      <c r="AI55" s="286"/>
      <c r="AJ55" s="286"/>
      <c r="AK55" s="286"/>
      <c r="AL55" s="286"/>
      <c r="AM55" s="286"/>
      <c r="AN55" s="286"/>
      <c r="AO55" s="286"/>
    </row>
    <row r="56" spans="1:41" s="287" customFormat="1" ht="12" x14ac:dyDescent="0.2">
      <c r="A56" s="152">
        <v>742</v>
      </c>
      <c r="B56" s="52" t="s">
        <v>91</v>
      </c>
      <c r="C56" s="290">
        <v>45273</v>
      </c>
      <c r="D56" s="406">
        <v>0.8</v>
      </c>
      <c r="E56" s="406">
        <v>3.6</v>
      </c>
      <c r="F56" s="407">
        <v>450</v>
      </c>
      <c r="G56" s="408">
        <v>0.67</v>
      </c>
      <c r="H56" s="407">
        <v>28</v>
      </c>
      <c r="I56" s="409"/>
      <c r="J56" s="406">
        <v>5.4</v>
      </c>
      <c r="K56" s="406">
        <v>5.9</v>
      </c>
      <c r="L56" s="411">
        <v>7.1999999999999995E-2</v>
      </c>
      <c r="M56" s="407">
        <v>180</v>
      </c>
      <c r="N56" s="407">
        <v>120</v>
      </c>
      <c r="O56" s="407">
        <v>1000</v>
      </c>
      <c r="P56" s="407">
        <v>40</v>
      </c>
      <c r="Q56" s="407">
        <v>13.2</v>
      </c>
      <c r="R56" s="407">
        <v>94.8</v>
      </c>
      <c r="S56" s="406">
        <v>4.3</v>
      </c>
      <c r="T56" s="406">
        <v>1.2</v>
      </c>
      <c r="U56" s="406">
        <v>5.4</v>
      </c>
      <c r="V56" s="286"/>
      <c r="W56" s="286"/>
      <c r="X56" s="286"/>
      <c r="Y56" s="286"/>
      <c r="Z56" s="286"/>
      <c r="AA56" s="286"/>
      <c r="AB56" s="286"/>
      <c r="AC56" s="286"/>
      <c r="AD56" s="286"/>
      <c r="AE56" s="286"/>
      <c r="AF56" s="286"/>
      <c r="AG56" s="286"/>
      <c r="AH56" s="286"/>
      <c r="AI56" s="286"/>
      <c r="AJ56" s="286"/>
      <c r="AK56" s="286"/>
      <c r="AL56" s="286"/>
      <c r="AM56" s="286"/>
      <c r="AN56" s="286"/>
      <c r="AO56" s="286"/>
    </row>
    <row r="57" spans="1:41" s="287" customFormat="1" ht="12" x14ac:dyDescent="0.2">
      <c r="A57" s="152">
        <v>750</v>
      </c>
      <c r="B57" s="52" t="s">
        <v>92</v>
      </c>
      <c r="C57" s="290">
        <v>45273</v>
      </c>
      <c r="D57" s="406">
        <v>0.5</v>
      </c>
      <c r="E57" s="406">
        <v>2.2000000000000002</v>
      </c>
      <c r="F57" s="407">
        <v>200</v>
      </c>
      <c r="G57" s="408">
        <v>0.44</v>
      </c>
      <c r="H57" s="407">
        <v>18</v>
      </c>
      <c r="I57" s="409"/>
      <c r="J57" s="406">
        <v>7.13</v>
      </c>
      <c r="K57" s="406">
        <v>6.6</v>
      </c>
      <c r="L57" s="408">
        <v>0.2</v>
      </c>
      <c r="M57" s="407">
        <v>64</v>
      </c>
      <c r="N57" s="407">
        <v>230</v>
      </c>
      <c r="O57" s="407">
        <v>870</v>
      </c>
      <c r="P57" s="407">
        <v>18</v>
      </c>
      <c r="Q57" s="407">
        <v>13.5</v>
      </c>
      <c r="R57" s="407">
        <v>95.7</v>
      </c>
      <c r="S57" s="406">
        <v>6.5</v>
      </c>
      <c r="T57" s="406">
        <v>1.5</v>
      </c>
      <c r="U57" s="406">
        <v>7.2</v>
      </c>
      <c r="V57" s="286"/>
      <c r="W57" s="286"/>
      <c r="X57" s="286"/>
      <c r="Y57" s="286"/>
      <c r="Z57" s="286"/>
      <c r="AA57" s="286"/>
      <c r="AB57" s="286"/>
      <c r="AC57" s="286"/>
      <c r="AD57" s="286"/>
      <c r="AE57" s="286"/>
      <c r="AF57" s="286"/>
      <c r="AG57" s="286"/>
      <c r="AH57" s="286"/>
      <c r="AI57" s="286"/>
      <c r="AJ57" s="286"/>
      <c r="AK57" s="286"/>
      <c r="AL57" s="286"/>
      <c r="AM57" s="286"/>
      <c r="AN57" s="286"/>
      <c r="AO57" s="286"/>
    </row>
    <row r="58" spans="1:41" s="287" customFormat="1" ht="12" x14ac:dyDescent="0.2">
      <c r="A58" s="152">
        <v>762</v>
      </c>
      <c r="B58" s="52" t="s">
        <v>93</v>
      </c>
      <c r="C58" s="290">
        <v>45274</v>
      </c>
      <c r="D58" s="406">
        <v>0.5</v>
      </c>
      <c r="E58" s="406">
        <v>4.5999999999999996</v>
      </c>
      <c r="F58" s="407">
        <v>250</v>
      </c>
      <c r="G58" s="408">
        <v>0.35</v>
      </c>
      <c r="H58" s="407">
        <v>15</v>
      </c>
      <c r="I58" s="409"/>
      <c r="J58" s="406">
        <v>9.73</v>
      </c>
      <c r="K58" s="406">
        <v>6.8</v>
      </c>
      <c r="L58" s="408">
        <v>0.43</v>
      </c>
      <c r="M58" s="407">
        <v>240</v>
      </c>
      <c r="N58" s="407">
        <v>330</v>
      </c>
      <c r="O58" s="407">
        <v>1000</v>
      </c>
      <c r="P58" s="407">
        <v>24</v>
      </c>
      <c r="Q58" s="407">
        <v>12.5</v>
      </c>
      <c r="R58" s="407">
        <v>90.3</v>
      </c>
      <c r="S58" s="406">
        <v>9.6</v>
      </c>
      <c r="T58" s="406">
        <v>2.2000000000000002</v>
      </c>
      <c r="U58" s="406">
        <v>8.6</v>
      </c>
      <c r="V58" s="286"/>
      <c r="W58" s="286"/>
      <c r="X58" s="286"/>
      <c r="Y58" s="286"/>
      <c r="Z58" s="286"/>
      <c r="AA58" s="286"/>
      <c r="AB58" s="286"/>
      <c r="AC58" s="286"/>
      <c r="AD58" s="286"/>
      <c r="AE58" s="286"/>
      <c r="AF58" s="286"/>
      <c r="AG58" s="286"/>
      <c r="AH58" s="286"/>
      <c r="AI58" s="286"/>
      <c r="AJ58" s="286"/>
      <c r="AK58" s="286"/>
      <c r="AL58" s="286"/>
      <c r="AM58" s="286"/>
      <c r="AN58" s="286"/>
      <c r="AO58" s="286"/>
    </row>
    <row r="59" spans="1:41" s="287" customFormat="1" ht="12" x14ac:dyDescent="0.2">
      <c r="A59" s="152">
        <v>772</v>
      </c>
      <c r="B59" s="52" t="s">
        <v>94</v>
      </c>
      <c r="C59" s="290">
        <v>45274</v>
      </c>
      <c r="D59" s="406">
        <v>0.5</v>
      </c>
      <c r="E59" s="406">
        <v>4.5999999999999996</v>
      </c>
      <c r="F59" s="407">
        <v>250</v>
      </c>
      <c r="G59" s="408">
        <v>0.31</v>
      </c>
      <c r="H59" s="407">
        <v>16</v>
      </c>
      <c r="I59" s="409"/>
      <c r="J59" s="407">
        <v>12.3</v>
      </c>
      <c r="K59" s="406">
        <v>7</v>
      </c>
      <c r="L59" s="408">
        <v>0.49</v>
      </c>
      <c r="M59" s="407">
        <v>99</v>
      </c>
      <c r="N59" s="407">
        <v>350</v>
      </c>
      <c r="O59" s="407">
        <v>930</v>
      </c>
      <c r="P59" s="407">
        <v>19</v>
      </c>
      <c r="Q59" s="407">
        <v>13.3</v>
      </c>
      <c r="R59" s="407">
        <v>94.5</v>
      </c>
      <c r="S59" s="407">
        <v>13</v>
      </c>
      <c r="T59" s="406">
        <v>2.8</v>
      </c>
      <c r="U59" s="406">
        <v>9</v>
      </c>
      <c r="V59" s="286"/>
      <c r="W59" s="286"/>
      <c r="X59" s="286"/>
      <c r="Y59" s="286"/>
      <c r="Z59" s="286"/>
      <c r="AA59" s="286"/>
      <c r="AB59" s="286"/>
      <c r="AC59" s="286"/>
      <c r="AD59" s="286"/>
      <c r="AE59" s="286"/>
      <c r="AF59" s="286"/>
      <c r="AG59" s="286"/>
      <c r="AH59" s="286"/>
      <c r="AI59" s="286"/>
      <c r="AJ59" s="286"/>
      <c r="AK59" s="286"/>
      <c r="AL59" s="286"/>
      <c r="AM59" s="286"/>
      <c r="AN59" s="286"/>
      <c r="AO59" s="286"/>
    </row>
    <row r="60" spans="1:41" s="287" customFormat="1" ht="12" x14ac:dyDescent="0.2">
      <c r="A60" s="152">
        <v>930</v>
      </c>
      <c r="B60" s="52" t="s">
        <v>95</v>
      </c>
      <c r="C60" s="290">
        <v>45273</v>
      </c>
      <c r="D60" s="406">
        <v>2.9</v>
      </c>
      <c r="E60" s="406">
        <v>3.2</v>
      </c>
      <c r="F60" s="407">
        <v>250</v>
      </c>
      <c r="G60" s="408">
        <v>0.3</v>
      </c>
      <c r="H60" s="407">
        <v>14</v>
      </c>
      <c r="I60" s="409"/>
      <c r="J60" s="407">
        <v>10.7</v>
      </c>
      <c r="K60" s="406">
        <v>7.2</v>
      </c>
      <c r="L60" s="408">
        <v>0.52</v>
      </c>
      <c r="M60" s="407">
        <v>49</v>
      </c>
      <c r="N60" s="407">
        <v>170</v>
      </c>
      <c r="O60" s="407">
        <v>580</v>
      </c>
      <c r="P60" s="407">
        <v>27</v>
      </c>
      <c r="Q60" s="407">
        <v>12.2</v>
      </c>
      <c r="R60" s="407">
        <v>93</v>
      </c>
      <c r="S60" s="406">
        <v>9.6999999999999993</v>
      </c>
      <c r="T60" s="406">
        <v>2.2000000000000002</v>
      </c>
      <c r="U60" s="407">
        <v>10</v>
      </c>
      <c r="V60" s="286"/>
      <c r="W60" s="286"/>
      <c r="X60" s="286"/>
      <c r="Y60" s="286"/>
      <c r="Z60" s="286"/>
      <c r="AA60" s="286"/>
      <c r="AB60" s="286"/>
      <c r="AC60" s="286"/>
      <c r="AD60" s="286"/>
      <c r="AE60" s="286"/>
      <c r="AF60" s="286"/>
      <c r="AG60" s="286"/>
      <c r="AH60" s="286"/>
      <c r="AI60" s="286"/>
      <c r="AJ60" s="286"/>
      <c r="AK60" s="286"/>
      <c r="AL60" s="286"/>
      <c r="AM60" s="286"/>
      <c r="AN60" s="286"/>
      <c r="AO60" s="286"/>
    </row>
    <row r="61" spans="1:41" s="287" customFormat="1" ht="12" x14ac:dyDescent="0.2">
      <c r="A61" s="152">
        <v>932</v>
      </c>
      <c r="B61" s="52" t="s">
        <v>96</v>
      </c>
      <c r="C61" s="290">
        <v>45273</v>
      </c>
      <c r="D61" s="406">
        <v>0.5</v>
      </c>
      <c r="E61" s="406">
        <v>2.8</v>
      </c>
      <c r="F61" s="407">
        <v>320</v>
      </c>
      <c r="G61" s="408">
        <v>0.43</v>
      </c>
      <c r="H61" s="407">
        <v>19</v>
      </c>
      <c r="I61" s="409"/>
      <c r="J61" s="406">
        <v>4.88</v>
      </c>
      <c r="K61" s="406">
        <v>6.5</v>
      </c>
      <c r="L61" s="408">
        <v>0.13</v>
      </c>
      <c r="M61" s="407">
        <v>44</v>
      </c>
      <c r="N61" s="407">
        <v>120</v>
      </c>
      <c r="O61" s="407">
        <v>560</v>
      </c>
      <c r="P61" s="407">
        <v>12</v>
      </c>
      <c r="Q61" s="407">
        <v>13.7</v>
      </c>
      <c r="R61" s="407">
        <v>97.5</v>
      </c>
      <c r="S61" s="406">
        <v>4.5</v>
      </c>
      <c r="T61" s="406">
        <v>1</v>
      </c>
      <c r="U61" s="406">
        <v>4.7</v>
      </c>
      <c r="V61" s="286"/>
      <c r="W61" s="286"/>
      <c r="X61" s="286"/>
      <c r="Y61" s="286"/>
      <c r="Z61" s="286"/>
      <c r="AA61" s="286"/>
      <c r="AB61" s="286"/>
      <c r="AC61" s="286"/>
      <c r="AD61" s="286"/>
      <c r="AE61" s="286"/>
      <c r="AF61" s="286"/>
      <c r="AG61" s="286"/>
      <c r="AH61" s="286"/>
      <c r="AI61" s="286"/>
      <c r="AJ61" s="286"/>
      <c r="AK61" s="286"/>
      <c r="AL61" s="286"/>
      <c r="AM61" s="286"/>
      <c r="AN61" s="286"/>
      <c r="AO61" s="286"/>
    </row>
    <row r="62" spans="1:41" s="287" customFormat="1" ht="12" x14ac:dyDescent="0.2">
      <c r="A62" s="152">
        <v>940</v>
      </c>
      <c r="B62" s="52" t="s">
        <v>97</v>
      </c>
      <c r="C62" s="290">
        <v>45273</v>
      </c>
      <c r="D62" s="407">
        <v>1.5</v>
      </c>
      <c r="E62" s="406">
        <v>2.7</v>
      </c>
      <c r="F62" s="407">
        <v>220</v>
      </c>
      <c r="G62" s="408">
        <v>0.32</v>
      </c>
      <c r="H62" s="407">
        <v>14</v>
      </c>
      <c r="I62" s="409"/>
      <c r="J62" s="407">
        <v>12</v>
      </c>
      <c r="K62" s="406">
        <v>7.1</v>
      </c>
      <c r="L62" s="408">
        <v>0.52</v>
      </c>
      <c r="M62" s="407">
        <v>53</v>
      </c>
      <c r="N62" s="407">
        <v>630</v>
      </c>
      <c r="O62" s="407">
        <v>1200</v>
      </c>
      <c r="P62" s="407">
        <v>18</v>
      </c>
      <c r="Q62" s="407">
        <v>10.5</v>
      </c>
      <c r="R62" s="407">
        <v>79.599999999999994</v>
      </c>
      <c r="S62" s="407">
        <v>13</v>
      </c>
      <c r="T62" s="406">
        <v>2.8</v>
      </c>
      <c r="U62" s="406">
        <v>9.6</v>
      </c>
      <c r="V62" s="286"/>
      <c r="W62" s="286"/>
      <c r="X62" s="286"/>
      <c r="Y62" s="286"/>
      <c r="Z62" s="286"/>
      <c r="AA62" s="286"/>
      <c r="AB62" s="286"/>
      <c r="AC62" s="286"/>
      <c r="AD62" s="286"/>
      <c r="AE62" s="286"/>
      <c r="AF62" s="286"/>
      <c r="AG62" s="286"/>
      <c r="AH62" s="286"/>
      <c r="AI62" s="286"/>
      <c r="AJ62" s="286"/>
      <c r="AK62" s="286"/>
      <c r="AL62" s="286"/>
      <c r="AM62" s="286"/>
      <c r="AN62" s="286"/>
      <c r="AO62" s="286"/>
    </row>
    <row r="63" spans="1:41" s="287" customFormat="1" ht="12" x14ac:dyDescent="0.2">
      <c r="A63" s="152"/>
      <c r="B63" s="52"/>
      <c r="C63" s="290"/>
      <c r="D63" s="406"/>
      <c r="E63" s="406"/>
      <c r="F63" s="407"/>
      <c r="G63" s="408"/>
      <c r="H63" s="407"/>
      <c r="I63" s="407"/>
      <c r="J63" s="406"/>
      <c r="K63" s="406"/>
      <c r="L63" s="411"/>
      <c r="M63" s="407"/>
      <c r="N63" s="410"/>
      <c r="O63" s="407"/>
      <c r="P63" s="407"/>
      <c r="Q63" s="407"/>
      <c r="R63" s="407"/>
      <c r="S63" s="406"/>
      <c r="T63" s="406"/>
      <c r="U63" s="406"/>
      <c r="V63" s="286"/>
      <c r="W63" s="286"/>
      <c r="X63" s="286"/>
      <c r="Y63" s="286"/>
      <c r="Z63" s="286"/>
      <c r="AA63" s="286"/>
      <c r="AB63" s="286"/>
      <c r="AC63" s="286"/>
      <c r="AD63" s="286"/>
      <c r="AE63" s="286"/>
      <c r="AF63" s="286"/>
      <c r="AG63" s="286"/>
      <c r="AH63" s="286"/>
      <c r="AI63" s="286"/>
      <c r="AJ63" s="286"/>
      <c r="AK63" s="286"/>
      <c r="AL63" s="286"/>
      <c r="AM63" s="286"/>
      <c r="AN63" s="286"/>
      <c r="AO63" s="286"/>
    </row>
    <row r="64" spans="1:41" s="287" customFormat="1" ht="12" x14ac:dyDescent="0.2">
      <c r="A64" s="152"/>
      <c r="B64" s="52"/>
      <c r="C64" s="290"/>
      <c r="D64" s="406"/>
      <c r="E64" s="406"/>
      <c r="F64" s="407"/>
      <c r="G64" s="408"/>
      <c r="H64" s="407"/>
      <c r="I64" s="407"/>
      <c r="J64" s="406"/>
      <c r="K64" s="406"/>
      <c r="L64" s="408"/>
      <c r="M64" s="407"/>
      <c r="N64" s="407"/>
      <c r="O64" s="407"/>
      <c r="P64" s="407"/>
      <c r="Q64" s="407"/>
      <c r="R64" s="407"/>
      <c r="S64" s="406"/>
      <c r="T64" s="406"/>
      <c r="U64" s="406"/>
      <c r="V64" s="286"/>
      <c r="W64" s="286"/>
      <c r="X64" s="286"/>
      <c r="Y64" s="286"/>
      <c r="Z64" s="286"/>
      <c r="AA64" s="286"/>
      <c r="AB64" s="286"/>
      <c r="AC64" s="286"/>
      <c r="AD64" s="286"/>
      <c r="AE64" s="286"/>
      <c r="AF64" s="286"/>
      <c r="AG64" s="286"/>
      <c r="AH64" s="286"/>
      <c r="AI64" s="286"/>
      <c r="AJ64" s="286"/>
      <c r="AK64" s="286"/>
      <c r="AL64" s="286"/>
      <c r="AM64" s="286"/>
      <c r="AN64" s="286"/>
      <c r="AO64" s="286"/>
    </row>
    <row r="65" spans="1:41" s="287" customFormat="1" x14ac:dyDescent="0.2">
      <c r="A65" s="260"/>
      <c r="B65" s="260"/>
      <c r="C65" s="301"/>
      <c r="D65" s="302"/>
      <c r="E65" s="260"/>
      <c r="F65" s="303"/>
      <c r="G65" s="303"/>
      <c r="H65" s="260"/>
      <c r="I65" s="260"/>
      <c r="J65" s="302"/>
      <c r="K65" s="302"/>
      <c r="L65" s="304"/>
      <c r="M65" s="304"/>
      <c r="N65" s="303"/>
      <c r="O65" s="303"/>
      <c r="P65" s="303"/>
      <c r="Q65" s="303"/>
      <c r="R65" s="303"/>
      <c r="S65" s="303"/>
      <c r="T65" s="305"/>
      <c r="U65" s="303"/>
      <c r="V65" s="286"/>
      <c r="W65" s="286"/>
      <c r="X65" s="286"/>
      <c r="Y65" s="286"/>
      <c r="Z65" s="286"/>
      <c r="AA65" s="286"/>
      <c r="AB65" s="286"/>
      <c r="AC65" s="286"/>
      <c r="AD65" s="286"/>
      <c r="AE65" s="286"/>
      <c r="AF65" s="286"/>
      <c r="AG65" s="286"/>
      <c r="AH65" s="286"/>
      <c r="AI65" s="286"/>
      <c r="AJ65" s="286"/>
      <c r="AK65" s="286"/>
      <c r="AL65" s="286"/>
      <c r="AM65" s="286"/>
      <c r="AN65" s="286"/>
      <c r="AO65" s="286"/>
    </row>
    <row r="66" spans="1:41" s="287" customFormat="1" x14ac:dyDescent="0.2">
      <c r="A66" s="260"/>
      <c r="B66" s="260"/>
      <c r="C66" s="301"/>
      <c r="D66" s="302"/>
      <c r="E66" s="260"/>
      <c r="F66" s="303"/>
      <c r="G66" s="303"/>
      <c r="H66" s="260"/>
      <c r="I66" s="260"/>
      <c r="J66" s="302"/>
      <c r="K66" s="260"/>
      <c r="L66" s="260"/>
      <c r="M66" s="260"/>
      <c r="N66" s="303"/>
      <c r="O66" s="303"/>
      <c r="P66" s="303"/>
      <c r="Q66" s="303"/>
      <c r="R66" s="303"/>
      <c r="S66" s="303"/>
      <c r="T66" s="305"/>
      <c r="U66" s="303"/>
      <c r="V66" s="286"/>
      <c r="W66" s="286"/>
      <c r="X66" s="286"/>
      <c r="Y66" s="286"/>
      <c r="Z66" s="286"/>
      <c r="AA66" s="286"/>
      <c r="AB66" s="286"/>
      <c r="AC66" s="286"/>
      <c r="AD66" s="286"/>
      <c r="AE66" s="286"/>
      <c r="AF66" s="286"/>
      <c r="AG66" s="286"/>
      <c r="AH66" s="286"/>
      <c r="AI66" s="286"/>
      <c r="AJ66" s="286"/>
      <c r="AK66" s="286"/>
      <c r="AL66" s="286"/>
      <c r="AM66" s="286"/>
      <c r="AN66" s="286"/>
      <c r="AO66" s="286"/>
    </row>
    <row r="67" spans="1:41" s="287" customFormat="1" x14ac:dyDescent="0.2">
      <c r="A67" s="306" t="s">
        <v>9</v>
      </c>
      <c r="B67" s="306"/>
      <c r="C67" s="253"/>
      <c r="D67" s="254"/>
      <c r="E67" s="307" t="s">
        <v>98</v>
      </c>
      <c r="F67" s="258"/>
      <c r="G67" s="258"/>
      <c r="H67" s="262"/>
      <c r="I67" s="262"/>
      <c r="J67" s="254"/>
      <c r="K67" s="254"/>
      <c r="L67" s="257"/>
      <c r="M67" s="257"/>
      <c r="N67" s="258"/>
      <c r="O67" s="258"/>
      <c r="P67" s="258"/>
      <c r="Q67" s="258"/>
      <c r="R67" s="258"/>
      <c r="S67" s="258"/>
      <c r="T67" s="259"/>
      <c r="U67" s="258"/>
      <c r="V67" s="286"/>
      <c r="W67" s="286"/>
      <c r="X67" s="286"/>
      <c r="Y67" s="286"/>
      <c r="Z67" s="286"/>
      <c r="AA67" s="286"/>
      <c r="AB67" s="286"/>
      <c r="AC67" s="286"/>
      <c r="AD67" s="286"/>
      <c r="AE67" s="286"/>
      <c r="AF67" s="286"/>
      <c r="AG67" s="286"/>
      <c r="AH67" s="286"/>
      <c r="AI67" s="286"/>
      <c r="AJ67" s="286"/>
      <c r="AK67" s="286"/>
      <c r="AL67" s="286"/>
      <c r="AM67" s="286"/>
      <c r="AN67" s="286"/>
      <c r="AO67" s="286"/>
    </row>
    <row r="68" spans="1:41" s="287" customFormat="1" x14ac:dyDescent="0.2">
      <c r="A68" s="273"/>
      <c r="B68" s="273"/>
      <c r="C68" s="308"/>
      <c r="D68" s="309"/>
      <c r="E68" s="309"/>
      <c r="F68" s="310"/>
      <c r="G68" s="310"/>
      <c r="H68" s="273"/>
      <c r="I68" s="273"/>
      <c r="J68" s="311"/>
      <c r="K68" s="311"/>
      <c r="L68" s="312"/>
      <c r="M68" s="312"/>
      <c r="N68" s="310"/>
      <c r="O68" s="310"/>
      <c r="P68" s="310"/>
      <c r="Q68" s="310"/>
      <c r="R68" s="310"/>
      <c r="S68" s="310"/>
      <c r="T68" s="313"/>
      <c r="U68" s="310"/>
      <c r="V68" s="286"/>
      <c r="W68" s="286"/>
      <c r="X68" s="286"/>
      <c r="Y68" s="286"/>
      <c r="Z68" s="286"/>
      <c r="AA68" s="286"/>
      <c r="AB68" s="286"/>
      <c r="AC68" s="286"/>
      <c r="AD68" s="286"/>
      <c r="AE68" s="286"/>
      <c r="AF68" s="286"/>
      <c r="AG68" s="286"/>
      <c r="AH68" s="286"/>
      <c r="AI68" s="286"/>
      <c r="AJ68" s="286"/>
      <c r="AK68" s="286"/>
      <c r="AL68" s="286"/>
      <c r="AM68" s="286"/>
      <c r="AN68" s="286"/>
      <c r="AO68" s="286"/>
    </row>
    <row r="69" spans="1:41" s="287" customFormat="1" ht="12" x14ac:dyDescent="0.2">
      <c r="A69" s="314">
        <v>2</v>
      </c>
      <c r="B69" s="289" t="s">
        <v>47</v>
      </c>
      <c r="C69" s="315" t="s">
        <v>193</v>
      </c>
      <c r="D69" s="316">
        <v>3.6</v>
      </c>
      <c r="E69" s="316">
        <v>4.0999999999999996</v>
      </c>
      <c r="F69" s="317">
        <v>200</v>
      </c>
      <c r="G69" s="318">
        <v>0.3</v>
      </c>
      <c r="H69" s="317">
        <v>16</v>
      </c>
      <c r="I69" s="317">
        <v>15</v>
      </c>
      <c r="J69" s="319">
        <v>8.6300000000000008</v>
      </c>
      <c r="K69" s="316">
        <v>6.9</v>
      </c>
      <c r="L69" s="318">
        <v>0.2</v>
      </c>
      <c r="M69" s="317">
        <v>24</v>
      </c>
      <c r="N69" s="317">
        <v>330</v>
      </c>
      <c r="O69" s="317">
        <v>940</v>
      </c>
      <c r="P69" s="317">
        <v>22</v>
      </c>
      <c r="Q69" s="289">
        <v>13.21</v>
      </c>
      <c r="R69" s="317">
        <v>103.2</v>
      </c>
      <c r="S69" s="316">
        <v>5.6</v>
      </c>
      <c r="T69" s="316">
        <v>1.5</v>
      </c>
      <c r="U69" s="316">
        <v>8.8000000000000007</v>
      </c>
      <c r="V69" s="286"/>
      <c r="W69" s="286"/>
      <c r="X69" s="286"/>
      <c r="Y69" s="286"/>
      <c r="Z69" s="286"/>
      <c r="AA69" s="286"/>
      <c r="AB69" s="286"/>
      <c r="AC69" s="286"/>
      <c r="AD69" s="286"/>
      <c r="AE69" s="286"/>
      <c r="AF69" s="286"/>
      <c r="AG69" s="286"/>
      <c r="AH69" s="286"/>
      <c r="AI69" s="286"/>
      <c r="AJ69" s="286"/>
      <c r="AK69" s="286"/>
      <c r="AL69" s="286"/>
      <c r="AM69" s="286"/>
      <c r="AN69" s="286"/>
      <c r="AO69" s="286"/>
    </row>
    <row r="70" spans="1:41" s="287" customFormat="1" ht="12" x14ac:dyDescent="0.2">
      <c r="A70" s="288">
        <v>2</v>
      </c>
      <c r="B70" s="289" t="s">
        <v>47</v>
      </c>
      <c r="C70" s="282">
        <v>44971</v>
      </c>
      <c r="D70" s="283">
        <v>2.1</v>
      </c>
      <c r="E70" s="283">
        <v>1.7</v>
      </c>
      <c r="F70" s="281">
        <v>140</v>
      </c>
      <c r="G70" s="284">
        <v>0.23</v>
      </c>
      <c r="H70" s="281">
        <v>14</v>
      </c>
      <c r="I70" s="281">
        <v>13</v>
      </c>
      <c r="J70" s="320">
        <v>7.97</v>
      </c>
      <c r="K70" s="283">
        <v>6.8</v>
      </c>
      <c r="L70" s="284">
        <v>0.15</v>
      </c>
      <c r="M70" s="281">
        <v>30</v>
      </c>
      <c r="N70" s="281">
        <v>340</v>
      </c>
      <c r="O70" s="281">
        <v>750</v>
      </c>
      <c r="P70" s="281">
        <v>12</v>
      </c>
      <c r="Q70" s="289">
        <v>14.02</v>
      </c>
      <c r="R70" s="281">
        <v>99.5</v>
      </c>
      <c r="S70" s="283">
        <v>5.2</v>
      </c>
      <c r="T70" s="283">
        <v>1.5</v>
      </c>
      <c r="U70" s="283">
        <v>9.1999999999999993</v>
      </c>
      <c r="V70" s="286"/>
      <c r="W70" s="286"/>
      <c r="X70" s="286"/>
      <c r="Y70" s="286"/>
      <c r="Z70" s="286"/>
      <c r="AA70" s="286"/>
      <c r="AB70" s="286"/>
      <c r="AC70" s="286"/>
      <c r="AD70" s="286"/>
      <c r="AE70" s="286"/>
      <c r="AF70" s="286"/>
      <c r="AG70" s="286"/>
      <c r="AH70" s="286"/>
      <c r="AI70" s="286"/>
      <c r="AJ70" s="286"/>
      <c r="AK70" s="286"/>
      <c r="AL70" s="286"/>
      <c r="AM70" s="286"/>
      <c r="AN70" s="286"/>
      <c r="AO70" s="286"/>
    </row>
    <row r="71" spans="1:41" s="287" customFormat="1" ht="12" x14ac:dyDescent="0.2">
      <c r="A71" s="288">
        <v>2</v>
      </c>
      <c r="B71" s="289" t="s">
        <v>47</v>
      </c>
      <c r="C71" s="282">
        <v>44999</v>
      </c>
      <c r="D71" s="283">
        <v>2.7</v>
      </c>
      <c r="E71" s="283">
        <v>2.9</v>
      </c>
      <c r="F71" s="281">
        <v>150</v>
      </c>
      <c r="G71" s="284">
        <v>0.21</v>
      </c>
      <c r="H71" s="281">
        <v>12</v>
      </c>
      <c r="I71" s="281">
        <v>12</v>
      </c>
      <c r="J71" s="320">
        <v>8.34</v>
      </c>
      <c r="K71" s="283">
        <v>6.9</v>
      </c>
      <c r="L71" s="284">
        <v>0.16</v>
      </c>
      <c r="M71" s="281">
        <v>42</v>
      </c>
      <c r="N71" s="281">
        <v>430</v>
      </c>
      <c r="O71" s="281">
        <v>870</v>
      </c>
      <c r="P71" s="281">
        <v>17</v>
      </c>
      <c r="Q71" s="289">
        <v>13.5</v>
      </c>
      <c r="R71" s="281">
        <v>103</v>
      </c>
      <c r="S71" s="283">
        <v>5.5</v>
      </c>
      <c r="T71" s="283">
        <v>1.6</v>
      </c>
      <c r="U71" s="283">
        <v>9.8000000000000007</v>
      </c>
      <c r="V71" s="286"/>
      <c r="W71" s="286"/>
      <c r="X71" s="286"/>
      <c r="Y71" s="286"/>
      <c r="Z71" s="286"/>
      <c r="AA71" s="286"/>
      <c r="AB71" s="286"/>
      <c r="AC71" s="286"/>
      <c r="AD71" s="286"/>
      <c r="AE71" s="286"/>
      <c r="AF71" s="286"/>
      <c r="AG71" s="286"/>
      <c r="AH71" s="286"/>
      <c r="AI71" s="286"/>
      <c r="AJ71" s="286"/>
      <c r="AK71" s="286"/>
      <c r="AL71" s="286"/>
      <c r="AM71" s="286"/>
      <c r="AN71" s="286"/>
      <c r="AO71" s="286"/>
    </row>
    <row r="72" spans="1:41" s="287" customFormat="1" ht="12" x14ac:dyDescent="0.2">
      <c r="A72" s="288">
        <v>2</v>
      </c>
      <c r="B72" s="289" t="s">
        <v>47</v>
      </c>
      <c r="C72" s="282">
        <v>45034</v>
      </c>
      <c r="D72" s="283">
        <v>7.9</v>
      </c>
      <c r="E72" s="283">
        <v>2.5</v>
      </c>
      <c r="F72" s="281">
        <v>140</v>
      </c>
      <c r="G72" s="284">
        <v>0.23</v>
      </c>
      <c r="H72" s="281">
        <v>14</v>
      </c>
      <c r="I72" s="281">
        <v>13</v>
      </c>
      <c r="J72" s="320">
        <v>8.0299999999999994</v>
      </c>
      <c r="K72" s="283">
        <v>6.9</v>
      </c>
      <c r="L72" s="284">
        <v>0.16</v>
      </c>
      <c r="M72" s="281">
        <v>27</v>
      </c>
      <c r="N72" s="281">
        <v>400</v>
      </c>
      <c r="O72" s="281">
        <v>900</v>
      </c>
      <c r="P72" s="281">
        <v>16</v>
      </c>
      <c r="Q72" s="289">
        <v>12.04</v>
      </c>
      <c r="R72" s="281">
        <v>99</v>
      </c>
      <c r="S72" s="283">
        <v>5</v>
      </c>
      <c r="T72" s="283">
        <v>1.5</v>
      </c>
      <c r="U72" s="283">
        <v>8.8000000000000007</v>
      </c>
      <c r="V72" s="286"/>
      <c r="W72" s="286"/>
      <c r="X72" s="286"/>
      <c r="Y72" s="286"/>
      <c r="Z72" s="286"/>
      <c r="AA72" s="286"/>
      <c r="AB72" s="286"/>
      <c r="AC72" s="286"/>
      <c r="AD72" s="286"/>
      <c r="AE72" s="286"/>
      <c r="AF72" s="286"/>
      <c r="AG72" s="286"/>
      <c r="AH72" s="286"/>
      <c r="AI72" s="286"/>
      <c r="AJ72" s="286"/>
      <c r="AK72" s="286"/>
      <c r="AL72" s="286"/>
      <c r="AM72" s="286"/>
      <c r="AN72" s="286"/>
      <c r="AO72" s="286"/>
    </row>
    <row r="73" spans="1:41" s="287" customFormat="1" ht="12" x14ac:dyDescent="0.2">
      <c r="A73" s="295">
        <v>2</v>
      </c>
      <c r="B73" s="289" t="s">
        <v>47</v>
      </c>
      <c r="C73" s="290">
        <v>45062</v>
      </c>
      <c r="D73" s="285">
        <v>14.9</v>
      </c>
      <c r="E73" s="285">
        <v>2.5</v>
      </c>
      <c r="F73" s="289">
        <v>150</v>
      </c>
      <c r="G73" s="291">
        <v>0.18</v>
      </c>
      <c r="H73" s="289">
        <v>11</v>
      </c>
      <c r="I73" s="289">
        <v>11</v>
      </c>
      <c r="J73" s="292">
        <v>8.26</v>
      </c>
      <c r="K73" s="285">
        <v>7</v>
      </c>
      <c r="L73" s="291">
        <v>0.18</v>
      </c>
      <c r="M73" s="289">
        <v>25</v>
      </c>
      <c r="N73" s="289">
        <v>300</v>
      </c>
      <c r="O73" s="289">
        <v>860</v>
      </c>
      <c r="P73" s="289">
        <v>16</v>
      </c>
      <c r="Q73" s="289">
        <v>10.029999999999999</v>
      </c>
      <c r="R73" s="289">
        <v>99.5</v>
      </c>
      <c r="S73" s="285">
        <v>5.9</v>
      </c>
      <c r="T73" s="285">
        <v>1.8</v>
      </c>
      <c r="U73" s="285">
        <v>9.5</v>
      </c>
      <c r="V73" s="286"/>
      <c r="W73" s="286"/>
      <c r="X73" s="286"/>
      <c r="Y73" s="286"/>
      <c r="Z73" s="286"/>
      <c r="AA73" s="286"/>
      <c r="AB73" s="286"/>
      <c r="AC73" s="286"/>
      <c r="AD73" s="286"/>
      <c r="AE73" s="286"/>
      <c r="AF73" s="286"/>
      <c r="AG73" s="286"/>
      <c r="AH73" s="286"/>
      <c r="AI73" s="286"/>
      <c r="AJ73" s="286"/>
      <c r="AK73" s="286"/>
      <c r="AL73" s="286"/>
      <c r="AM73" s="286"/>
      <c r="AN73" s="286"/>
      <c r="AO73" s="286"/>
    </row>
    <row r="74" spans="1:41" s="287" customFormat="1" ht="12" x14ac:dyDescent="0.2">
      <c r="A74" s="288">
        <v>2</v>
      </c>
      <c r="B74" s="289" t="s">
        <v>47</v>
      </c>
      <c r="C74" s="290">
        <v>45090</v>
      </c>
      <c r="D74" s="285">
        <v>19.600000000000001</v>
      </c>
      <c r="E74" s="285">
        <v>2.6</v>
      </c>
      <c r="F74" s="289">
        <v>90</v>
      </c>
      <c r="G74" s="291">
        <v>0.21</v>
      </c>
      <c r="H74" s="289">
        <v>12</v>
      </c>
      <c r="I74" s="289">
        <v>11</v>
      </c>
      <c r="J74" s="292">
        <v>25.3</v>
      </c>
      <c r="K74" s="285">
        <v>7.1</v>
      </c>
      <c r="L74" s="291">
        <v>0.25</v>
      </c>
      <c r="M74" s="289">
        <v>14</v>
      </c>
      <c r="N74" s="289">
        <v>240</v>
      </c>
      <c r="O74" s="289">
        <v>720</v>
      </c>
      <c r="P74" s="289">
        <v>18</v>
      </c>
      <c r="Q74" s="289">
        <v>8.48</v>
      </c>
      <c r="R74" s="289">
        <v>96.7</v>
      </c>
      <c r="S74" s="289">
        <v>7.6</v>
      </c>
      <c r="T74" s="285">
        <v>4.8</v>
      </c>
      <c r="U74" s="289">
        <v>58</v>
      </c>
      <c r="V74" s="286"/>
      <c r="W74" s="286"/>
      <c r="X74" s="286"/>
      <c r="Y74" s="286"/>
      <c r="Z74" s="286"/>
      <c r="AA74" s="286"/>
      <c r="AB74" s="286"/>
      <c r="AC74" s="286"/>
      <c r="AD74" s="286"/>
      <c r="AE74" s="286"/>
      <c r="AF74" s="286"/>
      <c r="AG74" s="286"/>
      <c r="AH74" s="286"/>
      <c r="AI74" s="286"/>
      <c r="AJ74" s="286"/>
      <c r="AK74" s="286"/>
      <c r="AL74" s="286"/>
      <c r="AM74" s="286"/>
      <c r="AN74" s="286"/>
      <c r="AO74" s="286"/>
    </row>
    <row r="75" spans="1:41" s="287" customFormat="1" ht="12" x14ac:dyDescent="0.2">
      <c r="A75" s="288">
        <v>2</v>
      </c>
      <c r="B75" s="289" t="s">
        <v>47</v>
      </c>
      <c r="C75" s="290">
        <v>45133</v>
      </c>
      <c r="D75" s="285">
        <v>18.100000000000001</v>
      </c>
      <c r="E75" s="285">
        <v>2.7</v>
      </c>
      <c r="F75" s="289">
        <v>25</v>
      </c>
      <c r="G75" s="291">
        <v>0.23</v>
      </c>
      <c r="H75" s="289">
        <v>12</v>
      </c>
      <c r="I75" s="289">
        <v>11</v>
      </c>
      <c r="J75" s="292">
        <v>9.2200000000000006</v>
      </c>
      <c r="K75" s="285">
        <v>7</v>
      </c>
      <c r="L75" s="291">
        <v>0.23</v>
      </c>
      <c r="M75" s="289">
        <v>15</v>
      </c>
      <c r="N75" s="289">
        <v>350</v>
      </c>
      <c r="O75" s="289">
        <v>890</v>
      </c>
      <c r="P75" s="289">
        <v>17</v>
      </c>
      <c r="Q75" s="289">
        <v>8.6</v>
      </c>
      <c r="R75" s="289">
        <v>93</v>
      </c>
      <c r="S75" s="289">
        <v>6</v>
      </c>
      <c r="T75" s="285">
        <v>1.8</v>
      </c>
      <c r="U75" s="289">
        <v>11</v>
      </c>
      <c r="V75" s="286"/>
      <c r="W75" s="286"/>
      <c r="X75" s="286"/>
      <c r="Y75" s="286"/>
      <c r="Z75" s="286"/>
      <c r="AA75" s="286"/>
      <c r="AB75" s="286"/>
      <c r="AC75" s="286"/>
      <c r="AD75" s="286"/>
      <c r="AE75" s="286"/>
      <c r="AF75" s="286"/>
      <c r="AG75" s="286"/>
      <c r="AH75" s="286"/>
      <c r="AI75" s="286"/>
      <c r="AJ75" s="286"/>
      <c r="AK75" s="286"/>
      <c r="AL75" s="286"/>
      <c r="AM75" s="286"/>
      <c r="AN75" s="286"/>
      <c r="AO75" s="286"/>
    </row>
    <row r="76" spans="1:41" s="287" customFormat="1" ht="12" x14ac:dyDescent="0.2">
      <c r="A76" s="280">
        <v>2</v>
      </c>
      <c r="B76" s="281" t="s">
        <v>47</v>
      </c>
      <c r="C76" s="161" t="s">
        <v>206</v>
      </c>
      <c r="D76" s="405">
        <v>17.899999999999999</v>
      </c>
      <c r="E76" s="406">
        <v>3.4</v>
      </c>
      <c r="F76" s="407">
        <v>250</v>
      </c>
      <c r="G76" s="408">
        <v>0.49</v>
      </c>
      <c r="H76" s="407">
        <v>20</v>
      </c>
      <c r="I76" s="407">
        <v>20</v>
      </c>
      <c r="J76" s="406">
        <v>7.51</v>
      </c>
      <c r="K76" s="406">
        <v>6.3</v>
      </c>
      <c r="L76" s="408">
        <v>0.1</v>
      </c>
      <c r="M76" s="407">
        <v>27</v>
      </c>
      <c r="N76" s="407">
        <v>160</v>
      </c>
      <c r="O76" s="407">
        <v>1000</v>
      </c>
      <c r="P76" s="407">
        <v>25</v>
      </c>
      <c r="Q76" s="406">
        <v>8.6</v>
      </c>
      <c r="R76" s="407">
        <v>90.1</v>
      </c>
      <c r="S76" s="406">
        <v>4.9000000000000004</v>
      </c>
      <c r="T76" s="406">
        <v>1.4</v>
      </c>
      <c r="U76" s="407">
        <v>10</v>
      </c>
      <c r="V76" s="286"/>
      <c r="W76" s="286"/>
      <c r="X76" s="286"/>
      <c r="Y76" s="286"/>
      <c r="Z76" s="286"/>
      <c r="AA76" s="286"/>
      <c r="AB76" s="286"/>
      <c r="AC76" s="286"/>
      <c r="AD76" s="286"/>
      <c r="AE76" s="286"/>
      <c r="AF76" s="286"/>
      <c r="AG76" s="286"/>
      <c r="AH76" s="286"/>
      <c r="AI76" s="286"/>
      <c r="AJ76" s="286"/>
      <c r="AK76" s="286"/>
      <c r="AL76" s="286"/>
      <c r="AM76" s="286"/>
      <c r="AN76" s="286"/>
      <c r="AO76" s="286"/>
    </row>
    <row r="77" spans="1:41" s="287" customFormat="1" ht="12" x14ac:dyDescent="0.2">
      <c r="A77" s="288">
        <v>2</v>
      </c>
      <c r="B77" s="321" t="s">
        <v>47</v>
      </c>
      <c r="C77" s="322">
        <v>45189</v>
      </c>
      <c r="D77" s="323">
        <v>17.100000000000001</v>
      </c>
      <c r="E77" s="323">
        <v>4.8</v>
      </c>
      <c r="F77" s="321">
        <v>200</v>
      </c>
      <c r="G77" s="324">
        <v>0.32</v>
      </c>
      <c r="H77" s="323">
        <v>16</v>
      </c>
      <c r="I77" s="323">
        <v>15</v>
      </c>
      <c r="J77" s="321">
        <v>8.82</v>
      </c>
      <c r="K77" s="323">
        <v>6.9</v>
      </c>
      <c r="L77" s="324">
        <v>0.25</v>
      </c>
      <c r="M77" s="321">
        <v>23</v>
      </c>
      <c r="N77" s="321">
        <v>200</v>
      </c>
      <c r="O77" s="321">
        <v>760</v>
      </c>
      <c r="P77" s="321">
        <v>22</v>
      </c>
      <c r="Q77" s="289">
        <v>5.91</v>
      </c>
      <c r="R77" s="321">
        <v>93.4</v>
      </c>
      <c r="S77" s="321">
        <v>5.9</v>
      </c>
      <c r="T77" s="321">
        <v>1.7</v>
      </c>
      <c r="U77" s="321">
        <v>9.4</v>
      </c>
      <c r="V77" s="286"/>
      <c r="W77" s="286"/>
      <c r="X77" s="286"/>
      <c r="Y77" s="286"/>
      <c r="Z77" s="286"/>
      <c r="AA77" s="286"/>
      <c r="AB77" s="286"/>
      <c r="AC77" s="286"/>
      <c r="AD77" s="286"/>
      <c r="AE77" s="286"/>
      <c r="AF77" s="286"/>
      <c r="AG77" s="286"/>
      <c r="AH77" s="286"/>
      <c r="AI77" s="286"/>
      <c r="AJ77" s="286"/>
      <c r="AK77" s="286"/>
      <c r="AL77" s="286"/>
      <c r="AM77" s="286"/>
      <c r="AN77" s="286"/>
      <c r="AO77" s="286"/>
    </row>
    <row r="78" spans="1:41" s="287" customFormat="1" ht="12" x14ac:dyDescent="0.2">
      <c r="A78" s="288">
        <v>2</v>
      </c>
      <c r="B78" s="289" t="s">
        <v>47</v>
      </c>
      <c r="C78" s="161">
        <v>45210</v>
      </c>
      <c r="D78" s="406">
        <v>18.100000000000001</v>
      </c>
      <c r="E78" s="406">
        <v>5.2</v>
      </c>
      <c r="F78" s="407">
        <v>320</v>
      </c>
      <c r="G78" s="408">
        <v>0.51</v>
      </c>
      <c r="H78" s="407">
        <v>22</v>
      </c>
      <c r="I78" s="407">
        <v>21</v>
      </c>
      <c r="J78" s="406">
        <v>7.81</v>
      </c>
      <c r="K78" s="406">
        <v>6.7</v>
      </c>
      <c r="L78" s="408">
        <v>0.16</v>
      </c>
      <c r="M78" s="407">
        <v>27</v>
      </c>
      <c r="N78" s="407">
        <v>160</v>
      </c>
      <c r="O78" s="407">
        <v>940</v>
      </c>
      <c r="P78" s="407">
        <v>24</v>
      </c>
      <c r="Q78" s="406">
        <v>8.1</v>
      </c>
      <c r="R78" s="407">
        <v>87</v>
      </c>
      <c r="S78" s="406">
        <v>5.9</v>
      </c>
      <c r="T78" s="406">
        <v>1.6</v>
      </c>
      <c r="U78" s="406">
        <v>9.3000000000000007</v>
      </c>
      <c r="V78" s="286"/>
      <c r="W78" s="286"/>
      <c r="X78" s="286"/>
      <c r="Y78" s="286"/>
      <c r="Z78" s="286"/>
      <c r="AA78" s="286"/>
      <c r="AB78" s="286"/>
      <c r="AC78" s="286"/>
      <c r="AD78" s="286"/>
      <c r="AE78" s="286"/>
      <c r="AF78" s="286"/>
      <c r="AG78" s="286"/>
      <c r="AH78" s="286"/>
      <c r="AI78" s="286"/>
      <c r="AJ78" s="286"/>
      <c r="AK78" s="286"/>
      <c r="AL78" s="286"/>
      <c r="AM78" s="286"/>
      <c r="AN78" s="286"/>
      <c r="AO78" s="286"/>
    </row>
    <row r="79" spans="1:41" s="287" customFormat="1" ht="12" x14ac:dyDescent="0.2">
      <c r="A79" s="280">
        <v>2</v>
      </c>
      <c r="B79" s="281" t="s">
        <v>47</v>
      </c>
      <c r="C79" s="161" t="s">
        <v>222</v>
      </c>
      <c r="D79" s="406">
        <v>6</v>
      </c>
      <c r="E79" s="406">
        <v>3.6</v>
      </c>
      <c r="F79" s="407">
        <v>750</v>
      </c>
      <c r="G79" s="408">
        <v>0.76</v>
      </c>
      <c r="H79" s="407">
        <v>16</v>
      </c>
      <c r="I79" s="407">
        <v>16</v>
      </c>
      <c r="J79" s="406">
        <v>7.4</v>
      </c>
      <c r="K79" s="406">
        <v>6.8</v>
      </c>
      <c r="L79" s="408">
        <v>0.16</v>
      </c>
      <c r="M79" s="407">
        <v>23</v>
      </c>
      <c r="N79" s="407">
        <v>180</v>
      </c>
      <c r="O79" s="407">
        <v>660</v>
      </c>
      <c r="P79" s="407">
        <v>20</v>
      </c>
      <c r="Q79" s="407">
        <v>12.39</v>
      </c>
      <c r="R79" s="407">
        <v>100.3</v>
      </c>
      <c r="S79" s="406">
        <v>5.3</v>
      </c>
      <c r="T79" s="406">
        <v>1.5</v>
      </c>
      <c r="U79" s="406">
        <v>8.8000000000000007</v>
      </c>
      <c r="V79" s="286"/>
      <c r="W79" s="286"/>
      <c r="X79" s="286"/>
      <c r="Y79" s="286"/>
      <c r="Z79" s="286"/>
      <c r="AA79" s="286"/>
      <c r="AB79" s="286"/>
      <c r="AC79" s="286"/>
      <c r="AD79" s="286"/>
      <c r="AE79" s="286"/>
      <c r="AF79" s="286"/>
      <c r="AG79" s="286"/>
      <c r="AH79" s="286"/>
      <c r="AI79" s="286"/>
      <c r="AJ79" s="286"/>
      <c r="AK79" s="286"/>
      <c r="AL79" s="286"/>
      <c r="AM79" s="286"/>
      <c r="AN79" s="286"/>
      <c r="AO79" s="286"/>
    </row>
    <row r="80" spans="1:41" s="287" customFormat="1" ht="12" x14ac:dyDescent="0.2">
      <c r="A80" s="325">
        <v>2</v>
      </c>
      <c r="B80" s="289" t="s">
        <v>47</v>
      </c>
      <c r="C80" s="161">
        <v>45272</v>
      </c>
      <c r="D80" s="406">
        <v>1</v>
      </c>
      <c r="E80" s="406">
        <v>3</v>
      </c>
      <c r="F80" s="407">
        <v>200</v>
      </c>
      <c r="G80" s="408">
        <v>0.32</v>
      </c>
      <c r="H80" s="407">
        <v>15</v>
      </c>
      <c r="I80" s="407">
        <v>15</v>
      </c>
      <c r="J80" s="406">
        <v>8.01</v>
      </c>
      <c r="K80" s="406">
        <v>6.8</v>
      </c>
      <c r="L80" s="408">
        <v>0.18</v>
      </c>
      <c r="M80" s="407">
        <v>38</v>
      </c>
      <c r="N80" s="407">
        <v>260</v>
      </c>
      <c r="O80" s="407">
        <v>780</v>
      </c>
      <c r="P80" s="407">
        <v>19</v>
      </c>
      <c r="Q80" s="407">
        <v>13.85</v>
      </c>
      <c r="R80" s="407">
        <v>98</v>
      </c>
      <c r="S80" s="406">
        <v>5.8</v>
      </c>
      <c r="T80" s="406">
        <v>1.6</v>
      </c>
      <c r="U80" s="406">
        <v>9.3000000000000007</v>
      </c>
      <c r="V80" s="286"/>
      <c r="W80" s="286"/>
      <c r="X80" s="286"/>
      <c r="Y80" s="286"/>
      <c r="Z80" s="286"/>
      <c r="AA80" s="286"/>
      <c r="AB80" s="286"/>
      <c r="AC80" s="286"/>
      <c r="AD80" s="286"/>
      <c r="AE80" s="286"/>
      <c r="AF80" s="286"/>
      <c r="AG80" s="286"/>
      <c r="AH80" s="286"/>
      <c r="AI80" s="286"/>
      <c r="AJ80" s="286"/>
      <c r="AK80" s="286"/>
      <c r="AL80" s="286"/>
      <c r="AM80" s="286"/>
      <c r="AN80" s="286"/>
      <c r="AO80" s="286"/>
    </row>
    <row r="81" spans="1:41" s="287" customFormat="1" ht="12" x14ac:dyDescent="0.2">
      <c r="A81" s="326"/>
      <c r="B81" s="326"/>
      <c r="C81" s="327"/>
      <c r="D81" s="328"/>
      <c r="E81" s="328"/>
      <c r="F81" s="329"/>
      <c r="G81" s="329"/>
      <c r="H81" s="328"/>
      <c r="I81" s="328"/>
      <c r="J81" s="328"/>
      <c r="K81" s="328"/>
      <c r="L81" s="330"/>
      <c r="M81" s="330"/>
      <c r="N81" s="329"/>
      <c r="O81" s="329"/>
      <c r="P81" s="329"/>
      <c r="Q81" s="328"/>
      <c r="R81" s="329"/>
      <c r="S81" s="329"/>
      <c r="T81" s="328"/>
      <c r="U81" s="329"/>
      <c r="V81" s="286"/>
      <c r="W81" s="286"/>
      <c r="X81" s="286"/>
      <c r="Y81" s="286"/>
      <c r="Z81" s="286"/>
      <c r="AA81" s="286"/>
      <c r="AB81" s="286"/>
      <c r="AC81" s="286"/>
      <c r="AD81" s="286"/>
      <c r="AE81" s="286"/>
      <c r="AF81" s="286"/>
      <c r="AG81" s="286"/>
      <c r="AH81" s="286"/>
      <c r="AI81" s="286"/>
      <c r="AJ81" s="286"/>
      <c r="AK81" s="286"/>
      <c r="AL81" s="286"/>
      <c r="AM81" s="286"/>
      <c r="AN81" s="286"/>
      <c r="AO81" s="286"/>
    </row>
    <row r="82" spans="1:41" s="287" customFormat="1" ht="12" x14ac:dyDescent="0.2">
      <c r="A82" s="286"/>
      <c r="B82" s="286"/>
      <c r="C82" s="331" t="s">
        <v>99</v>
      </c>
      <c r="D82" s="332">
        <f t="shared" ref="D82:U82" si="0">MIN(D69:D80)</f>
        <v>1</v>
      </c>
      <c r="E82" s="332">
        <f t="shared" si="0"/>
        <v>1.7</v>
      </c>
      <c r="F82" s="333">
        <f t="shared" si="0"/>
        <v>25</v>
      </c>
      <c r="G82" s="332">
        <f>MIN(G69:G80)</f>
        <v>0.18</v>
      </c>
      <c r="H82" s="332">
        <f t="shared" si="0"/>
        <v>11</v>
      </c>
      <c r="I82" s="332"/>
      <c r="J82" s="332">
        <f t="shared" si="0"/>
        <v>7.4</v>
      </c>
      <c r="K82" s="332">
        <f t="shared" si="0"/>
        <v>6.3</v>
      </c>
      <c r="L82" s="334">
        <f t="shared" si="0"/>
        <v>0.1</v>
      </c>
      <c r="M82" s="334"/>
      <c r="N82" s="333">
        <f t="shared" si="0"/>
        <v>160</v>
      </c>
      <c r="O82" s="333">
        <f t="shared" si="0"/>
        <v>660</v>
      </c>
      <c r="P82" s="333">
        <f t="shared" si="0"/>
        <v>12</v>
      </c>
      <c r="Q82" s="332">
        <f t="shared" si="0"/>
        <v>5.91</v>
      </c>
      <c r="R82" s="333">
        <f t="shared" si="0"/>
        <v>87</v>
      </c>
      <c r="S82" s="333">
        <f t="shared" si="0"/>
        <v>4.9000000000000004</v>
      </c>
      <c r="T82" s="332">
        <f t="shared" si="0"/>
        <v>1.4</v>
      </c>
      <c r="U82" s="333">
        <f t="shared" si="0"/>
        <v>8.8000000000000007</v>
      </c>
      <c r="V82" s="286"/>
      <c r="W82" s="286"/>
      <c r="X82" s="286"/>
      <c r="Y82" s="286"/>
      <c r="Z82" s="286"/>
      <c r="AA82" s="286"/>
      <c r="AB82" s="286"/>
      <c r="AC82" s="286"/>
      <c r="AD82" s="286"/>
      <c r="AE82" s="286"/>
      <c r="AF82" s="286"/>
      <c r="AG82" s="286"/>
      <c r="AH82" s="286"/>
      <c r="AI82" s="286"/>
      <c r="AJ82" s="286"/>
      <c r="AK82" s="286"/>
      <c r="AL82" s="286"/>
      <c r="AM82" s="286"/>
      <c r="AN82" s="286"/>
      <c r="AO82" s="286"/>
    </row>
    <row r="83" spans="1:41" s="287" customFormat="1" ht="12" x14ac:dyDescent="0.2">
      <c r="A83" s="286"/>
      <c r="B83" s="286"/>
      <c r="C83" s="331" t="s">
        <v>100</v>
      </c>
      <c r="D83" s="332">
        <f t="shared" ref="D83:U83" si="1">AVERAGE(D69:D80)</f>
        <v>10.75</v>
      </c>
      <c r="E83" s="332">
        <f t="shared" si="1"/>
        <v>3.25</v>
      </c>
      <c r="F83" s="333">
        <f t="shared" si="1"/>
        <v>217.91666666666666</v>
      </c>
      <c r="G83" s="332">
        <f>AVERAGE(G69:G80)</f>
        <v>0.33249999999999996</v>
      </c>
      <c r="H83" s="332">
        <f t="shared" si="1"/>
        <v>15</v>
      </c>
      <c r="I83" s="332"/>
      <c r="J83" s="332">
        <f t="shared" si="1"/>
        <v>9.6083333333333361</v>
      </c>
      <c r="K83" s="332">
        <f t="shared" si="1"/>
        <v>6.8416666666666659</v>
      </c>
      <c r="L83" s="334">
        <f t="shared" si="1"/>
        <v>0.18166666666666667</v>
      </c>
      <c r="M83" s="334"/>
      <c r="N83" s="333">
        <f t="shared" si="1"/>
        <v>279.16666666666669</v>
      </c>
      <c r="O83" s="333">
        <f t="shared" si="1"/>
        <v>839.16666666666663</v>
      </c>
      <c r="P83" s="333">
        <f t="shared" si="1"/>
        <v>19</v>
      </c>
      <c r="Q83" s="332">
        <f t="shared" si="1"/>
        <v>10.727499999999999</v>
      </c>
      <c r="R83" s="333">
        <f t="shared" si="1"/>
        <v>96.891666666666666</v>
      </c>
      <c r="S83" s="333">
        <f t="shared" si="1"/>
        <v>5.7166666666666659</v>
      </c>
      <c r="T83" s="332">
        <f t="shared" si="1"/>
        <v>1.8583333333333336</v>
      </c>
      <c r="U83" s="333">
        <f t="shared" si="1"/>
        <v>13.491666666666669</v>
      </c>
      <c r="V83" s="286"/>
      <c r="W83" s="286"/>
      <c r="X83" s="286"/>
      <c r="Y83" s="286"/>
      <c r="Z83" s="286"/>
      <c r="AA83" s="286"/>
      <c r="AB83" s="286"/>
      <c r="AC83" s="286"/>
      <c r="AD83" s="286"/>
      <c r="AE83" s="286"/>
      <c r="AF83" s="286"/>
      <c r="AG83" s="286"/>
      <c r="AH83" s="286"/>
      <c r="AI83" s="286"/>
      <c r="AJ83" s="286"/>
      <c r="AK83" s="286"/>
      <c r="AL83" s="286"/>
      <c r="AM83" s="286"/>
      <c r="AN83" s="286"/>
      <c r="AO83" s="286"/>
    </row>
    <row r="84" spans="1:41" s="287" customFormat="1" ht="12" x14ac:dyDescent="0.2">
      <c r="A84" s="286"/>
      <c r="B84" s="286"/>
      <c r="C84" s="331" t="s">
        <v>101</v>
      </c>
      <c r="D84" s="332">
        <f t="shared" ref="D84:U84" si="2">MAX(D69:D80)</f>
        <v>19.600000000000001</v>
      </c>
      <c r="E84" s="332">
        <f t="shared" si="2"/>
        <v>5.2</v>
      </c>
      <c r="F84" s="333">
        <f t="shared" si="2"/>
        <v>750</v>
      </c>
      <c r="G84" s="332">
        <f>MAX(G69:G80)</f>
        <v>0.76</v>
      </c>
      <c r="H84" s="332">
        <f t="shared" si="2"/>
        <v>22</v>
      </c>
      <c r="I84" s="332"/>
      <c r="J84" s="332">
        <f t="shared" si="2"/>
        <v>25.3</v>
      </c>
      <c r="K84" s="332">
        <f t="shared" si="2"/>
        <v>7.1</v>
      </c>
      <c r="L84" s="334">
        <f t="shared" si="2"/>
        <v>0.25</v>
      </c>
      <c r="M84" s="334"/>
      <c r="N84" s="333">
        <f t="shared" si="2"/>
        <v>430</v>
      </c>
      <c r="O84" s="333">
        <f t="shared" si="2"/>
        <v>1000</v>
      </c>
      <c r="P84" s="333">
        <f t="shared" si="2"/>
        <v>25</v>
      </c>
      <c r="Q84" s="332">
        <f t="shared" si="2"/>
        <v>14.02</v>
      </c>
      <c r="R84" s="333">
        <f t="shared" si="2"/>
        <v>103.2</v>
      </c>
      <c r="S84" s="333">
        <f t="shared" si="2"/>
        <v>7.6</v>
      </c>
      <c r="T84" s="332">
        <f t="shared" si="2"/>
        <v>4.8</v>
      </c>
      <c r="U84" s="333">
        <f t="shared" si="2"/>
        <v>58</v>
      </c>
      <c r="V84" s="286"/>
      <c r="W84" s="286"/>
      <c r="X84" s="286"/>
      <c r="Y84" s="286"/>
      <c r="Z84" s="286"/>
      <c r="AA84" s="286"/>
      <c r="AB84" s="286"/>
      <c r="AC84" s="286"/>
      <c r="AD84" s="286"/>
      <c r="AE84" s="286"/>
      <c r="AF84" s="286"/>
      <c r="AG84" s="286"/>
      <c r="AH84" s="286"/>
      <c r="AI84" s="286"/>
      <c r="AJ84" s="286"/>
      <c r="AK84" s="286"/>
      <c r="AL84" s="286"/>
      <c r="AM84" s="286"/>
      <c r="AN84" s="286"/>
      <c r="AO84" s="286"/>
    </row>
    <row r="85" spans="1:41" s="287" customFormat="1" ht="12" x14ac:dyDescent="0.2">
      <c r="A85" s="286"/>
      <c r="B85" s="286"/>
      <c r="C85" s="327"/>
      <c r="D85" s="328"/>
      <c r="E85" s="329"/>
      <c r="F85" s="329"/>
      <c r="G85" s="329"/>
      <c r="H85" s="329"/>
      <c r="I85" s="329"/>
      <c r="J85" s="328"/>
      <c r="K85" s="329"/>
      <c r="L85" s="329"/>
      <c r="M85" s="329"/>
      <c r="N85" s="329"/>
      <c r="O85" s="329"/>
      <c r="P85" s="329"/>
      <c r="Q85" s="328"/>
      <c r="R85" s="329"/>
      <c r="S85" s="329"/>
      <c r="T85" s="328"/>
      <c r="U85" s="329"/>
      <c r="V85" s="286"/>
      <c r="W85" s="286"/>
      <c r="X85" s="286"/>
      <c r="Y85" s="286"/>
      <c r="Z85" s="286"/>
      <c r="AA85" s="286"/>
      <c r="AB85" s="286"/>
      <c r="AC85" s="286"/>
      <c r="AD85" s="286"/>
      <c r="AE85" s="286"/>
      <c r="AF85" s="286"/>
      <c r="AG85" s="286"/>
      <c r="AH85" s="286"/>
      <c r="AI85" s="286"/>
      <c r="AJ85" s="286"/>
      <c r="AK85" s="286"/>
      <c r="AL85" s="286"/>
      <c r="AM85" s="286"/>
      <c r="AN85" s="286"/>
      <c r="AO85" s="286"/>
    </row>
    <row r="86" spans="1:41" s="287" customFormat="1" ht="12" x14ac:dyDescent="0.2">
      <c r="A86" s="335"/>
      <c r="B86" s="335"/>
      <c r="C86" s="336"/>
      <c r="D86" s="337"/>
      <c r="E86" s="336"/>
      <c r="F86" s="338"/>
      <c r="G86" s="338"/>
      <c r="H86" s="336"/>
      <c r="I86" s="336"/>
      <c r="J86" s="337"/>
      <c r="K86" s="336"/>
      <c r="L86" s="336"/>
      <c r="M86" s="336"/>
      <c r="N86" s="338"/>
      <c r="O86" s="338"/>
      <c r="P86" s="338"/>
      <c r="Q86" s="337"/>
      <c r="R86" s="338"/>
      <c r="S86" s="338"/>
      <c r="T86" s="337"/>
      <c r="U86" s="338"/>
      <c r="V86" s="286"/>
      <c r="W86" s="286"/>
      <c r="X86" s="286"/>
      <c r="Y86" s="286"/>
      <c r="Z86" s="286"/>
      <c r="AA86" s="286"/>
      <c r="AB86" s="286"/>
      <c r="AC86" s="286"/>
      <c r="AD86" s="286"/>
      <c r="AE86" s="286"/>
      <c r="AF86" s="286"/>
      <c r="AG86" s="286"/>
      <c r="AH86" s="286"/>
      <c r="AI86" s="286"/>
      <c r="AJ86" s="286"/>
      <c r="AK86" s="286"/>
      <c r="AL86" s="286"/>
      <c r="AM86" s="286"/>
      <c r="AN86" s="286"/>
      <c r="AO86" s="286"/>
    </row>
    <row r="87" spans="1:41" s="287" customFormat="1" x14ac:dyDescent="0.2">
      <c r="A87" s="314">
        <v>12</v>
      </c>
      <c r="B87" s="339" t="s">
        <v>48</v>
      </c>
      <c r="C87" s="315" t="s">
        <v>193</v>
      </c>
      <c r="D87" s="316">
        <v>3.3</v>
      </c>
      <c r="E87" s="316">
        <v>4.5999999999999996</v>
      </c>
      <c r="F87" s="317">
        <v>280</v>
      </c>
      <c r="G87" s="318">
        <v>0.26</v>
      </c>
      <c r="H87" s="317">
        <v>15</v>
      </c>
      <c r="I87" s="317">
        <v>14</v>
      </c>
      <c r="J87" s="316">
        <v>9.2899999999999991</v>
      </c>
      <c r="K87" s="316">
        <v>6.9</v>
      </c>
      <c r="L87" s="318">
        <v>0.23</v>
      </c>
      <c r="M87" s="317">
        <v>28</v>
      </c>
      <c r="N87" s="317">
        <v>340</v>
      </c>
      <c r="O87" s="317">
        <v>870</v>
      </c>
      <c r="P87" s="317">
        <v>23</v>
      </c>
      <c r="Q87" s="289">
        <v>13.24</v>
      </c>
      <c r="R87" s="317">
        <v>103.8</v>
      </c>
      <c r="S87" s="316">
        <v>5.8</v>
      </c>
      <c r="T87" s="316">
        <v>1.7</v>
      </c>
      <c r="U87" s="316">
        <v>9.1999999999999993</v>
      </c>
      <c r="V87" s="286"/>
      <c r="W87" s="286"/>
      <c r="X87" s="286"/>
      <c r="Y87" s="286"/>
      <c r="Z87" s="286"/>
      <c r="AA87" s="286"/>
      <c r="AB87" s="286"/>
      <c r="AC87" s="286"/>
      <c r="AD87" s="286"/>
      <c r="AE87" s="286"/>
      <c r="AF87" s="286"/>
      <c r="AG87" s="286"/>
      <c r="AH87" s="286"/>
      <c r="AI87" s="286"/>
      <c r="AJ87" s="286"/>
      <c r="AK87" s="286"/>
      <c r="AL87" s="286"/>
      <c r="AM87" s="286"/>
      <c r="AN87" s="286"/>
      <c r="AO87" s="286"/>
    </row>
    <row r="88" spans="1:41" s="287" customFormat="1" ht="12" x14ac:dyDescent="0.2">
      <c r="A88" s="288">
        <v>12</v>
      </c>
      <c r="B88" s="289" t="s">
        <v>48</v>
      </c>
      <c r="C88" s="290">
        <v>44971</v>
      </c>
      <c r="D88" s="285">
        <v>1.8</v>
      </c>
      <c r="E88" s="285">
        <v>1.8</v>
      </c>
      <c r="F88" s="289">
        <v>110</v>
      </c>
      <c r="G88" s="291">
        <v>0.24</v>
      </c>
      <c r="H88" s="289">
        <v>13</v>
      </c>
      <c r="I88" s="289">
        <v>13</v>
      </c>
      <c r="J88" s="292">
        <v>8.11</v>
      </c>
      <c r="K88" s="285">
        <v>6.8</v>
      </c>
      <c r="L88" s="291">
        <v>0.18</v>
      </c>
      <c r="M88" s="289">
        <v>28</v>
      </c>
      <c r="N88" s="289">
        <v>310</v>
      </c>
      <c r="O88" s="289">
        <v>700</v>
      </c>
      <c r="P88" s="289">
        <v>11</v>
      </c>
      <c r="Q88" s="289">
        <v>13.78</v>
      </c>
      <c r="R88" s="289">
        <v>98.1</v>
      </c>
      <c r="S88" s="285">
        <v>5.4</v>
      </c>
      <c r="T88" s="285">
        <v>1.6</v>
      </c>
      <c r="U88" s="285">
        <v>9.3000000000000007</v>
      </c>
      <c r="V88" s="286"/>
      <c r="W88" s="286"/>
      <c r="X88" s="286"/>
      <c r="Y88" s="286"/>
      <c r="Z88" s="286"/>
      <c r="AA88" s="286"/>
      <c r="AB88" s="286"/>
      <c r="AC88" s="286"/>
      <c r="AD88" s="286"/>
      <c r="AE88" s="286"/>
      <c r="AF88" s="286"/>
      <c r="AG88" s="286"/>
      <c r="AH88" s="286"/>
      <c r="AI88" s="286"/>
      <c r="AJ88" s="286"/>
      <c r="AK88" s="286"/>
      <c r="AL88" s="286"/>
      <c r="AM88" s="286"/>
      <c r="AN88" s="286"/>
      <c r="AO88" s="286"/>
    </row>
    <row r="89" spans="1:41" s="287" customFormat="1" ht="12" x14ac:dyDescent="0.2">
      <c r="A89" s="288">
        <v>12</v>
      </c>
      <c r="B89" s="289" t="s">
        <v>48</v>
      </c>
      <c r="C89" s="290">
        <v>44999</v>
      </c>
      <c r="D89" s="285">
        <v>2.2000000000000002</v>
      </c>
      <c r="E89" s="285">
        <v>2.4</v>
      </c>
      <c r="F89" s="289">
        <v>150</v>
      </c>
      <c r="G89" s="291">
        <v>0.2</v>
      </c>
      <c r="H89" s="289">
        <v>12</v>
      </c>
      <c r="I89" s="289">
        <v>12</v>
      </c>
      <c r="J89" s="292">
        <v>8.2899999999999991</v>
      </c>
      <c r="K89" s="285">
        <v>6.8</v>
      </c>
      <c r="L89" s="291">
        <v>0.16</v>
      </c>
      <c r="M89" s="289">
        <v>47</v>
      </c>
      <c r="N89" s="289">
        <v>320</v>
      </c>
      <c r="O89" s="289">
        <v>770</v>
      </c>
      <c r="P89" s="289">
        <v>12</v>
      </c>
      <c r="Q89" s="289">
        <v>13.3</v>
      </c>
      <c r="R89" s="289">
        <v>101</v>
      </c>
      <c r="S89" s="285">
        <v>5.2</v>
      </c>
      <c r="T89" s="285">
        <v>1.6</v>
      </c>
      <c r="U89" s="289">
        <v>10</v>
      </c>
      <c r="V89" s="286"/>
      <c r="W89" s="286"/>
      <c r="X89" s="286"/>
      <c r="Y89" s="286"/>
      <c r="Z89" s="286"/>
      <c r="AA89" s="286"/>
      <c r="AB89" s="286"/>
      <c r="AC89" s="286"/>
      <c r="AD89" s="286"/>
      <c r="AE89" s="286"/>
      <c r="AF89" s="286"/>
      <c r="AG89" s="286"/>
      <c r="AH89" s="286"/>
      <c r="AI89" s="286"/>
      <c r="AJ89" s="286"/>
      <c r="AK89" s="286"/>
      <c r="AL89" s="286"/>
      <c r="AM89" s="286"/>
      <c r="AN89" s="286"/>
      <c r="AO89" s="286"/>
    </row>
    <row r="90" spans="1:41" s="287" customFormat="1" ht="12" x14ac:dyDescent="0.2">
      <c r="A90" s="288">
        <v>12</v>
      </c>
      <c r="B90" s="289" t="s">
        <v>48</v>
      </c>
      <c r="C90" s="290">
        <v>45034</v>
      </c>
      <c r="D90" s="285">
        <v>7.6</v>
      </c>
      <c r="E90" s="285">
        <v>2.2999999999999998</v>
      </c>
      <c r="F90" s="289">
        <v>150</v>
      </c>
      <c r="G90" s="291">
        <v>0.22</v>
      </c>
      <c r="H90" s="289">
        <v>13</v>
      </c>
      <c r="I90" s="289">
        <v>12</v>
      </c>
      <c r="J90" s="292">
        <v>7.83</v>
      </c>
      <c r="K90" s="285">
        <v>6.8</v>
      </c>
      <c r="L90" s="291">
        <v>0.16</v>
      </c>
      <c r="M90" s="289">
        <v>25</v>
      </c>
      <c r="N90" s="289">
        <v>350</v>
      </c>
      <c r="O90" s="289">
        <v>800</v>
      </c>
      <c r="P90" s="289">
        <v>16</v>
      </c>
      <c r="Q90" s="289">
        <v>11.72</v>
      </c>
      <c r="R90" s="289">
        <v>96.2</v>
      </c>
      <c r="S90" s="285">
        <v>5.0999999999999996</v>
      </c>
      <c r="T90" s="285">
        <v>1.5</v>
      </c>
      <c r="U90" s="289">
        <v>8.6999999999999993</v>
      </c>
      <c r="V90" s="286"/>
      <c r="W90" s="286"/>
      <c r="X90" s="286"/>
      <c r="Y90" s="286"/>
      <c r="Z90" s="286"/>
      <c r="AA90" s="286"/>
      <c r="AB90" s="286"/>
      <c r="AC90" s="286"/>
      <c r="AD90" s="286"/>
      <c r="AE90" s="286"/>
      <c r="AF90" s="286"/>
      <c r="AG90" s="286"/>
      <c r="AH90" s="286"/>
      <c r="AI90" s="286"/>
      <c r="AJ90" s="286"/>
      <c r="AK90" s="286"/>
      <c r="AL90" s="286"/>
      <c r="AM90" s="286"/>
      <c r="AN90" s="286"/>
      <c r="AO90" s="286"/>
    </row>
    <row r="91" spans="1:41" s="287" customFormat="1" x14ac:dyDescent="0.2">
      <c r="A91" s="295">
        <v>12</v>
      </c>
      <c r="B91" s="261" t="s">
        <v>48</v>
      </c>
      <c r="C91" s="290">
        <v>45062</v>
      </c>
      <c r="D91" s="285">
        <v>14.7</v>
      </c>
      <c r="E91" s="285">
        <v>2.7</v>
      </c>
      <c r="F91" s="289">
        <v>150</v>
      </c>
      <c r="G91" s="291">
        <v>0.18</v>
      </c>
      <c r="H91" s="289">
        <v>12</v>
      </c>
      <c r="I91" s="289">
        <v>11</v>
      </c>
      <c r="J91" s="285">
        <v>8.08</v>
      </c>
      <c r="K91" s="285">
        <v>6.9</v>
      </c>
      <c r="L91" s="291">
        <v>0.18</v>
      </c>
      <c r="M91" s="289">
        <v>25</v>
      </c>
      <c r="N91" s="289">
        <v>210</v>
      </c>
      <c r="O91" s="289">
        <v>770</v>
      </c>
      <c r="P91" s="289">
        <v>17</v>
      </c>
      <c r="Q91" s="289">
        <v>9.8000000000000007</v>
      </c>
      <c r="R91" s="289">
        <v>98.3</v>
      </c>
      <c r="S91" s="285">
        <v>5.8</v>
      </c>
      <c r="T91" s="285">
        <v>1.7</v>
      </c>
      <c r="U91" s="285">
        <v>9.1999999999999993</v>
      </c>
      <c r="V91" s="286"/>
      <c r="W91" s="286"/>
      <c r="X91" s="286"/>
      <c r="Y91" s="286"/>
      <c r="Z91" s="286"/>
      <c r="AA91" s="286"/>
      <c r="AB91" s="286"/>
      <c r="AC91" s="286"/>
      <c r="AD91" s="286"/>
      <c r="AE91" s="286"/>
      <c r="AF91" s="286"/>
      <c r="AG91" s="286"/>
      <c r="AH91" s="286"/>
      <c r="AI91" s="286"/>
      <c r="AJ91" s="286"/>
      <c r="AK91" s="286"/>
      <c r="AL91" s="286"/>
      <c r="AM91" s="286"/>
      <c r="AN91" s="286"/>
      <c r="AO91" s="286"/>
    </row>
    <row r="92" spans="1:41" s="287" customFormat="1" ht="12" x14ac:dyDescent="0.2">
      <c r="A92" s="288">
        <v>12</v>
      </c>
      <c r="B92" s="289" t="s">
        <v>48</v>
      </c>
      <c r="C92" s="290">
        <v>45090</v>
      </c>
      <c r="D92" s="285">
        <v>19.3</v>
      </c>
      <c r="E92" s="285">
        <v>3.3</v>
      </c>
      <c r="F92" s="289">
        <v>100</v>
      </c>
      <c r="G92" s="291">
        <v>0.19</v>
      </c>
      <c r="H92" s="289">
        <v>12</v>
      </c>
      <c r="I92" s="289">
        <v>11</v>
      </c>
      <c r="J92" s="285">
        <v>8.5299999999999994</v>
      </c>
      <c r="K92" s="285">
        <v>7</v>
      </c>
      <c r="L92" s="291">
        <v>0.21</v>
      </c>
      <c r="M92" s="289">
        <v>10</v>
      </c>
      <c r="N92" s="289">
        <v>160</v>
      </c>
      <c r="O92" s="289">
        <v>610</v>
      </c>
      <c r="P92" s="289">
        <v>19</v>
      </c>
      <c r="Q92" s="285">
        <v>8.6999999999999993</v>
      </c>
      <c r="R92" s="289">
        <v>94.3</v>
      </c>
      <c r="S92" s="285">
        <v>5.8</v>
      </c>
      <c r="T92" s="285">
        <v>1.7</v>
      </c>
      <c r="U92" s="285">
        <v>9.6999999999999993</v>
      </c>
      <c r="V92" s="286"/>
      <c r="W92" s="286"/>
      <c r="X92" s="286"/>
      <c r="Y92" s="286"/>
      <c r="Z92" s="286"/>
      <c r="AA92" s="286"/>
      <c r="AB92" s="286"/>
      <c r="AC92" s="286"/>
      <c r="AD92" s="286"/>
      <c r="AE92" s="286"/>
      <c r="AF92" s="286"/>
      <c r="AG92" s="286"/>
      <c r="AH92" s="286"/>
      <c r="AI92" s="286"/>
      <c r="AJ92" s="286"/>
      <c r="AK92" s="286"/>
      <c r="AL92" s="286"/>
      <c r="AM92" s="286"/>
      <c r="AN92" s="286"/>
      <c r="AO92" s="286"/>
    </row>
    <row r="93" spans="1:41" s="287" customFormat="1" ht="12" x14ac:dyDescent="0.2">
      <c r="A93" s="288">
        <v>12</v>
      </c>
      <c r="B93" s="289" t="s">
        <v>48</v>
      </c>
      <c r="C93" s="290">
        <v>45133</v>
      </c>
      <c r="D93" s="285">
        <v>18.899999999999999</v>
      </c>
      <c r="E93" s="285">
        <v>2.6</v>
      </c>
      <c r="F93" s="289">
        <v>50</v>
      </c>
      <c r="G93" s="291">
        <v>0.16</v>
      </c>
      <c r="H93" s="289">
        <v>11</v>
      </c>
      <c r="I93" s="289">
        <v>10</v>
      </c>
      <c r="J93" s="285">
        <v>8.49</v>
      </c>
      <c r="K93" s="285">
        <v>6.9</v>
      </c>
      <c r="L93" s="291">
        <v>0.2</v>
      </c>
      <c r="M93" s="289">
        <v>10</v>
      </c>
      <c r="N93" s="289">
        <v>73</v>
      </c>
      <c r="O93" s="289">
        <v>600</v>
      </c>
      <c r="P93" s="289">
        <v>14</v>
      </c>
      <c r="Q93" s="285">
        <v>8.8000000000000007</v>
      </c>
      <c r="R93" s="289">
        <v>96</v>
      </c>
      <c r="S93" s="285">
        <v>5.4</v>
      </c>
      <c r="T93" s="285">
        <v>1.6</v>
      </c>
      <c r="U93" s="285">
        <v>10</v>
      </c>
      <c r="V93" s="286"/>
      <c r="W93" s="286"/>
      <c r="X93" s="286"/>
      <c r="Y93" s="286"/>
      <c r="Z93" s="286"/>
      <c r="AA93" s="286"/>
      <c r="AB93" s="286"/>
      <c r="AC93" s="286"/>
      <c r="AD93" s="286"/>
      <c r="AE93" s="286"/>
      <c r="AF93" s="286"/>
      <c r="AG93" s="286"/>
      <c r="AH93" s="286"/>
      <c r="AI93" s="286"/>
      <c r="AJ93" s="286"/>
      <c r="AK93" s="286"/>
      <c r="AL93" s="286"/>
      <c r="AM93" s="286"/>
      <c r="AN93" s="286"/>
      <c r="AO93" s="286"/>
    </row>
    <row r="94" spans="1:41" s="287" customFormat="1" ht="12" x14ac:dyDescent="0.2">
      <c r="A94" s="288">
        <v>12</v>
      </c>
      <c r="B94" s="289" t="s">
        <v>48</v>
      </c>
      <c r="C94" s="64" t="s">
        <v>206</v>
      </c>
      <c r="D94" s="405">
        <v>18.100000000000001</v>
      </c>
      <c r="E94" s="406">
        <v>3</v>
      </c>
      <c r="F94" s="407">
        <v>120</v>
      </c>
      <c r="G94" s="408">
        <v>0.36</v>
      </c>
      <c r="H94" s="407">
        <v>16</v>
      </c>
      <c r="I94" s="407">
        <v>15</v>
      </c>
      <c r="J94" s="406">
        <v>7.79</v>
      </c>
      <c r="K94" s="406">
        <v>6.4</v>
      </c>
      <c r="L94" s="408">
        <v>0.13</v>
      </c>
      <c r="M94" s="407">
        <v>29</v>
      </c>
      <c r="N94" s="407">
        <v>100</v>
      </c>
      <c r="O94" s="407">
        <v>790</v>
      </c>
      <c r="P94" s="407">
        <v>22</v>
      </c>
      <c r="Q94" s="406">
        <v>8.2200000000000006</v>
      </c>
      <c r="R94" s="407">
        <v>87.3</v>
      </c>
      <c r="S94" s="406">
        <v>5.0999999999999996</v>
      </c>
      <c r="T94" s="406">
        <v>1.6</v>
      </c>
      <c r="U94" s="406">
        <v>9.8000000000000007</v>
      </c>
      <c r="V94" s="286"/>
      <c r="W94" s="286"/>
      <c r="X94" s="286"/>
      <c r="Y94" s="286"/>
      <c r="Z94" s="286"/>
      <c r="AA94" s="286"/>
      <c r="AB94" s="286"/>
      <c r="AC94" s="286"/>
      <c r="AD94" s="286"/>
      <c r="AE94" s="286"/>
      <c r="AF94" s="286"/>
      <c r="AG94" s="286"/>
      <c r="AH94" s="286"/>
      <c r="AI94" s="286"/>
      <c r="AJ94" s="286"/>
      <c r="AK94" s="286"/>
      <c r="AL94" s="286"/>
      <c r="AM94" s="286"/>
      <c r="AN94" s="286"/>
      <c r="AO94" s="286"/>
    </row>
    <row r="95" spans="1:41" s="287" customFormat="1" ht="12" x14ac:dyDescent="0.2">
      <c r="A95" s="288">
        <v>12</v>
      </c>
      <c r="B95" s="289" t="s">
        <v>48</v>
      </c>
      <c r="C95" s="290">
        <v>45189</v>
      </c>
      <c r="D95" s="285">
        <v>16.8</v>
      </c>
      <c r="E95" s="285">
        <v>3.1</v>
      </c>
      <c r="F95" s="289">
        <v>150</v>
      </c>
      <c r="G95" s="291">
        <v>0.28999999999999998</v>
      </c>
      <c r="H95" s="285">
        <v>15</v>
      </c>
      <c r="I95" s="285">
        <v>15</v>
      </c>
      <c r="J95" s="292">
        <v>8.5500000000000007</v>
      </c>
      <c r="K95" s="285">
        <v>6.9</v>
      </c>
      <c r="L95" s="291">
        <v>0.23</v>
      </c>
      <c r="M95" s="289">
        <v>38</v>
      </c>
      <c r="N95" s="289">
        <v>100</v>
      </c>
      <c r="O95" s="289">
        <v>650</v>
      </c>
      <c r="P95" s="289">
        <v>19</v>
      </c>
      <c r="Q95" s="285">
        <v>8.8800000000000008</v>
      </c>
      <c r="R95" s="289">
        <v>93.3</v>
      </c>
      <c r="S95" s="285">
        <v>5.6</v>
      </c>
      <c r="T95" s="285">
        <v>1.7</v>
      </c>
      <c r="U95" s="289">
        <v>9.1999999999999993</v>
      </c>
      <c r="V95" s="286"/>
      <c r="W95" s="286"/>
      <c r="X95" s="286"/>
      <c r="Y95" s="286"/>
      <c r="Z95" s="286"/>
      <c r="AA95" s="286"/>
      <c r="AB95" s="286"/>
      <c r="AC95" s="286"/>
      <c r="AD95" s="286"/>
      <c r="AE95" s="286"/>
      <c r="AF95" s="286"/>
      <c r="AG95" s="286"/>
      <c r="AH95" s="286"/>
      <c r="AI95" s="286"/>
      <c r="AJ95" s="286"/>
      <c r="AK95" s="286"/>
      <c r="AL95" s="286"/>
      <c r="AM95" s="286"/>
      <c r="AN95" s="286"/>
      <c r="AO95" s="286"/>
    </row>
    <row r="96" spans="1:41" s="287" customFormat="1" ht="12" x14ac:dyDescent="0.2">
      <c r="A96" s="288">
        <v>12</v>
      </c>
      <c r="B96" s="289" t="s">
        <v>48</v>
      </c>
      <c r="C96" s="64">
        <v>45210</v>
      </c>
      <c r="D96" s="406">
        <v>12.6</v>
      </c>
      <c r="E96" s="406">
        <v>3.2</v>
      </c>
      <c r="F96" s="407">
        <v>200</v>
      </c>
      <c r="G96" s="408">
        <v>0.38</v>
      </c>
      <c r="H96" s="407">
        <v>18</v>
      </c>
      <c r="I96" s="407">
        <v>16</v>
      </c>
      <c r="J96" s="406">
        <v>8.02</v>
      </c>
      <c r="K96" s="406">
        <v>6.7</v>
      </c>
      <c r="L96" s="408">
        <v>0.2</v>
      </c>
      <c r="M96" s="407">
        <v>31</v>
      </c>
      <c r="N96" s="407">
        <v>120</v>
      </c>
      <c r="O96" s="407">
        <v>750</v>
      </c>
      <c r="P96" s="407">
        <v>22</v>
      </c>
      <c r="Q96" s="406">
        <v>9.5</v>
      </c>
      <c r="R96" s="407">
        <v>93</v>
      </c>
      <c r="S96" s="406">
        <v>5.8</v>
      </c>
      <c r="T96" s="406">
        <v>1.6</v>
      </c>
      <c r="U96" s="406">
        <v>8.8000000000000007</v>
      </c>
      <c r="V96" s="286"/>
      <c r="W96" s="286"/>
      <c r="X96" s="286"/>
      <c r="Y96" s="286"/>
      <c r="Z96" s="286"/>
      <c r="AA96" s="286"/>
      <c r="AB96" s="286"/>
      <c r="AC96" s="286"/>
      <c r="AD96" s="286"/>
      <c r="AE96" s="286"/>
      <c r="AF96" s="286"/>
      <c r="AG96" s="286"/>
      <c r="AH96" s="286"/>
      <c r="AI96" s="286"/>
      <c r="AJ96" s="286"/>
      <c r="AK96" s="286"/>
      <c r="AL96" s="286"/>
      <c r="AM96" s="286"/>
      <c r="AN96" s="286"/>
      <c r="AO96" s="286"/>
    </row>
    <row r="97" spans="1:41" s="287" customFormat="1" ht="12" x14ac:dyDescent="0.2">
      <c r="A97" s="288">
        <v>12</v>
      </c>
      <c r="B97" s="289" t="s">
        <v>48</v>
      </c>
      <c r="C97" s="64" t="s">
        <v>222</v>
      </c>
      <c r="D97" s="406">
        <v>5.3</v>
      </c>
      <c r="E97" s="406">
        <v>3.6</v>
      </c>
      <c r="F97" s="407">
        <v>150</v>
      </c>
      <c r="G97" s="408">
        <v>0.56000000000000005</v>
      </c>
      <c r="H97" s="407">
        <v>16</v>
      </c>
      <c r="I97" s="407">
        <v>15</v>
      </c>
      <c r="J97" s="406">
        <v>7.45</v>
      </c>
      <c r="K97" s="406">
        <v>6.8</v>
      </c>
      <c r="L97" s="408">
        <v>0.18</v>
      </c>
      <c r="M97" s="407">
        <v>20</v>
      </c>
      <c r="N97" s="407">
        <v>140</v>
      </c>
      <c r="O97" s="407">
        <v>670</v>
      </c>
      <c r="P97" s="407">
        <v>22</v>
      </c>
      <c r="Q97" s="407">
        <v>13.03</v>
      </c>
      <c r="R97" s="407">
        <v>104.4</v>
      </c>
      <c r="S97" s="406">
        <v>5.2</v>
      </c>
      <c r="T97" s="406">
        <v>1.4</v>
      </c>
      <c r="U97" s="406">
        <v>8.6</v>
      </c>
      <c r="V97" s="286"/>
      <c r="W97" s="286"/>
      <c r="X97" s="286"/>
      <c r="Y97" s="286"/>
      <c r="Z97" s="286"/>
      <c r="AA97" s="286"/>
      <c r="AB97" s="286"/>
      <c r="AC97" s="286"/>
      <c r="AD97" s="286"/>
      <c r="AE97" s="286"/>
      <c r="AF97" s="286"/>
      <c r="AG97" s="286"/>
      <c r="AH97" s="286"/>
      <c r="AI97" s="286"/>
      <c r="AJ97" s="286"/>
      <c r="AK97" s="286"/>
      <c r="AL97" s="286"/>
      <c r="AM97" s="286"/>
      <c r="AN97" s="286"/>
      <c r="AO97" s="286"/>
    </row>
    <row r="98" spans="1:41" s="287" customFormat="1" ht="12" x14ac:dyDescent="0.2">
      <c r="A98" s="288">
        <v>12</v>
      </c>
      <c r="B98" s="289" t="s">
        <v>48</v>
      </c>
      <c r="C98" s="64">
        <v>45272</v>
      </c>
      <c r="D98" s="406">
        <v>0.9</v>
      </c>
      <c r="E98" s="406">
        <v>2.6</v>
      </c>
      <c r="F98" s="407">
        <v>150</v>
      </c>
      <c r="G98" s="408">
        <v>0.3</v>
      </c>
      <c r="H98" s="407">
        <v>15</v>
      </c>
      <c r="I98" s="407">
        <v>15</v>
      </c>
      <c r="J98" s="406">
        <v>7.87</v>
      </c>
      <c r="K98" s="406">
        <v>6.8</v>
      </c>
      <c r="L98" s="408">
        <v>0.18</v>
      </c>
      <c r="M98" s="407">
        <v>38</v>
      </c>
      <c r="N98" s="407">
        <v>170</v>
      </c>
      <c r="O98" s="407">
        <v>710</v>
      </c>
      <c r="P98" s="407">
        <v>18</v>
      </c>
      <c r="Q98" s="407">
        <v>13.76</v>
      </c>
      <c r="R98" s="407">
        <v>97.6</v>
      </c>
      <c r="S98" s="406">
        <v>5.5</v>
      </c>
      <c r="T98" s="406">
        <v>1.6</v>
      </c>
      <c r="U98" s="406">
        <v>9.1999999999999993</v>
      </c>
      <c r="V98" s="286"/>
      <c r="W98" s="286"/>
      <c r="X98" s="286"/>
      <c r="Y98" s="286"/>
      <c r="Z98" s="286"/>
      <c r="AA98" s="286"/>
      <c r="AB98" s="286"/>
      <c r="AC98" s="286"/>
      <c r="AD98" s="286"/>
      <c r="AE98" s="286"/>
      <c r="AF98" s="286"/>
      <c r="AG98" s="286"/>
      <c r="AH98" s="286"/>
      <c r="AI98" s="286"/>
      <c r="AJ98" s="286"/>
      <c r="AK98" s="286"/>
      <c r="AL98" s="286"/>
      <c r="AM98" s="286"/>
      <c r="AN98" s="286"/>
      <c r="AO98" s="286"/>
    </row>
    <row r="99" spans="1:41" s="287" customFormat="1" ht="12" x14ac:dyDescent="0.2">
      <c r="A99" s="340"/>
      <c r="B99" s="340"/>
      <c r="C99" s="341"/>
      <c r="D99" s="342"/>
      <c r="E99" s="342"/>
      <c r="F99" s="343"/>
      <c r="G99" s="343"/>
      <c r="H99" s="342"/>
      <c r="I99" s="342"/>
      <c r="J99" s="342"/>
      <c r="K99" s="342"/>
      <c r="L99" s="344"/>
      <c r="M99" s="344"/>
      <c r="N99" s="343"/>
      <c r="O99" s="343"/>
      <c r="P99" s="343"/>
      <c r="Q99" s="342"/>
      <c r="R99" s="343"/>
      <c r="S99" s="343"/>
      <c r="T99" s="342"/>
      <c r="U99" s="343"/>
      <c r="V99" s="286"/>
      <c r="W99" s="286"/>
      <c r="X99" s="286"/>
      <c r="Y99" s="286"/>
      <c r="Z99" s="286"/>
      <c r="AA99" s="286"/>
      <c r="AB99" s="286"/>
      <c r="AC99" s="286"/>
      <c r="AD99" s="286"/>
      <c r="AE99" s="286"/>
      <c r="AF99" s="286"/>
      <c r="AG99" s="286"/>
      <c r="AH99" s="286"/>
      <c r="AI99" s="286"/>
      <c r="AJ99" s="286"/>
      <c r="AK99" s="286"/>
      <c r="AL99" s="286"/>
      <c r="AM99" s="286"/>
      <c r="AN99" s="286"/>
      <c r="AO99" s="286"/>
    </row>
    <row r="100" spans="1:41" s="287" customFormat="1" ht="12" x14ac:dyDescent="0.2">
      <c r="A100" s="286"/>
      <c r="B100" s="286"/>
      <c r="C100" s="331" t="s">
        <v>99</v>
      </c>
      <c r="D100" s="332">
        <f>MIN(D87:D98)</f>
        <v>0.9</v>
      </c>
      <c r="E100" s="332">
        <f>MIN(E87:E98)</f>
        <v>1.8</v>
      </c>
      <c r="F100" s="333">
        <f>MIN(F87:F98)</f>
        <v>50</v>
      </c>
      <c r="G100" s="332">
        <f>MIN(G87:G98)</f>
        <v>0.16</v>
      </c>
      <c r="H100" s="332">
        <f>MIN(H87:H98)</f>
        <v>11</v>
      </c>
      <c r="I100" s="332"/>
      <c r="J100" s="332">
        <f>MIN(J87:J98)</f>
        <v>7.45</v>
      </c>
      <c r="K100" s="332">
        <f>MIN(K87:K98)</f>
        <v>6.4</v>
      </c>
      <c r="L100" s="334">
        <f>MIN(L87:L98)</f>
        <v>0.13</v>
      </c>
      <c r="M100" s="334"/>
      <c r="N100" s="333">
        <f t="shared" ref="N100:U100" si="3">MIN(N87:N98)</f>
        <v>73</v>
      </c>
      <c r="O100" s="333">
        <f t="shared" si="3"/>
        <v>600</v>
      </c>
      <c r="P100" s="333">
        <f t="shared" si="3"/>
        <v>11</v>
      </c>
      <c r="Q100" s="332">
        <f t="shared" si="3"/>
        <v>8.2200000000000006</v>
      </c>
      <c r="R100" s="333">
        <f t="shared" si="3"/>
        <v>87.3</v>
      </c>
      <c r="S100" s="333">
        <f t="shared" si="3"/>
        <v>5.0999999999999996</v>
      </c>
      <c r="T100" s="332">
        <f t="shared" si="3"/>
        <v>1.4</v>
      </c>
      <c r="U100" s="333">
        <f t="shared" si="3"/>
        <v>8.6</v>
      </c>
      <c r="V100" s="286"/>
      <c r="W100" s="286"/>
      <c r="X100" s="286"/>
      <c r="Y100" s="286"/>
      <c r="Z100" s="286"/>
      <c r="AA100" s="286"/>
      <c r="AB100" s="286"/>
      <c r="AC100" s="286"/>
      <c r="AD100" s="286"/>
      <c r="AE100" s="286"/>
      <c r="AF100" s="286"/>
      <c r="AG100" s="286"/>
      <c r="AH100" s="286"/>
      <c r="AI100" s="286"/>
      <c r="AJ100" s="286"/>
      <c r="AK100" s="286"/>
      <c r="AL100" s="286"/>
      <c r="AM100" s="286"/>
      <c r="AN100" s="286"/>
      <c r="AO100" s="286"/>
    </row>
    <row r="101" spans="1:41" s="287" customFormat="1" ht="12" x14ac:dyDescent="0.2">
      <c r="A101" s="286"/>
      <c r="B101" s="286"/>
      <c r="C101" s="331" t="s">
        <v>100</v>
      </c>
      <c r="D101" s="332">
        <f>AVERAGE(D87:D98)</f>
        <v>10.125</v>
      </c>
      <c r="E101" s="332">
        <f>AVERAGE(E87:E98)</f>
        <v>2.9333333333333336</v>
      </c>
      <c r="F101" s="333">
        <f>AVERAGE(F87:F98)</f>
        <v>146.66666666666666</v>
      </c>
      <c r="G101" s="332">
        <f>AVERAGE(G87:G98)</f>
        <v>0.27833333333333327</v>
      </c>
      <c r="H101" s="332">
        <f>AVERAGE(H87:H98)</f>
        <v>14</v>
      </c>
      <c r="I101" s="332"/>
      <c r="J101" s="332">
        <f>AVERAGE(J87:J98)</f>
        <v>8.1916666666666664</v>
      </c>
      <c r="K101" s="332">
        <f>AVERAGE(K87:K98)</f>
        <v>6.8083333333333327</v>
      </c>
      <c r="L101" s="334">
        <f>AVERAGE(L87:L98)</f>
        <v>0.18666666666666668</v>
      </c>
      <c r="M101" s="334"/>
      <c r="N101" s="333">
        <f t="shared" ref="N101:U101" si="4">AVERAGE(N87:N98)</f>
        <v>199.41666666666666</v>
      </c>
      <c r="O101" s="333">
        <f t="shared" si="4"/>
        <v>724.16666666666663</v>
      </c>
      <c r="P101" s="333">
        <f t="shared" si="4"/>
        <v>17.916666666666668</v>
      </c>
      <c r="Q101" s="332">
        <f t="shared" si="4"/>
        <v>11.060833333333333</v>
      </c>
      <c r="R101" s="333">
        <f t="shared" si="4"/>
        <v>96.941666666666649</v>
      </c>
      <c r="S101" s="333">
        <f t="shared" si="4"/>
        <v>5.4750000000000005</v>
      </c>
      <c r="T101" s="332">
        <f t="shared" si="4"/>
        <v>1.6083333333333332</v>
      </c>
      <c r="U101" s="333">
        <f t="shared" si="4"/>
        <v>9.3083333333333336</v>
      </c>
      <c r="V101" s="286"/>
      <c r="W101" s="286"/>
      <c r="X101" s="286"/>
      <c r="Y101" s="286"/>
      <c r="Z101" s="286"/>
      <c r="AA101" s="286"/>
      <c r="AB101" s="286"/>
      <c r="AC101" s="286"/>
      <c r="AD101" s="286"/>
      <c r="AE101" s="286"/>
      <c r="AF101" s="286"/>
      <c r="AG101" s="286"/>
      <c r="AH101" s="286"/>
      <c r="AI101" s="286"/>
      <c r="AJ101" s="286"/>
      <c r="AK101" s="286"/>
      <c r="AL101" s="286"/>
      <c r="AM101" s="286"/>
      <c r="AN101" s="286"/>
      <c r="AO101" s="286"/>
    </row>
    <row r="102" spans="1:41" s="287" customFormat="1" ht="12" x14ac:dyDescent="0.2">
      <c r="A102" s="286"/>
      <c r="B102" s="286"/>
      <c r="C102" s="331" t="s">
        <v>101</v>
      </c>
      <c r="D102" s="332">
        <f>MAX(D87:D98)</f>
        <v>19.3</v>
      </c>
      <c r="E102" s="332">
        <f>MAX(E87:E98)</f>
        <v>4.5999999999999996</v>
      </c>
      <c r="F102" s="333">
        <f>MAX(F87:F98)</f>
        <v>280</v>
      </c>
      <c r="G102" s="332">
        <f>MAX(G87:G98)</f>
        <v>0.56000000000000005</v>
      </c>
      <c r="H102" s="332">
        <f>MAX(H87:H98)</f>
        <v>18</v>
      </c>
      <c r="I102" s="332"/>
      <c r="J102" s="332">
        <f>MAX(J87:J98)</f>
        <v>9.2899999999999991</v>
      </c>
      <c r="K102" s="332">
        <f>MAX(K87:K98)</f>
        <v>7</v>
      </c>
      <c r="L102" s="334">
        <f>MAX(L87:L98)</f>
        <v>0.23</v>
      </c>
      <c r="M102" s="334"/>
      <c r="N102" s="333">
        <f t="shared" ref="N102:U102" si="5">MAX(N87:N98)</f>
        <v>350</v>
      </c>
      <c r="O102" s="333">
        <f t="shared" si="5"/>
        <v>870</v>
      </c>
      <c r="P102" s="333">
        <f t="shared" si="5"/>
        <v>23</v>
      </c>
      <c r="Q102" s="332">
        <f t="shared" si="5"/>
        <v>13.78</v>
      </c>
      <c r="R102" s="333">
        <f t="shared" si="5"/>
        <v>104.4</v>
      </c>
      <c r="S102" s="333">
        <f t="shared" si="5"/>
        <v>5.8</v>
      </c>
      <c r="T102" s="332">
        <f t="shared" si="5"/>
        <v>1.7</v>
      </c>
      <c r="U102" s="333">
        <f t="shared" si="5"/>
        <v>10</v>
      </c>
      <c r="V102" s="286"/>
      <c r="W102" s="286"/>
      <c r="X102" s="286"/>
      <c r="Y102" s="286"/>
      <c r="Z102" s="286"/>
      <c r="AA102" s="286"/>
      <c r="AB102" s="286"/>
      <c r="AC102" s="286"/>
      <c r="AD102" s="286"/>
      <c r="AE102" s="286"/>
      <c r="AF102" s="286"/>
      <c r="AG102" s="286"/>
      <c r="AH102" s="286"/>
      <c r="AI102" s="286"/>
      <c r="AJ102" s="286"/>
      <c r="AK102" s="286"/>
      <c r="AL102" s="286"/>
      <c r="AM102" s="286"/>
      <c r="AN102" s="286"/>
      <c r="AO102" s="286"/>
    </row>
    <row r="103" spans="1:41" s="287" customFormat="1" ht="12" x14ac:dyDescent="0.2">
      <c r="A103" s="286"/>
      <c r="B103" s="286"/>
      <c r="C103" s="327"/>
      <c r="D103" s="328"/>
      <c r="E103" s="328"/>
      <c r="F103" s="329"/>
      <c r="G103" s="329"/>
      <c r="H103" s="329"/>
      <c r="I103" s="329"/>
      <c r="J103" s="328"/>
      <c r="K103" s="328"/>
      <c r="L103" s="330"/>
      <c r="M103" s="330"/>
      <c r="N103" s="329"/>
      <c r="O103" s="329"/>
      <c r="P103" s="329"/>
      <c r="Q103" s="328"/>
      <c r="R103" s="329"/>
      <c r="S103" s="329"/>
      <c r="T103" s="328"/>
      <c r="U103" s="329"/>
      <c r="V103" s="286"/>
      <c r="W103" s="286"/>
      <c r="X103" s="286"/>
      <c r="Y103" s="286"/>
      <c r="Z103" s="286"/>
      <c r="AA103" s="286"/>
      <c r="AB103" s="286"/>
      <c r="AC103" s="286"/>
      <c r="AD103" s="286"/>
      <c r="AE103" s="286"/>
      <c r="AF103" s="286"/>
      <c r="AG103" s="286"/>
      <c r="AH103" s="286"/>
      <c r="AI103" s="286"/>
      <c r="AJ103" s="286"/>
      <c r="AK103" s="286"/>
      <c r="AL103" s="286"/>
      <c r="AM103" s="286"/>
      <c r="AN103" s="286"/>
      <c r="AO103" s="286"/>
    </row>
    <row r="104" spans="1:41" s="287" customFormat="1" ht="12" x14ac:dyDescent="0.2">
      <c r="A104" s="335"/>
      <c r="B104" s="335"/>
      <c r="C104" s="336"/>
      <c r="D104" s="337"/>
      <c r="E104" s="336"/>
      <c r="F104" s="338"/>
      <c r="G104" s="338"/>
      <c r="H104" s="336"/>
      <c r="I104" s="336"/>
      <c r="J104" s="337"/>
      <c r="K104" s="336"/>
      <c r="L104" s="336"/>
      <c r="M104" s="336"/>
      <c r="N104" s="338"/>
      <c r="O104" s="338"/>
      <c r="P104" s="338"/>
      <c r="Q104" s="337"/>
      <c r="R104" s="338"/>
      <c r="S104" s="338"/>
      <c r="T104" s="337"/>
      <c r="U104" s="338"/>
      <c r="V104" s="286"/>
      <c r="W104" s="286"/>
      <c r="X104" s="286"/>
      <c r="Y104" s="286"/>
      <c r="Z104" s="286"/>
      <c r="AA104" s="286"/>
      <c r="AB104" s="286"/>
      <c r="AC104" s="286"/>
      <c r="AD104" s="286"/>
      <c r="AE104" s="286"/>
      <c r="AF104" s="286"/>
      <c r="AG104" s="286"/>
      <c r="AH104" s="286"/>
      <c r="AI104" s="286"/>
      <c r="AJ104" s="286"/>
      <c r="AK104" s="286"/>
      <c r="AL104" s="286"/>
      <c r="AM104" s="286"/>
      <c r="AN104" s="286"/>
      <c r="AO104" s="286"/>
    </row>
    <row r="105" spans="1:41" s="287" customFormat="1" ht="12" x14ac:dyDescent="0.2">
      <c r="A105" s="288">
        <v>14</v>
      </c>
      <c r="B105" s="289" t="s">
        <v>49</v>
      </c>
      <c r="C105" s="290">
        <v>44971</v>
      </c>
      <c r="D105" s="285">
        <v>2.2000000000000002</v>
      </c>
      <c r="E105" s="285">
        <v>1.8</v>
      </c>
      <c r="F105" s="289">
        <v>110</v>
      </c>
      <c r="G105" s="291">
        <v>0.2</v>
      </c>
      <c r="H105" s="289">
        <v>13</v>
      </c>
      <c r="I105" s="294"/>
      <c r="J105" s="292">
        <v>8.02</v>
      </c>
      <c r="K105" s="285">
        <v>6.8</v>
      </c>
      <c r="L105" s="291">
        <v>0.16</v>
      </c>
      <c r="M105" s="289">
        <v>22</v>
      </c>
      <c r="N105" s="289">
        <v>300</v>
      </c>
      <c r="O105" s="289">
        <v>670</v>
      </c>
      <c r="P105" s="289">
        <v>11</v>
      </c>
      <c r="Q105" s="289">
        <v>13.64</v>
      </c>
      <c r="R105" s="289">
        <v>98.2</v>
      </c>
      <c r="S105" s="285">
        <v>5.5</v>
      </c>
      <c r="T105" s="285">
        <v>1.6</v>
      </c>
      <c r="U105" s="285">
        <v>8.8000000000000007</v>
      </c>
      <c r="V105" s="286"/>
      <c r="W105" s="286"/>
      <c r="X105" s="286"/>
      <c r="Y105" s="286"/>
      <c r="Z105" s="286"/>
      <c r="AA105" s="286"/>
      <c r="AB105" s="286"/>
      <c r="AC105" s="286"/>
      <c r="AD105" s="286"/>
      <c r="AE105" s="286"/>
      <c r="AF105" s="286"/>
      <c r="AG105" s="286"/>
      <c r="AH105" s="286"/>
      <c r="AI105" s="286"/>
      <c r="AJ105" s="286"/>
      <c r="AK105" s="286"/>
      <c r="AL105" s="286"/>
      <c r="AM105" s="286"/>
      <c r="AN105" s="286"/>
      <c r="AO105" s="286"/>
    </row>
    <row r="106" spans="1:41" s="287" customFormat="1" ht="12" x14ac:dyDescent="0.2">
      <c r="A106" s="288">
        <v>14</v>
      </c>
      <c r="B106" s="289" t="s">
        <v>49</v>
      </c>
      <c r="C106" s="290">
        <v>45034</v>
      </c>
      <c r="D106" s="285">
        <v>7.9</v>
      </c>
      <c r="E106" s="285">
        <v>2.2000000000000002</v>
      </c>
      <c r="F106" s="289">
        <v>130</v>
      </c>
      <c r="G106" s="291">
        <v>0.22</v>
      </c>
      <c r="H106" s="289">
        <v>13</v>
      </c>
      <c r="I106" s="289"/>
      <c r="J106" s="292">
        <v>7.83</v>
      </c>
      <c r="K106" s="285">
        <v>6.9</v>
      </c>
      <c r="L106" s="291">
        <v>0.16</v>
      </c>
      <c r="M106" s="289">
        <v>22</v>
      </c>
      <c r="N106" s="289">
        <v>340</v>
      </c>
      <c r="O106" s="289">
        <v>800</v>
      </c>
      <c r="P106" s="289">
        <v>16</v>
      </c>
      <c r="Q106" s="289">
        <v>11.88</v>
      </c>
      <c r="R106" s="289">
        <v>98.6</v>
      </c>
      <c r="S106" s="285">
        <v>5.2</v>
      </c>
      <c r="T106" s="285">
        <v>1.5</v>
      </c>
      <c r="U106" s="289">
        <v>8.5</v>
      </c>
      <c r="V106" s="286"/>
      <c r="W106" s="286"/>
      <c r="X106" s="286"/>
      <c r="Y106" s="286"/>
      <c r="Z106" s="286"/>
      <c r="AA106" s="286"/>
      <c r="AB106" s="286"/>
      <c r="AC106" s="286"/>
      <c r="AD106" s="286"/>
      <c r="AE106" s="286"/>
      <c r="AF106" s="286"/>
      <c r="AG106" s="286"/>
      <c r="AH106" s="286"/>
      <c r="AI106" s="286"/>
      <c r="AJ106" s="286"/>
      <c r="AK106" s="286"/>
      <c r="AL106" s="286"/>
      <c r="AM106" s="286"/>
      <c r="AN106" s="286"/>
      <c r="AO106" s="286"/>
    </row>
    <row r="107" spans="1:41" s="287" customFormat="1" ht="12" x14ac:dyDescent="0.2">
      <c r="A107" s="288">
        <v>14</v>
      </c>
      <c r="B107" s="289" t="s">
        <v>49</v>
      </c>
      <c r="C107" s="290">
        <v>45090</v>
      </c>
      <c r="D107" s="285">
        <v>19.100000000000001</v>
      </c>
      <c r="E107" s="285">
        <v>2.7</v>
      </c>
      <c r="F107" s="289">
        <v>100</v>
      </c>
      <c r="G107" s="291">
        <v>0.27</v>
      </c>
      <c r="H107" s="289">
        <v>15</v>
      </c>
      <c r="I107" s="289"/>
      <c r="J107" s="285">
        <v>8.8699999999999992</v>
      </c>
      <c r="K107" s="285">
        <v>6.7</v>
      </c>
      <c r="L107" s="291">
        <v>0.21</v>
      </c>
      <c r="M107" s="289">
        <v>79</v>
      </c>
      <c r="N107" s="289">
        <v>170</v>
      </c>
      <c r="O107" s="289">
        <v>830</v>
      </c>
      <c r="P107" s="289">
        <v>68</v>
      </c>
      <c r="Q107" s="285">
        <v>8</v>
      </c>
      <c r="R107" s="289">
        <v>86.5</v>
      </c>
      <c r="S107" s="285">
        <v>5.8</v>
      </c>
      <c r="T107" s="285">
        <v>1.7</v>
      </c>
      <c r="U107" s="289">
        <v>9.6</v>
      </c>
      <c r="V107" s="286"/>
      <c r="W107" s="286"/>
      <c r="X107" s="286"/>
      <c r="Y107" s="286"/>
      <c r="Z107" s="286"/>
      <c r="AA107" s="286"/>
      <c r="AB107" s="286"/>
      <c r="AC107" s="286"/>
      <c r="AD107" s="286"/>
      <c r="AE107" s="286"/>
      <c r="AF107" s="286"/>
      <c r="AG107" s="286"/>
      <c r="AH107" s="286"/>
      <c r="AI107" s="286"/>
      <c r="AJ107" s="286"/>
      <c r="AK107" s="286"/>
      <c r="AL107" s="286"/>
      <c r="AM107" s="286"/>
      <c r="AN107" s="286"/>
      <c r="AO107" s="286"/>
    </row>
    <row r="108" spans="1:41" s="287" customFormat="1" x14ac:dyDescent="0.2">
      <c r="A108" s="295">
        <v>14</v>
      </c>
      <c r="B108" s="261" t="s">
        <v>49</v>
      </c>
      <c r="C108" s="64" t="s">
        <v>206</v>
      </c>
      <c r="D108" s="405">
        <v>18</v>
      </c>
      <c r="E108" s="406">
        <v>3.2</v>
      </c>
      <c r="F108" s="407">
        <v>140</v>
      </c>
      <c r="G108" s="408">
        <v>0.3</v>
      </c>
      <c r="H108" s="407">
        <v>14</v>
      </c>
      <c r="I108" s="409"/>
      <c r="J108" s="406">
        <v>7.65</v>
      </c>
      <c r="K108" s="406">
        <v>6.5</v>
      </c>
      <c r="L108" s="408">
        <v>0.14000000000000001</v>
      </c>
      <c r="M108" s="407">
        <v>26</v>
      </c>
      <c r="N108" s="407">
        <v>110</v>
      </c>
      <c r="O108" s="407">
        <v>720</v>
      </c>
      <c r="P108" s="407">
        <v>21</v>
      </c>
      <c r="Q108" s="406">
        <v>8.5</v>
      </c>
      <c r="R108" s="407">
        <v>90.7</v>
      </c>
      <c r="S108" s="406">
        <v>4.9000000000000004</v>
      </c>
      <c r="T108" s="406">
        <v>1.5</v>
      </c>
      <c r="U108" s="406">
        <v>9.1999999999999993</v>
      </c>
      <c r="V108" s="286"/>
      <c r="W108" s="286"/>
      <c r="X108" s="286"/>
      <c r="Y108" s="286"/>
      <c r="Z108" s="286"/>
      <c r="AA108" s="286"/>
      <c r="AB108" s="286"/>
      <c r="AC108" s="286"/>
      <c r="AD108" s="286"/>
      <c r="AE108" s="286"/>
      <c r="AF108" s="286"/>
      <c r="AG108" s="286"/>
      <c r="AH108" s="286"/>
      <c r="AI108" s="286"/>
      <c r="AJ108" s="286"/>
      <c r="AK108" s="286"/>
      <c r="AL108" s="286"/>
      <c r="AM108" s="286"/>
      <c r="AN108" s="286"/>
      <c r="AO108" s="286"/>
    </row>
    <row r="109" spans="1:41" s="287" customFormat="1" ht="12" x14ac:dyDescent="0.2">
      <c r="A109" s="288">
        <v>14</v>
      </c>
      <c r="B109" s="289" t="s">
        <v>49</v>
      </c>
      <c r="C109" s="64">
        <v>45210</v>
      </c>
      <c r="D109" s="406">
        <v>12.6</v>
      </c>
      <c r="E109" s="406">
        <v>4.2</v>
      </c>
      <c r="F109" s="407">
        <v>200</v>
      </c>
      <c r="G109" s="408">
        <v>0.32</v>
      </c>
      <c r="H109" s="407">
        <v>17</v>
      </c>
      <c r="I109" s="409"/>
      <c r="J109" s="406">
        <v>7.94</v>
      </c>
      <c r="K109" s="406">
        <v>6.8</v>
      </c>
      <c r="L109" s="408">
        <v>0.18</v>
      </c>
      <c r="M109" s="407">
        <v>20</v>
      </c>
      <c r="N109" s="407">
        <v>110</v>
      </c>
      <c r="O109" s="407">
        <v>680</v>
      </c>
      <c r="P109" s="407">
        <v>21</v>
      </c>
      <c r="Q109" s="406">
        <v>9.6</v>
      </c>
      <c r="R109" s="407">
        <v>92</v>
      </c>
      <c r="S109" s="406">
        <v>5.6</v>
      </c>
      <c r="T109" s="406">
        <v>1.6</v>
      </c>
      <c r="U109" s="406">
        <v>8.5</v>
      </c>
      <c r="V109" s="286"/>
      <c r="W109" s="286"/>
      <c r="X109" s="286"/>
      <c r="Y109" s="286"/>
      <c r="Z109" s="286"/>
      <c r="AA109" s="286"/>
      <c r="AB109" s="286"/>
      <c r="AC109" s="286"/>
      <c r="AD109" s="286"/>
      <c r="AE109" s="286"/>
      <c r="AF109" s="286"/>
      <c r="AG109" s="286"/>
      <c r="AH109" s="286"/>
      <c r="AI109" s="286"/>
      <c r="AJ109" s="286"/>
      <c r="AK109" s="286"/>
      <c r="AL109" s="286"/>
      <c r="AM109" s="286"/>
      <c r="AN109" s="286"/>
      <c r="AO109" s="286"/>
    </row>
    <row r="110" spans="1:41" s="287" customFormat="1" ht="12" x14ac:dyDescent="0.2">
      <c r="A110" s="288">
        <v>14</v>
      </c>
      <c r="B110" s="289" t="s">
        <v>49</v>
      </c>
      <c r="C110" s="64">
        <v>45272</v>
      </c>
      <c r="D110" s="406">
        <v>0.9</v>
      </c>
      <c r="E110" s="406">
        <v>3.5</v>
      </c>
      <c r="F110" s="407">
        <v>180</v>
      </c>
      <c r="G110" s="408">
        <v>0.28999999999999998</v>
      </c>
      <c r="H110" s="407">
        <v>15</v>
      </c>
      <c r="I110" s="409"/>
      <c r="J110" s="406">
        <v>7.92</v>
      </c>
      <c r="K110" s="406">
        <v>6.8</v>
      </c>
      <c r="L110" s="408">
        <v>0.18</v>
      </c>
      <c r="M110" s="407">
        <v>36</v>
      </c>
      <c r="N110" s="407">
        <v>170</v>
      </c>
      <c r="O110" s="407">
        <v>710</v>
      </c>
      <c r="P110" s="407">
        <v>18</v>
      </c>
      <c r="Q110" s="407">
        <v>13.7</v>
      </c>
      <c r="R110" s="407">
        <v>97.7</v>
      </c>
      <c r="S110" s="406">
        <v>5.5</v>
      </c>
      <c r="T110" s="406">
        <v>1.6</v>
      </c>
      <c r="U110" s="406">
        <v>9.1</v>
      </c>
      <c r="V110" s="286"/>
      <c r="W110" s="286"/>
      <c r="X110" s="286"/>
      <c r="Y110" s="286"/>
      <c r="Z110" s="286"/>
      <c r="AA110" s="286"/>
      <c r="AB110" s="286"/>
      <c r="AC110" s="286"/>
      <c r="AD110" s="286"/>
      <c r="AE110" s="286"/>
      <c r="AF110" s="286"/>
      <c r="AG110" s="286"/>
      <c r="AH110" s="286"/>
      <c r="AI110" s="286"/>
      <c r="AJ110" s="286"/>
      <c r="AK110" s="286"/>
      <c r="AL110" s="286"/>
      <c r="AM110" s="286"/>
      <c r="AN110" s="286"/>
      <c r="AO110" s="286"/>
    </row>
    <row r="111" spans="1:41" s="287" customFormat="1" ht="12" x14ac:dyDescent="0.2">
      <c r="A111" s="340"/>
      <c r="B111" s="340"/>
      <c r="C111" s="341"/>
      <c r="D111" s="342"/>
      <c r="E111" s="342"/>
      <c r="F111" s="343"/>
      <c r="G111" s="343"/>
      <c r="H111" s="342"/>
      <c r="I111" s="342"/>
      <c r="J111" s="342"/>
      <c r="K111" s="342"/>
      <c r="L111" s="344"/>
      <c r="M111" s="344"/>
      <c r="N111" s="343"/>
      <c r="O111" s="343"/>
      <c r="P111" s="343"/>
      <c r="Q111" s="342"/>
      <c r="R111" s="343"/>
      <c r="S111" s="343"/>
      <c r="T111" s="342"/>
      <c r="U111" s="343"/>
      <c r="V111" s="286"/>
      <c r="W111" s="286"/>
      <c r="X111" s="286"/>
      <c r="Y111" s="286"/>
      <c r="Z111" s="286"/>
      <c r="AA111" s="286"/>
      <c r="AB111" s="286"/>
      <c r="AC111" s="286"/>
      <c r="AD111" s="286"/>
      <c r="AE111" s="286"/>
      <c r="AF111" s="286"/>
      <c r="AG111" s="286"/>
      <c r="AH111" s="286"/>
      <c r="AI111" s="286"/>
      <c r="AJ111" s="286"/>
      <c r="AK111" s="286"/>
      <c r="AL111" s="286"/>
      <c r="AM111" s="286"/>
      <c r="AN111" s="286"/>
      <c r="AO111" s="286"/>
    </row>
    <row r="112" spans="1:41" s="287" customFormat="1" ht="12" x14ac:dyDescent="0.2">
      <c r="A112" s="286"/>
      <c r="B112" s="286"/>
      <c r="C112" s="331" t="s">
        <v>99</v>
      </c>
      <c r="D112" s="332">
        <f>MIN(D105:D110)</f>
        <v>0.9</v>
      </c>
      <c r="E112" s="332">
        <f>MIN(E105:E110)</f>
        <v>1.8</v>
      </c>
      <c r="F112" s="333">
        <f>MIN(F105:F110)</f>
        <v>100</v>
      </c>
      <c r="G112" s="332">
        <f>MIN(G105:G110)</f>
        <v>0.2</v>
      </c>
      <c r="H112" s="332">
        <f>MIN(H105:H110)</f>
        <v>13</v>
      </c>
      <c r="I112" s="332"/>
      <c r="J112" s="332">
        <f>MIN(J105:J110)</f>
        <v>7.65</v>
      </c>
      <c r="K112" s="332">
        <f>MIN(K105:K110)</f>
        <v>6.5</v>
      </c>
      <c r="L112" s="334">
        <f>MIN(L105:L110)</f>
        <v>0.14000000000000001</v>
      </c>
      <c r="M112" s="334"/>
      <c r="N112" s="333">
        <f t="shared" ref="N112:U112" si="6">MIN(N105:N110)</f>
        <v>110</v>
      </c>
      <c r="O112" s="333">
        <f t="shared" si="6"/>
        <v>670</v>
      </c>
      <c r="P112" s="333">
        <f t="shared" si="6"/>
        <v>11</v>
      </c>
      <c r="Q112" s="332">
        <f t="shared" si="6"/>
        <v>8</v>
      </c>
      <c r="R112" s="333">
        <f t="shared" si="6"/>
        <v>86.5</v>
      </c>
      <c r="S112" s="333">
        <f t="shared" si="6"/>
        <v>4.9000000000000004</v>
      </c>
      <c r="T112" s="332">
        <f t="shared" si="6"/>
        <v>1.5</v>
      </c>
      <c r="U112" s="333">
        <f t="shared" si="6"/>
        <v>8.5</v>
      </c>
      <c r="V112" s="286"/>
      <c r="W112" s="286"/>
      <c r="X112" s="286"/>
      <c r="Y112" s="286"/>
      <c r="Z112" s="286"/>
      <c r="AA112" s="286"/>
      <c r="AB112" s="286"/>
      <c r="AC112" s="286"/>
      <c r="AD112" s="286"/>
      <c r="AE112" s="286"/>
      <c r="AF112" s="286"/>
      <c r="AG112" s="286"/>
      <c r="AH112" s="286"/>
      <c r="AI112" s="286"/>
      <c r="AJ112" s="286"/>
      <c r="AK112" s="286"/>
      <c r="AL112" s="286"/>
      <c r="AM112" s="286"/>
      <c r="AN112" s="286"/>
      <c r="AO112" s="286"/>
    </row>
    <row r="113" spans="1:41" s="287" customFormat="1" ht="12" x14ac:dyDescent="0.2">
      <c r="A113" s="286"/>
      <c r="B113" s="286"/>
      <c r="C113" s="331" t="s">
        <v>100</v>
      </c>
      <c r="D113" s="332">
        <f>AVERAGE(D105:D110)</f>
        <v>10.116666666666667</v>
      </c>
      <c r="E113" s="332">
        <f>AVERAGE(E105:E110)</f>
        <v>2.9333333333333336</v>
      </c>
      <c r="F113" s="333">
        <f>AVERAGE(F105:F110)</f>
        <v>143.33333333333334</v>
      </c>
      <c r="G113" s="332">
        <f>AVERAGE(G105:G110)</f>
        <v>0.26666666666666666</v>
      </c>
      <c r="H113" s="332">
        <f>AVERAGE(H105:H110)</f>
        <v>14.5</v>
      </c>
      <c r="I113" s="332"/>
      <c r="J113" s="332">
        <f>AVERAGE(J105:J110)</f>
        <v>8.0383333333333322</v>
      </c>
      <c r="K113" s="332">
        <f>AVERAGE(K105:K110)</f>
        <v>6.7499999999999991</v>
      </c>
      <c r="L113" s="334">
        <f>AVERAGE(L105:L110)</f>
        <v>0.17166666666666666</v>
      </c>
      <c r="M113" s="334"/>
      <c r="N113" s="333">
        <f t="shared" ref="N113:U113" si="7">AVERAGE(N105:N110)</f>
        <v>200</v>
      </c>
      <c r="O113" s="333">
        <f t="shared" si="7"/>
        <v>735</v>
      </c>
      <c r="P113" s="333">
        <f t="shared" si="7"/>
        <v>25.833333333333332</v>
      </c>
      <c r="Q113" s="332">
        <f t="shared" si="7"/>
        <v>10.886666666666668</v>
      </c>
      <c r="R113" s="333">
        <f t="shared" si="7"/>
        <v>93.95</v>
      </c>
      <c r="S113" s="333">
        <f t="shared" si="7"/>
        <v>5.416666666666667</v>
      </c>
      <c r="T113" s="332">
        <f t="shared" si="7"/>
        <v>1.5833333333333333</v>
      </c>
      <c r="U113" s="333">
        <f t="shared" si="7"/>
        <v>8.9499999999999993</v>
      </c>
      <c r="V113" s="286"/>
      <c r="W113" s="286"/>
      <c r="X113" s="286"/>
      <c r="Y113" s="286"/>
      <c r="Z113" s="286"/>
      <c r="AA113" s="286"/>
      <c r="AB113" s="286"/>
      <c r="AC113" s="286"/>
      <c r="AD113" s="286"/>
      <c r="AE113" s="286"/>
      <c r="AF113" s="286"/>
      <c r="AG113" s="286"/>
      <c r="AH113" s="286"/>
      <c r="AI113" s="286"/>
      <c r="AJ113" s="286"/>
      <c r="AK113" s="286"/>
      <c r="AL113" s="286"/>
      <c r="AM113" s="286"/>
      <c r="AN113" s="286"/>
      <c r="AO113" s="286"/>
    </row>
    <row r="114" spans="1:41" s="287" customFormat="1" ht="12" x14ac:dyDescent="0.2">
      <c r="A114" s="286"/>
      <c r="B114" s="286"/>
      <c r="C114" s="331" t="s">
        <v>101</v>
      </c>
      <c r="D114" s="332">
        <f>MAX(D105:D110)</f>
        <v>19.100000000000001</v>
      </c>
      <c r="E114" s="332">
        <f>MAX(E105:E110)</f>
        <v>4.2</v>
      </c>
      <c r="F114" s="333">
        <f>MAX(F105:F110)</f>
        <v>200</v>
      </c>
      <c r="G114" s="332">
        <f>MAX(G105:G110)</f>
        <v>0.32</v>
      </c>
      <c r="H114" s="332">
        <f>MAX(H105:H110)</f>
        <v>17</v>
      </c>
      <c r="I114" s="332"/>
      <c r="J114" s="332">
        <f>MAX(J105:J110)</f>
        <v>8.8699999999999992</v>
      </c>
      <c r="K114" s="332">
        <f>MAX(K105:K110)</f>
        <v>6.9</v>
      </c>
      <c r="L114" s="334">
        <f>MAX(L105:L110)</f>
        <v>0.21</v>
      </c>
      <c r="M114" s="334"/>
      <c r="N114" s="333">
        <f t="shared" ref="N114:U114" si="8">MAX(N105:N110)</f>
        <v>340</v>
      </c>
      <c r="O114" s="333">
        <f t="shared" si="8"/>
        <v>830</v>
      </c>
      <c r="P114" s="333">
        <f t="shared" si="8"/>
        <v>68</v>
      </c>
      <c r="Q114" s="332">
        <f t="shared" si="8"/>
        <v>13.7</v>
      </c>
      <c r="R114" s="333">
        <f t="shared" si="8"/>
        <v>98.6</v>
      </c>
      <c r="S114" s="333">
        <f t="shared" si="8"/>
        <v>5.8</v>
      </c>
      <c r="T114" s="332">
        <f t="shared" si="8"/>
        <v>1.7</v>
      </c>
      <c r="U114" s="333">
        <f t="shared" si="8"/>
        <v>9.6</v>
      </c>
      <c r="V114" s="286"/>
      <c r="W114" s="286"/>
      <c r="X114" s="286"/>
      <c r="Y114" s="286"/>
      <c r="Z114" s="286"/>
      <c r="AA114" s="286"/>
      <c r="AB114" s="286"/>
      <c r="AC114" s="286"/>
      <c r="AD114" s="286"/>
      <c r="AE114" s="286"/>
      <c r="AF114" s="286"/>
      <c r="AG114" s="286"/>
      <c r="AH114" s="286"/>
      <c r="AI114" s="286"/>
      <c r="AJ114" s="286"/>
      <c r="AK114" s="286"/>
      <c r="AL114" s="286"/>
      <c r="AM114" s="286"/>
      <c r="AN114" s="286"/>
      <c r="AO114" s="286"/>
    </row>
    <row r="115" spans="1:41" s="287" customFormat="1" ht="12" x14ac:dyDescent="0.2">
      <c r="A115" s="286"/>
      <c r="B115" s="286"/>
      <c r="C115" s="345"/>
      <c r="D115" s="305"/>
      <c r="E115" s="286"/>
      <c r="F115" s="346"/>
      <c r="G115" s="346"/>
      <c r="H115" s="286"/>
      <c r="I115" s="286"/>
      <c r="J115" s="305"/>
      <c r="K115" s="286"/>
      <c r="L115" s="286"/>
      <c r="M115" s="286"/>
      <c r="N115" s="346"/>
      <c r="O115" s="346"/>
      <c r="P115" s="346"/>
      <c r="Q115" s="305"/>
      <c r="R115" s="346"/>
      <c r="S115" s="346"/>
      <c r="T115" s="305"/>
      <c r="U115" s="346"/>
      <c r="V115" s="286"/>
      <c r="W115" s="286"/>
      <c r="X115" s="286"/>
      <c r="Y115" s="286"/>
      <c r="Z115" s="286"/>
      <c r="AA115" s="286"/>
      <c r="AB115" s="286"/>
      <c r="AC115" s="286"/>
      <c r="AD115" s="286"/>
      <c r="AE115" s="286"/>
      <c r="AF115" s="286"/>
      <c r="AG115" s="286"/>
      <c r="AH115" s="286"/>
      <c r="AI115" s="286"/>
      <c r="AJ115" s="286"/>
      <c r="AK115" s="286"/>
      <c r="AL115" s="286"/>
      <c r="AM115" s="286"/>
      <c r="AN115" s="286"/>
      <c r="AO115" s="286"/>
    </row>
    <row r="116" spans="1:41" s="287" customFormat="1" ht="12" x14ac:dyDescent="0.2">
      <c r="A116" s="335"/>
      <c r="B116" s="335"/>
      <c r="C116" s="336"/>
      <c r="D116" s="337"/>
      <c r="E116" s="336"/>
      <c r="F116" s="338"/>
      <c r="G116" s="338"/>
      <c r="H116" s="336"/>
      <c r="I116" s="336"/>
      <c r="J116" s="337"/>
      <c r="K116" s="336"/>
      <c r="L116" s="336"/>
      <c r="M116" s="336"/>
      <c r="N116" s="338"/>
      <c r="O116" s="338"/>
      <c r="P116" s="338"/>
      <c r="Q116" s="337"/>
      <c r="R116" s="338"/>
      <c r="S116" s="338"/>
      <c r="T116" s="337"/>
      <c r="U116" s="338"/>
      <c r="V116" s="286"/>
      <c r="W116" s="286"/>
      <c r="X116" s="286"/>
      <c r="Y116" s="286"/>
      <c r="Z116" s="286"/>
      <c r="AA116" s="286"/>
      <c r="AB116" s="286"/>
      <c r="AC116" s="286"/>
      <c r="AD116" s="286"/>
      <c r="AE116" s="286"/>
      <c r="AF116" s="286"/>
      <c r="AG116" s="286"/>
      <c r="AH116" s="286"/>
      <c r="AI116" s="286"/>
      <c r="AJ116" s="286"/>
      <c r="AK116" s="286"/>
      <c r="AL116" s="286"/>
      <c r="AM116" s="286"/>
      <c r="AN116" s="286"/>
      <c r="AO116" s="286"/>
    </row>
    <row r="117" spans="1:41" s="287" customFormat="1" ht="12" x14ac:dyDescent="0.2">
      <c r="A117" s="288">
        <v>18</v>
      </c>
      <c r="B117" s="289" t="s">
        <v>50</v>
      </c>
      <c r="C117" s="290">
        <v>44971</v>
      </c>
      <c r="D117" s="285">
        <v>2.1</v>
      </c>
      <c r="E117" s="285">
        <v>1.9</v>
      </c>
      <c r="F117" s="289">
        <v>110</v>
      </c>
      <c r="G117" s="291">
        <v>0.22</v>
      </c>
      <c r="H117" s="289">
        <v>13</v>
      </c>
      <c r="I117" s="294"/>
      <c r="J117" s="292">
        <v>8.01</v>
      </c>
      <c r="K117" s="285">
        <v>6.8</v>
      </c>
      <c r="L117" s="291">
        <v>0.16</v>
      </c>
      <c r="M117" s="289">
        <v>22</v>
      </c>
      <c r="N117" s="289">
        <v>310</v>
      </c>
      <c r="O117" s="289">
        <v>690</v>
      </c>
      <c r="P117" s="289">
        <v>11</v>
      </c>
      <c r="Q117" s="289">
        <v>13.66</v>
      </c>
      <c r="R117" s="289">
        <v>98.1</v>
      </c>
      <c r="S117" s="285">
        <v>5.3</v>
      </c>
      <c r="T117" s="285">
        <v>1.6</v>
      </c>
      <c r="U117" s="285">
        <v>8.6999999999999993</v>
      </c>
      <c r="V117" s="286"/>
      <c r="W117" s="286"/>
      <c r="X117" s="286"/>
      <c r="Y117" s="286"/>
      <c r="Z117" s="286"/>
      <c r="AA117" s="286"/>
      <c r="AB117" s="286"/>
      <c r="AC117" s="286"/>
      <c r="AD117" s="286"/>
      <c r="AE117" s="286"/>
      <c r="AF117" s="286"/>
      <c r="AG117" s="286"/>
      <c r="AH117" s="286"/>
      <c r="AI117" s="286"/>
      <c r="AJ117" s="286"/>
      <c r="AK117" s="286"/>
      <c r="AL117" s="286"/>
      <c r="AM117" s="286"/>
      <c r="AN117" s="286"/>
      <c r="AO117" s="286"/>
    </row>
    <row r="118" spans="1:41" s="287" customFormat="1" ht="12" x14ac:dyDescent="0.2">
      <c r="A118" s="288">
        <v>18</v>
      </c>
      <c r="B118" s="289" t="s">
        <v>50</v>
      </c>
      <c r="C118" s="290">
        <v>45034</v>
      </c>
      <c r="D118" s="285">
        <v>8.1999999999999993</v>
      </c>
      <c r="E118" s="289">
        <v>2.6</v>
      </c>
      <c r="F118" s="289">
        <v>130</v>
      </c>
      <c r="G118" s="291">
        <v>0.23</v>
      </c>
      <c r="H118" s="289">
        <v>12</v>
      </c>
      <c r="I118" s="289"/>
      <c r="J118" s="296">
        <v>7.92</v>
      </c>
      <c r="K118" s="285">
        <v>6.9</v>
      </c>
      <c r="L118" s="291">
        <v>0.18</v>
      </c>
      <c r="M118" s="289">
        <v>16</v>
      </c>
      <c r="N118" s="289">
        <v>320</v>
      </c>
      <c r="O118" s="289">
        <v>790</v>
      </c>
      <c r="P118" s="289">
        <v>18</v>
      </c>
      <c r="Q118" s="289">
        <v>11.77</v>
      </c>
      <c r="R118" s="289">
        <v>98.8</v>
      </c>
      <c r="S118" s="285">
        <v>5.0999999999999996</v>
      </c>
      <c r="T118" s="285">
        <v>1.5</v>
      </c>
      <c r="U118" s="289">
        <v>8.4</v>
      </c>
      <c r="V118" s="286"/>
      <c r="W118" s="286"/>
      <c r="X118" s="286"/>
      <c r="Y118" s="286"/>
      <c r="Z118" s="286"/>
      <c r="AA118" s="286"/>
      <c r="AB118" s="286"/>
      <c r="AC118" s="286"/>
      <c r="AD118" s="286"/>
      <c r="AE118" s="286"/>
      <c r="AF118" s="286"/>
      <c r="AG118" s="286"/>
      <c r="AH118" s="286"/>
      <c r="AI118" s="286"/>
      <c r="AJ118" s="286"/>
      <c r="AK118" s="286"/>
      <c r="AL118" s="286"/>
      <c r="AM118" s="286"/>
      <c r="AN118" s="286"/>
      <c r="AO118" s="286"/>
    </row>
    <row r="119" spans="1:41" s="287" customFormat="1" ht="12" x14ac:dyDescent="0.2">
      <c r="A119" s="288">
        <v>18</v>
      </c>
      <c r="B119" s="289" t="s">
        <v>50</v>
      </c>
      <c r="C119" s="290">
        <v>45090</v>
      </c>
      <c r="D119" s="285">
        <v>19.5</v>
      </c>
      <c r="E119" s="285">
        <v>3.4</v>
      </c>
      <c r="F119" s="289">
        <v>100</v>
      </c>
      <c r="G119" s="291">
        <v>0.19</v>
      </c>
      <c r="H119" s="289">
        <v>11</v>
      </c>
      <c r="I119" s="294"/>
      <c r="J119" s="285">
        <v>8.5399999999999991</v>
      </c>
      <c r="K119" s="285">
        <v>7</v>
      </c>
      <c r="L119" s="291">
        <v>0.21</v>
      </c>
      <c r="M119" s="289">
        <v>24</v>
      </c>
      <c r="N119" s="289">
        <v>150</v>
      </c>
      <c r="O119" s="289">
        <v>610</v>
      </c>
      <c r="P119" s="289">
        <v>18</v>
      </c>
      <c r="Q119" s="289">
        <v>8.4</v>
      </c>
      <c r="R119" s="289">
        <v>91.9</v>
      </c>
      <c r="S119" s="285">
        <v>5.9</v>
      </c>
      <c r="T119" s="285">
        <v>1.7</v>
      </c>
      <c r="U119" s="285">
        <v>9.5</v>
      </c>
      <c r="V119" s="286"/>
      <c r="W119" s="286"/>
      <c r="X119" s="286"/>
      <c r="Y119" s="286"/>
      <c r="Z119" s="286"/>
      <c r="AA119" s="286"/>
      <c r="AB119" s="286"/>
      <c r="AC119" s="286"/>
      <c r="AD119" s="286"/>
      <c r="AE119" s="286"/>
      <c r="AF119" s="286"/>
      <c r="AG119" s="286"/>
      <c r="AH119" s="286"/>
      <c r="AI119" s="286"/>
      <c r="AJ119" s="286"/>
      <c r="AK119" s="286"/>
      <c r="AL119" s="286"/>
      <c r="AM119" s="286"/>
      <c r="AN119" s="286"/>
      <c r="AO119" s="286"/>
    </row>
    <row r="120" spans="1:41" s="287" customFormat="1" ht="12" x14ac:dyDescent="0.2">
      <c r="A120" s="288">
        <v>18</v>
      </c>
      <c r="B120" s="289" t="s">
        <v>50</v>
      </c>
      <c r="C120" s="64" t="s">
        <v>206</v>
      </c>
      <c r="D120" s="405">
        <v>18.5</v>
      </c>
      <c r="E120" s="406">
        <v>3.2</v>
      </c>
      <c r="F120" s="407">
        <v>140</v>
      </c>
      <c r="G120" s="408">
        <v>0.25</v>
      </c>
      <c r="H120" s="407">
        <v>15</v>
      </c>
      <c r="I120" s="409"/>
      <c r="J120" s="406">
        <v>7.73</v>
      </c>
      <c r="K120" s="406">
        <v>6.6</v>
      </c>
      <c r="L120" s="408">
        <v>0.15</v>
      </c>
      <c r="M120" s="407">
        <v>22</v>
      </c>
      <c r="N120" s="407">
        <v>77</v>
      </c>
      <c r="O120" s="407">
        <v>700</v>
      </c>
      <c r="P120" s="407">
        <v>13</v>
      </c>
      <c r="Q120" s="406">
        <v>8.5</v>
      </c>
      <c r="R120" s="407">
        <v>92</v>
      </c>
      <c r="S120" s="406">
        <v>4.9000000000000004</v>
      </c>
      <c r="T120" s="406">
        <v>1.5</v>
      </c>
      <c r="U120" s="406">
        <v>9</v>
      </c>
      <c r="V120" s="286"/>
      <c r="W120" s="286"/>
      <c r="X120" s="286"/>
      <c r="Y120" s="286"/>
      <c r="Z120" s="286"/>
      <c r="AA120" s="286"/>
      <c r="AB120" s="286"/>
      <c r="AC120" s="286"/>
      <c r="AD120" s="286"/>
      <c r="AE120" s="286"/>
      <c r="AF120" s="286"/>
      <c r="AG120" s="286"/>
      <c r="AH120" s="286"/>
      <c r="AI120" s="286"/>
      <c r="AJ120" s="286"/>
      <c r="AK120" s="286"/>
      <c r="AL120" s="286"/>
      <c r="AM120" s="286"/>
      <c r="AN120" s="286"/>
      <c r="AO120" s="286"/>
    </row>
    <row r="121" spans="1:41" s="287" customFormat="1" ht="12" x14ac:dyDescent="0.2">
      <c r="A121" s="288">
        <v>18</v>
      </c>
      <c r="B121" s="289" t="s">
        <v>50</v>
      </c>
      <c r="C121" s="64">
        <v>45210</v>
      </c>
      <c r="D121" s="406">
        <v>12.8</v>
      </c>
      <c r="E121" s="406">
        <v>3.8</v>
      </c>
      <c r="F121" s="407">
        <v>200</v>
      </c>
      <c r="G121" s="408">
        <v>0.31</v>
      </c>
      <c r="H121" s="407">
        <v>16</v>
      </c>
      <c r="I121" s="409"/>
      <c r="J121" s="406">
        <v>8.0299999999999994</v>
      </c>
      <c r="K121" s="406">
        <v>6.8</v>
      </c>
      <c r="L121" s="408">
        <v>0.2</v>
      </c>
      <c r="M121" s="407">
        <v>23</v>
      </c>
      <c r="N121" s="407">
        <v>110</v>
      </c>
      <c r="O121" s="407">
        <v>730</v>
      </c>
      <c r="P121" s="407">
        <v>20</v>
      </c>
      <c r="Q121" s="406">
        <v>9.4</v>
      </c>
      <c r="R121" s="407">
        <v>92</v>
      </c>
      <c r="S121" s="406">
        <v>5.9</v>
      </c>
      <c r="T121" s="406">
        <v>1.6</v>
      </c>
      <c r="U121" s="406">
        <v>8.6</v>
      </c>
      <c r="V121" s="286"/>
      <c r="W121" s="286"/>
      <c r="X121" s="286"/>
      <c r="Y121" s="286"/>
      <c r="Z121" s="286"/>
      <c r="AA121" s="286"/>
      <c r="AB121" s="286"/>
      <c r="AC121" s="286"/>
      <c r="AD121" s="286"/>
      <c r="AE121" s="286"/>
      <c r="AF121" s="286"/>
      <c r="AG121" s="286"/>
      <c r="AH121" s="286"/>
      <c r="AI121" s="286"/>
      <c r="AJ121" s="286"/>
      <c r="AK121" s="286"/>
      <c r="AL121" s="286"/>
      <c r="AM121" s="286"/>
      <c r="AN121" s="286"/>
      <c r="AO121" s="286"/>
    </row>
    <row r="122" spans="1:41" s="287" customFormat="1" ht="12" x14ac:dyDescent="0.2">
      <c r="A122" s="288">
        <v>18</v>
      </c>
      <c r="B122" s="289" t="s">
        <v>50</v>
      </c>
      <c r="C122" s="64">
        <v>45272</v>
      </c>
      <c r="D122" s="406">
        <v>1</v>
      </c>
      <c r="E122" s="406">
        <v>2.5</v>
      </c>
      <c r="F122" s="407">
        <v>200</v>
      </c>
      <c r="G122" s="408">
        <v>0.28000000000000003</v>
      </c>
      <c r="H122" s="407">
        <v>15</v>
      </c>
      <c r="I122" s="409"/>
      <c r="J122" s="406">
        <v>7.72</v>
      </c>
      <c r="K122" s="406">
        <v>6.8</v>
      </c>
      <c r="L122" s="408">
        <v>0.18</v>
      </c>
      <c r="M122" s="407">
        <v>32</v>
      </c>
      <c r="N122" s="407">
        <v>160</v>
      </c>
      <c r="O122" s="407">
        <v>670</v>
      </c>
      <c r="P122" s="407">
        <v>20</v>
      </c>
      <c r="Q122" s="407">
        <v>13.6</v>
      </c>
      <c r="R122" s="407">
        <v>97</v>
      </c>
      <c r="S122" s="406">
        <v>5.5</v>
      </c>
      <c r="T122" s="406">
        <v>1.6</v>
      </c>
      <c r="U122" s="406">
        <v>8.6999999999999993</v>
      </c>
      <c r="V122" s="286"/>
      <c r="W122" s="286"/>
      <c r="X122" s="286"/>
      <c r="Y122" s="286"/>
      <c r="Z122" s="286"/>
      <c r="AA122" s="286"/>
      <c r="AB122" s="286"/>
      <c r="AC122" s="286"/>
      <c r="AD122" s="286"/>
      <c r="AE122" s="286"/>
      <c r="AF122" s="286"/>
      <c r="AG122" s="286"/>
      <c r="AH122" s="286"/>
      <c r="AI122" s="286"/>
      <c r="AJ122" s="286"/>
      <c r="AK122" s="286"/>
      <c r="AL122" s="286"/>
      <c r="AM122" s="286"/>
      <c r="AN122" s="286"/>
      <c r="AO122" s="286"/>
    </row>
    <row r="123" spans="1:41" s="287" customFormat="1" ht="12" x14ac:dyDescent="0.2">
      <c r="A123" s="340"/>
      <c r="B123" s="340"/>
      <c r="C123" s="341"/>
      <c r="D123" s="342"/>
      <c r="E123" s="342"/>
      <c r="F123" s="343"/>
      <c r="G123" s="343"/>
      <c r="H123" s="342"/>
      <c r="I123" s="342"/>
      <c r="J123" s="342"/>
      <c r="K123" s="342"/>
      <c r="L123" s="344"/>
      <c r="M123" s="344"/>
      <c r="N123" s="343"/>
      <c r="O123" s="343"/>
      <c r="P123" s="343"/>
      <c r="Q123" s="342"/>
      <c r="R123" s="343"/>
      <c r="S123" s="343"/>
      <c r="T123" s="342"/>
      <c r="U123" s="343"/>
      <c r="V123" s="286"/>
      <c r="W123" s="286"/>
      <c r="X123" s="286"/>
      <c r="Y123" s="286"/>
      <c r="Z123" s="286"/>
      <c r="AA123" s="286"/>
      <c r="AB123" s="286"/>
      <c r="AC123" s="286"/>
      <c r="AD123" s="286"/>
      <c r="AE123" s="286"/>
      <c r="AF123" s="286"/>
      <c r="AG123" s="286"/>
      <c r="AH123" s="286"/>
      <c r="AI123" s="286"/>
      <c r="AJ123" s="286"/>
      <c r="AK123" s="286"/>
      <c r="AL123" s="286"/>
      <c r="AM123" s="286"/>
      <c r="AN123" s="286"/>
      <c r="AO123" s="286"/>
    </row>
    <row r="124" spans="1:41" s="287" customFormat="1" ht="12" x14ac:dyDescent="0.2">
      <c r="A124" s="286"/>
      <c r="B124" s="286"/>
      <c r="C124" s="331" t="s">
        <v>99</v>
      </c>
      <c r="D124" s="332">
        <f>MIN(D117:D122)</f>
        <v>1</v>
      </c>
      <c r="E124" s="332">
        <f>MIN(E117:E122)</f>
        <v>1.9</v>
      </c>
      <c r="F124" s="333">
        <f>MIN(F117:F122)</f>
        <v>100</v>
      </c>
      <c r="G124" s="332">
        <f>MIN(G117:G122)</f>
        <v>0.19</v>
      </c>
      <c r="H124" s="332">
        <f>MIN(H117:H122)</f>
        <v>11</v>
      </c>
      <c r="I124" s="332"/>
      <c r="J124" s="332">
        <f>MIN(J117:J122)</f>
        <v>7.72</v>
      </c>
      <c r="K124" s="332">
        <f>MIN(K117:K122)</f>
        <v>6.6</v>
      </c>
      <c r="L124" s="334">
        <f>MIN(L117:L122)</f>
        <v>0.15</v>
      </c>
      <c r="M124" s="334"/>
      <c r="N124" s="333">
        <f t="shared" ref="N124:U124" si="9">MIN(N117:N122)</f>
        <v>77</v>
      </c>
      <c r="O124" s="333">
        <f t="shared" si="9"/>
        <v>610</v>
      </c>
      <c r="P124" s="333">
        <f t="shared" si="9"/>
        <v>11</v>
      </c>
      <c r="Q124" s="332">
        <f t="shared" si="9"/>
        <v>8.4</v>
      </c>
      <c r="R124" s="333">
        <f t="shared" si="9"/>
        <v>91.9</v>
      </c>
      <c r="S124" s="333">
        <f t="shared" si="9"/>
        <v>4.9000000000000004</v>
      </c>
      <c r="T124" s="332">
        <f t="shared" si="9"/>
        <v>1.5</v>
      </c>
      <c r="U124" s="333">
        <f t="shared" si="9"/>
        <v>8.4</v>
      </c>
      <c r="V124" s="286"/>
      <c r="W124" s="286"/>
      <c r="X124" s="286"/>
      <c r="Y124" s="286"/>
      <c r="Z124" s="286"/>
      <c r="AA124" s="286"/>
      <c r="AB124" s="286"/>
      <c r="AC124" s="286"/>
      <c r="AD124" s="286"/>
      <c r="AE124" s="286"/>
      <c r="AF124" s="286"/>
      <c r="AG124" s="286"/>
      <c r="AH124" s="286"/>
      <c r="AI124" s="286"/>
      <c r="AJ124" s="286"/>
      <c r="AK124" s="286"/>
      <c r="AL124" s="286"/>
      <c r="AM124" s="286"/>
      <c r="AN124" s="286"/>
      <c r="AO124" s="286"/>
    </row>
    <row r="125" spans="1:41" s="287" customFormat="1" ht="12" x14ac:dyDescent="0.2">
      <c r="A125" s="286"/>
      <c r="B125" s="286"/>
      <c r="C125" s="331" t="s">
        <v>100</v>
      </c>
      <c r="D125" s="332">
        <f>AVERAGE(D117:D122)</f>
        <v>10.35</v>
      </c>
      <c r="E125" s="332">
        <f>AVERAGE(E117:E122)</f>
        <v>2.9000000000000004</v>
      </c>
      <c r="F125" s="333">
        <f>AVERAGE(F117:F122)</f>
        <v>146.66666666666666</v>
      </c>
      <c r="G125" s="332">
        <f>AVERAGE(G117:G122)</f>
        <v>0.24666666666666667</v>
      </c>
      <c r="H125" s="332">
        <f>AVERAGE(H117:H122)</f>
        <v>13.666666666666666</v>
      </c>
      <c r="I125" s="332"/>
      <c r="J125" s="332">
        <f>AVERAGE(J117:J122)</f>
        <v>7.9916666666666671</v>
      </c>
      <c r="K125" s="332">
        <f>AVERAGE(K117:K122)</f>
        <v>6.8166666666666655</v>
      </c>
      <c r="L125" s="334">
        <f>AVERAGE(L117:L122)</f>
        <v>0.17999999999999997</v>
      </c>
      <c r="M125" s="334"/>
      <c r="N125" s="333">
        <f t="shared" ref="N125:U125" si="10">AVERAGE(N117:N122)</f>
        <v>187.83333333333334</v>
      </c>
      <c r="O125" s="333">
        <f t="shared" si="10"/>
        <v>698.33333333333337</v>
      </c>
      <c r="P125" s="333">
        <f t="shared" si="10"/>
        <v>16.666666666666668</v>
      </c>
      <c r="Q125" s="332">
        <f t="shared" si="10"/>
        <v>10.888333333333334</v>
      </c>
      <c r="R125" s="333">
        <f t="shared" si="10"/>
        <v>94.966666666666654</v>
      </c>
      <c r="S125" s="333">
        <f t="shared" si="10"/>
        <v>5.4333333333333327</v>
      </c>
      <c r="T125" s="332">
        <f t="shared" si="10"/>
        <v>1.5833333333333333</v>
      </c>
      <c r="U125" s="333">
        <f t="shared" si="10"/>
        <v>8.8166666666666682</v>
      </c>
      <c r="V125" s="286"/>
      <c r="W125" s="286"/>
      <c r="X125" s="286"/>
      <c r="Y125" s="286"/>
      <c r="Z125" s="286"/>
      <c r="AA125" s="286"/>
      <c r="AB125" s="286"/>
      <c r="AC125" s="286"/>
      <c r="AD125" s="286"/>
      <c r="AE125" s="286"/>
      <c r="AF125" s="286"/>
      <c r="AG125" s="286"/>
      <c r="AH125" s="286"/>
      <c r="AI125" s="286"/>
      <c r="AJ125" s="286"/>
      <c r="AK125" s="286"/>
      <c r="AL125" s="286"/>
      <c r="AM125" s="286"/>
      <c r="AN125" s="286"/>
      <c r="AO125" s="286"/>
    </row>
    <row r="126" spans="1:41" s="287" customFormat="1" ht="12" x14ac:dyDescent="0.2">
      <c r="A126" s="286"/>
      <c r="B126" s="286"/>
      <c r="C126" s="331" t="s">
        <v>101</v>
      </c>
      <c r="D126" s="332">
        <f>MAX(D117:D122)</f>
        <v>19.5</v>
      </c>
      <c r="E126" s="332">
        <f>MAX(E117:E122)</f>
        <v>3.8</v>
      </c>
      <c r="F126" s="333">
        <f>MAX(F117:F122)</f>
        <v>200</v>
      </c>
      <c r="G126" s="332">
        <f>MAX(G117:G122)</f>
        <v>0.31</v>
      </c>
      <c r="H126" s="332">
        <f>MAX(H117:H122)</f>
        <v>16</v>
      </c>
      <c r="I126" s="332"/>
      <c r="J126" s="332">
        <f>MAX(J117:J122)</f>
        <v>8.5399999999999991</v>
      </c>
      <c r="K126" s="332">
        <f>MAX(K117:K122)</f>
        <v>7</v>
      </c>
      <c r="L126" s="334">
        <f>MAX(L117:L122)</f>
        <v>0.21</v>
      </c>
      <c r="M126" s="334"/>
      <c r="N126" s="333">
        <f t="shared" ref="N126:U126" si="11">MAX(N117:N122)</f>
        <v>320</v>
      </c>
      <c r="O126" s="333">
        <f t="shared" si="11"/>
        <v>790</v>
      </c>
      <c r="P126" s="333">
        <f t="shared" si="11"/>
        <v>20</v>
      </c>
      <c r="Q126" s="332">
        <f t="shared" si="11"/>
        <v>13.66</v>
      </c>
      <c r="R126" s="333">
        <f t="shared" si="11"/>
        <v>98.8</v>
      </c>
      <c r="S126" s="333">
        <f t="shared" si="11"/>
        <v>5.9</v>
      </c>
      <c r="T126" s="332">
        <f t="shared" si="11"/>
        <v>1.7</v>
      </c>
      <c r="U126" s="333">
        <f t="shared" si="11"/>
        <v>9.5</v>
      </c>
      <c r="V126" s="286"/>
      <c r="W126" s="286"/>
      <c r="X126" s="286"/>
      <c r="Y126" s="286"/>
      <c r="Z126" s="286"/>
      <c r="AA126" s="286"/>
      <c r="AB126" s="286"/>
      <c r="AC126" s="286"/>
      <c r="AD126" s="286"/>
      <c r="AE126" s="286"/>
      <c r="AF126" s="286"/>
      <c r="AG126" s="286"/>
      <c r="AH126" s="286"/>
      <c r="AI126" s="286"/>
      <c r="AJ126" s="286"/>
      <c r="AK126" s="286"/>
      <c r="AL126" s="286"/>
      <c r="AM126" s="286"/>
      <c r="AN126" s="286"/>
      <c r="AO126" s="286"/>
    </row>
    <row r="127" spans="1:41" s="287" customFormat="1" ht="12" x14ac:dyDescent="0.2">
      <c r="A127" s="286"/>
      <c r="B127" s="286"/>
      <c r="C127" s="286"/>
      <c r="D127" s="305"/>
      <c r="E127" s="286"/>
      <c r="F127" s="286"/>
      <c r="G127" s="286"/>
      <c r="H127" s="286"/>
      <c r="I127" s="286"/>
      <c r="J127" s="286"/>
      <c r="K127" s="286"/>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86"/>
    </row>
    <row r="128" spans="1:41" s="287" customFormat="1" ht="12" x14ac:dyDescent="0.2">
      <c r="A128" s="286"/>
      <c r="B128" s="286"/>
      <c r="C128" s="286"/>
      <c r="D128" s="305"/>
      <c r="E128" s="286"/>
      <c r="F128" s="286"/>
      <c r="G128" s="286"/>
      <c r="H128" s="286"/>
      <c r="I128" s="286"/>
      <c r="J128" s="286"/>
      <c r="K128" s="286"/>
      <c r="L128" s="286"/>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row>
    <row r="129" spans="1:41" s="287" customFormat="1" x14ac:dyDescent="0.2">
      <c r="A129" s="347">
        <v>21</v>
      </c>
      <c r="B129" s="339" t="s">
        <v>51</v>
      </c>
      <c r="C129" s="315" t="s">
        <v>193</v>
      </c>
      <c r="D129" s="316">
        <v>3</v>
      </c>
      <c r="E129" s="316">
        <v>4.7</v>
      </c>
      <c r="F129" s="317">
        <v>120</v>
      </c>
      <c r="G129" s="318">
        <v>0.22</v>
      </c>
      <c r="H129" s="317">
        <v>13</v>
      </c>
      <c r="I129" s="317">
        <v>13</v>
      </c>
      <c r="J129" s="316">
        <v>10.5</v>
      </c>
      <c r="K129" s="316">
        <v>7.1</v>
      </c>
      <c r="L129" s="318">
        <v>0.34</v>
      </c>
      <c r="M129" s="317">
        <v>22</v>
      </c>
      <c r="N129" s="317">
        <v>250</v>
      </c>
      <c r="O129" s="317">
        <v>750</v>
      </c>
      <c r="P129" s="317">
        <v>22</v>
      </c>
      <c r="Q129" s="289">
        <v>12.93</v>
      </c>
      <c r="R129" s="317">
        <v>101</v>
      </c>
      <c r="S129" s="316">
        <v>6.8</v>
      </c>
      <c r="T129" s="316">
        <v>1.9</v>
      </c>
      <c r="U129" s="316">
        <v>9.6999999999999993</v>
      </c>
      <c r="V129" s="286"/>
      <c r="W129" s="286"/>
      <c r="X129" s="286"/>
      <c r="Y129" s="286"/>
      <c r="Z129" s="286"/>
      <c r="AA129" s="286"/>
      <c r="AB129" s="286"/>
      <c r="AC129" s="286"/>
      <c r="AD129" s="286"/>
      <c r="AE129" s="286"/>
      <c r="AF129" s="286"/>
      <c r="AG129" s="286"/>
      <c r="AH129" s="286"/>
      <c r="AI129" s="286"/>
      <c r="AJ129" s="286"/>
      <c r="AK129" s="286"/>
      <c r="AL129" s="286"/>
      <c r="AM129" s="286"/>
      <c r="AN129" s="286"/>
      <c r="AO129" s="286"/>
    </row>
    <row r="130" spans="1:41" s="287" customFormat="1" ht="12" x14ac:dyDescent="0.2">
      <c r="A130" s="288">
        <v>21</v>
      </c>
      <c r="B130" s="289" t="s">
        <v>51</v>
      </c>
      <c r="C130" s="290">
        <v>44971</v>
      </c>
      <c r="D130" s="285">
        <v>1.9</v>
      </c>
      <c r="E130" s="285">
        <v>2.4</v>
      </c>
      <c r="F130" s="289">
        <v>110</v>
      </c>
      <c r="G130" s="291">
        <v>0.24</v>
      </c>
      <c r="H130" s="289">
        <v>15</v>
      </c>
      <c r="I130" s="289">
        <v>14</v>
      </c>
      <c r="J130" s="292">
        <v>9.31</v>
      </c>
      <c r="K130" s="285">
        <v>7</v>
      </c>
      <c r="L130" s="291">
        <v>0.25</v>
      </c>
      <c r="M130" s="289">
        <v>26</v>
      </c>
      <c r="N130" s="289">
        <v>350</v>
      </c>
      <c r="O130" s="289">
        <v>740</v>
      </c>
      <c r="P130" s="289">
        <v>13</v>
      </c>
      <c r="Q130" s="289">
        <v>13.7</v>
      </c>
      <c r="R130" s="289">
        <v>98.2</v>
      </c>
      <c r="S130" s="285">
        <v>6.2</v>
      </c>
      <c r="T130" s="285">
        <v>1.8</v>
      </c>
      <c r="U130" s="285">
        <v>9.3000000000000007</v>
      </c>
      <c r="V130" s="286"/>
      <c r="W130" s="286"/>
      <c r="X130" s="286"/>
      <c r="Y130" s="286"/>
      <c r="Z130" s="286"/>
      <c r="AA130" s="286"/>
      <c r="AB130" s="286"/>
      <c r="AC130" s="286"/>
      <c r="AD130" s="286"/>
      <c r="AE130" s="286"/>
      <c r="AF130" s="286"/>
      <c r="AG130" s="286"/>
      <c r="AH130" s="286"/>
      <c r="AI130" s="286"/>
      <c r="AJ130" s="286"/>
      <c r="AK130" s="286"/>
      <c r="AL130" s="286"/>
      <c r="AM130" s="286"/>
      <c r="AN130" s="286"/>
      <c r="AO130" s="286"/>
    </row>
    <row r="131" spans="1:41" s="287" customFormat="1" ht="12" x14ac:dyDescent="0.2">
      <c r="A131" s="288">
        <v>21</v>
      </c>
      <c r="B131" s="289" t="s">
        <v>51</v>
      </c>
      <c r="C131" s="290">
        <v>44999</v>
      </c>
      <c r="D131" s="285">
        <v>2.9</v>
      </c>
      <c r="E131" s="285">
        <v>3.7</v>
      </c>
      <c r="F131" s="289">
        <v>150</v>
      </c>
      <c r="G131" s="291">
        <v>0.21</v>
      </c>
      <c r="H131" s="289">
        <v>14</v>
      </c>
      <c r="I131" s="289">
        <v>13</v>
      </c>
      <c r="J131" s="292">
        <v>9.6300000000000008</v>
      </c>
      <c r="K131" s="285">
        <v>6.9</v>
      </c>
      <c r="L131" s="291">
        <v>0.21</v>
      </c>
      <c r="M131" s="289">
        <v>53</v>
      </c>
      <c r="N131" s="289">
        <v>370</v>
      </c>
      <c r="O131" s="289">
        <v>900</v>
      </c>
      <c r="P131" s="289">
        <v>18</v>
      </c>
      <c r="Q131" s="289">
        <v>13.1</v>
      </c>
      <c r="R131" s="289">
        <v>101</v>
      </c>
      <c r="S131" s="285">
        <v>6</v>
      </c>
      <c r="T131" s="285">
        <v>1.8</v>
      </c>
      <c r="U131" s="289">
        <v>12</v>
      </c>
      <c r="V131" s="286"/>
      <c r="W131" s="286"/>
      <c r="X131" s="286"/>
      <c r="Y131" s="286"/>
      <c r="Z131" s="286"/>
      <c r="AA131" s="286"/>
      <c r="AB131" s="286"/>
      <c r="AC131" s="286"/>
      <c r="AD131" s="286"/>
      <c r="AE131" s="286"/>
      <c r="AF131" s="286"/>
      <c r="AG131" s="286"/>
      <c r="AH131" s="286"/>
      <c r="AI131" s="286"/>
      <c r="AJ131" s="286"/>
      <c r="AK131" s="286"/>
      <c r="AL131" s="286"/>
      <c r="AM131" s="286"/>
      <c r="AN131" s="286"/>
      <c r="AO131" s="286"/>
    </row>
    <row r="132" spans="1:41" s="287" customFormat="1" ht="12" x14ac:dyDescent="0.2">
      <c r="A132" s="288">
        <v>21</v>
      </c>
      <c r="B132" s="289" t="s">
        <v>51</v>
      </c>
      <c r="C132" s="290">
        <v>45034</v>
      </c>
      <c r="D132" s="285">
        <v>8.9</v>
      </c>
      <c r="E132" s="285">
        <v>3.3</v>
      </c>
      <c r="F132" s="289">
        <v>150</v>
      </c>
      <c r="G132" s="291">
        <v>0.25</v>
      </c>
      <c r="H132" s="289">
        <v>14</v>
      </c>
      <c r="I132" s="289">
        <v>13</v>
      </c>
      <c r="J132" s="296">
        <v>8.4600000000000009</v>
      </c>
      <c r="K132" s="285">
        <v>7</v>
      </c>
      <c r="L132" s="291">
        <v>0.2</v>
      </c>
      <c r="M132" s="289">
        <v>25</v>
      </c>
      <c r="N132" s="289">
        <v>360</v>
      </c>
      <c r="O132" s="289">
        <v>870</v>
      </c>
      <c r="P132" s="289">
        <v>19</v>
      </c>
      <c r="Q132" s="289">
        <v>11.5</v>
      </c>
      <c r="R132" s="289">
        <v>98.2</v>
      </c>
      <c r="S132" s="289">
        <v>5.5</v>
      </c>
      <c r="T132" s="285">
        <v>1.7</v>
      </c>
      <c r="U132" s="289">
        <v>8.6</v>
      </c>
      <c r="V132" s="286"/>
      <c r="W132" s="286"/>
      <c r="X132" s="286"/>
      <c r="Y132" s="286"/>
      <c r="Z132" s="286"/>
      <c r="AA132" s="286"/>
      <c r="AB132" s="286"/>
      <c r="AC132" s="286"/>
      <c r="AD132" s="286"/>
      <c r="AE132" s="286"/>
      <c r="AF132" s="286"/>
      <c r="AG132" s="286"/>
      <c r="AH132" s="286"/>
      <c r="AI132" s="286"/>
      <c r="AJ132" s="286"/>
      <c r="AK132" s="286"/>
      <c r="AL132" s="286"/>
      <c r="AM132" s="286"/>
      <c r="AN132" s="286"/>
      <c r="AO132" s="286"/>
    </row>
    <row r="133" spans="1:41" s="287" customFormat="1" x14ac:dyDescent="0.2">
      <c r="A133" s="348">
        <v>21</v>
      </c>
      <c r="B133" s="261" t="s">
        <v>51</v>
      </c>
      <c r="C133" s="290">
        <v>45062</v>
      </c>
      <c r="D133" s="285">
        <v>14.2</v>
      </c>
      <c r="E133" s="285">
        <v>4.8</v>
      </c>
      <c r="F133" s="289">
        <v>150</v>
      </c>
      <c r="G133" s="291">
        <v>0.2</v>
      </c>
      <c r="H133" s="289">
        <v>13</v>
      </c>
      <c r="I133" s="289">
        <v>12</v>
      </c>
      <c r="J133" s="285">
        <v>8.75</v>
      </c>
      <c r="K133" s="285">
        <v>6.9</v>
      </c>
      <c r="L133" s="291">
        <v>0.21</v>
      </c>
      <c r="M133" s="289">
        <v>74</v>
      </c>
      <c r="N133" s="289">
        <v>210</v>
      </c>
      <c r="O133" s="289">
        <v>940</v>
      </c>
      <c r="P133" s="289">
        <v>30</v>
      </c>
      <c r="Q133" s="289">
        <v>9.6</v>
      </c>
      <c r="R133" s="289">
        <v>96</v>
      </c>
      <c r="S133" s="285">
        <v>6.2</v>
      </c>
      <c r="T133" s="285">
        <v>1.8</v>
      </c>
      <c r="U133" s="289">
        <v>9.6999999999999993</v>
      </c>
      <c r="V133" s="286"/>
      <c r="W133" s="286"/>
      <c r="X133" s="286"/>
      <c r="Y133" s="286"/>
      <c r="Z133" s="286"/>
      <c r="AA133" s="286"/>
      <c r="AB133" s="286"/>
      <c r="AC133" s="286"/>
      <c r="AD133" s="286"/>
      <c r="AE133" s="286"/>
      <c r="AF133" s="286"/>
      <c r="AG133" s="286"/>
      <c r="AH133" s="286"/>
      <c r="AI133" s="286"/>
      <c r="AJ133" s="286"/>
      <c r="AK133" s="286"/>
      <c r="AL133" s="286"/>
      <c r="AM133" s="286"/>
      <c r="AN133" s="286"/>
      <c r="AO133" s="286"/>
    </row>
    <row r="134" spans="1:41" s="287" customFormat="1" ht="12" x14ac:dyDescent="0.2">
      <c r="A134" s="288">
        <v>21</v>
      </c>
      <c r="B134" s="289" t="s">
        <v>51</v>
      </c>
      <c r="C134" s="290">
        <v>45090</v>
      </c>
      <c r="D134" s="285">
        <v>20.3</v>
      </c>
      <c r="E134" s="285">
        <v>2.5</v>
      </c>
      <c r="F134" s="289">
        <v>100</v>
      </c>
      <c r="G134" s="291">
        <v>0.21</v>
      </c>
      <c r="H134" s="289">
        <v>13</v>
      </c>
      <c r="I134" s="289">
        <v>13</v>
      </c>
      <c r="J134" s="289">
        <v>8.59</v>
      </c>
      <c r="K134" s="285">
        <v>6.8</v>
      </c>
      <c r="L134" s="285">
        <v>0.21</v>
      </c>
      <c r="M134" s="289">
        <v>61</v>
      </c>
      <c r="N134" s="289">
        <v>100</v>
      </c>
      <c r="O134" s="289">
        <v>670</v>
      </c>
      <c r="P134" s="289">
        <v>24</v>
      </c>
      <c r="Q134" s="289">
        <v>7.45</v>
      </c>
      <c r="R134" s="289">
        <v>82.5</v>
      </c>
      <c r="S134" s="289">
        <v>5.7</v>
      </c>
      <c r="T134" s="285">
        <v>1.8</v>
      </c>
      <c r="U134" s="289">
        <v>9</v>
      </c>
      <c r="V134" s="286"/>
      <c r="W134" s="286"/>
      <c r="X134" s="286"/>
      <c r="Y134" s="286"/>
      <c r="Z134" s="286"/>
      <c r="AA134" s="286"/>
      <c r="AB134" s="286"/>
      <c r="AC134" s="286"/>
      <c r="AD134" s="286"/>
      <c r="AE134" s="286"/>
      <c r="AF134" s="286"/>
      <c r="AG134" s="286"/>
      <c r="AH134" s="286"/>
      <c r="AI134" s="286"/>
      <c r="AJ134" s="286"/>
      <c r="AK134" s="286"/>
      <c r="AL134" s="286"/>
      <c r="AM134" s="286"/>
      <c r="AN134" s="286"/>
      <c r="AO134" s="286"/>
    </row>
    <row r="135" spans="1:41" s="287" customFormat="1" ht="12" x14ac:dyDescent="0.2">
      <c r="A135" s="288">
        <v>21</v>
      </c>
      <c r="B135" s="289" t="s">
        <v>51</v>
      </c>
      <c r="C135" s="290">
        <v>45133</v>
      </c>
      <c r="D135" s="285">
        <v>18.5</v>
      </c>
      <c r="E135" s="285">
        <v>2.5</v>
      </c>
      <c r="F135" s="289">
        <v>50</v>
      </c>
      <c r="G135" s="291">
        <v>0.12</v>
      </c>
      <c r="H135" s="289">
        <v>12</v>
      </c>
      <c r="I135" s="289">
        <v>11</v>
      </c>
      <c r="J135" s="285">
        <v>9</v>
      </c>
      <c r="K135" s="285">
        <v>6.8</v>
      </c>
      <c r="L135" s="291">
        <v>0.25</v>
      </c>
      <c r="M135" s="289">
        <v>23</v>
      </c>
      <c r="N135" s="289">
        <v>40</v>
      </c>
      <c r="O135" s="289">
        <v>590</v>
      </c>
      <c r="P135" s="289">
        <v>17</v>
      </c>
      <c r="Q135" s="289">
        <v>7.3</v>
      </c>
      <c r="R135" s="289">
        <v>80</v>
      </c>
      <c r="S135" s="285">
        <v>6.1</v>
      </c>
      <c r="T135" s="285">
        <v>1.8</v>
      </c>
      <c r="U135" s="289">
        <v>9.9</v>
      </c>
      <c r="V135" s="286"/>
      <c r="W135" s="286"/>
      <c r="X135" s="286"/>
      <c r="Y135" s="286"/>
      <c r="Z135" s="286"/>
      <c r="AA135" s="286"/>
      <c r="AB135" s="286"/>
      <c r="AC135" s="286"/>
      <c r="AD135" s="286"/>
      <c r="AE135" s="286"/>
      <c r="AF135" s="286"/>
      <c r="AG135" s="286"/>
      <c r="AH135" s="286"/>
      <c r="AI135" s="286"/>
      <c r="AJ135" s="286"/>
      <c r="AK135" s="286"/>
      <c r="AL135" s="286"/>
      <c r="AM135" s="286"/>
      <c r="AN135" s="286"/>
      <c r="AO135" s="286"/>
    </row>
    <row r="136" spans="1:41" s="287" customFormat="1" ht="12" x14ac:dyDescent="0.2">
      <c r="A136" s="288">
        <v>21</v>
      </c>
      <c r="B136" s="289" t="s">
        <v>51</v>
      </c>
      <c r="C136" s="64" t="s">
        <v>206</v>
      </c>
      <c r="D136" s="405">
        <v>18.600000000000001</v>
      </c>
      <c r="E136" s="406">
        <v>4.8</v>
      </c>
      <c r="F136" s="407">
        <v>70</v>
      </c>
      <c r="G136" s="408">
        <v>0.14000000000000001</v>
      </c>
      <c r="H136" s="407">
        <v>12</v>
      </c>
      <c r="I136" s="407">
        <v>11</v>
      </c>
      <c r="J136" s="406">
        <v>9.7200000000000006</v>
      </c>
      <c r="K136" s="406">
        <v>7</v>
      </c>
      <c r="L136" s="408">
        <v>0.3</v>
      </c>
      <c r="M136" s="407">
        <v>15</v>
      </c>
      <c r="N136" s="407">
        <v>21</v>
      </c>
      <c r="O136" s="407">
        <v>580</v>
      </c>
      <c r="P136" s="407">
        <v>23</v>
      </c>
      <c r="Q136" s="406">
        <v>8.61</v>
      </c>
      <c r="R136" s="407">
        <v>93.1</v>
      </c>
      <c r="S136" s="406">
        <v>6.8</v>
      </c>
      <c r="T136" s="406">
        <v>1.9</v>
      </c>
      <c r="U136" s="407">
        <v>10</v>
      </c>
      <c r="V136" s="286"/>
      <c r="W136" s="286"/>
      <c r="X136" s="286"/>
      <c r="Y136" s="286"/>
      <c r="Z136" s="286"/>
      <c r="AA136" s="286"/>
      <c r="AB136" s="286"/>
      <c r="AC136" s="286"/>
      <c r="AD136" s="286"/>
      <c r="AE136" s="286"/>
      <c r="AF136" s="286"/>
      <c r="AG136" s="286"/>
      <c r="AH136" s="286"/>
      <c r="AI136" s="286"/>
      <c r="AJ136" s="286"/>
      <c r="AK136" s="286"/>
      <c r="AL136" s="286"/>
      <c r="AM136" s="286"/>
      <c r="AN136" s="286"/>
      <c r="AO136" s="286"/>
    </row>
    <row r="137" spans="1:41" s="287" customFormat="1" ht="12" x14ac:dyDescent="0.2">
      <c r="A137" s="288">
        <v>21</v>
      </c>
      <c r="B137" s="289" t="s">
        <v>51</v>
      </c>
      <c r="C137" s="290">
        <v>45189</v>
      </c>
      <c r="D137" s="285">
        <v>17.100000000000001</v>
      </c>
      <c r="E137" s="285">
        <v>4.8</v>
      </c>
      <c r="F137" s="289">
        <v>100</v>
      </c>
      <c r="G137" s="291">
        <v>0.19</v>
      </c>
      <c r="H137" s="289">
        <v>13</v>
      </c>
      <c r="I137" s="289">
        <v>13</v>
      </c>
      <c r="J137" s="292">
        <v>9.26</v>
      </c>
      <c r="K137" s="285">
        <v>6.9</v>
      </c>
      <c r="L137" s="291">
        <v>0.3</v>
      </c>
      <c r="M137" s="289">
        <v>36</v>
      </c>
      <c r="N137" s="289">
        <v>77</v>
      </c>
      <c r="O137" s="289">
        <v>590</v>
      </c>
      <c r="P137" s="289">
        <v>24</v>
      </c>
      <c r="Q137" s="289">
        <v>8.6999999999999993</v>
      </c>
      <c r="R137" s="289">
        <v>92</v>
      </c>
      <c r="S137" s="285">
        <v>6.1</v>
      </c>
      <c r="T137" s="285">
        <v>1.8</v>
      </c>
      <c r="U137" s="289">
        <v>9.3000000000000007</v>
      </c>
      <c r="V137" s="286"/>
      <c r="W137" s="286"/>
      <c r="X137" s="286"/>
      <c r="Y137" s="286"/>
      <c r="Z137" s="286"/>
      <c r="AA137" s="286"/>
      <c r="AB137" s="286"/>
      <c r="AC137" s="286"/>
      <c r="AD137" s="286"/>
      <c r="AE137" s="286"/>
      <c r="AF137" s="286"/>
      <c r="AG137" s="286"/>
      <c r="AH137" s="286"/>
      <c r="AI137" s="286"/>
      <c r="AJ137" s="286"/>
      <c r="AK137" s="286"/>
      <c r="AL137" s="286"/>
      <c r="AM137" s="286"/>
      <c r="AN137" s="286"/>
      <c r="AO137" s="286"/>
    </row>
    <row r="138" spans="1:41" s="287" customFormat="1" ht="12" x14ac:dyDescent="0.2">
      <c r="A138" s="288">
        <v>21</v>
      </c>
      <c r="B138" s="289" t="s">
        <v>51</v>
      </c>
      <c r="C138" s="64">
        <v>45210</v>
      </c>
      <c r="D138" s="406">
        <v>15.8</v>
      </c>
      <c r="E138" s="406">
        <v>4.5999999999999996</v>
      </c>
      <c r="F138" s="407">
        <v>180</v>
      </c>
      <c r="G138" s="408">
        <v>0.23</v>
      </c>
      <c r="H138" s="407">
        <v>14</v>
      </c>
      <c r="I138" s="407">
        <v>13</v>
      </c>
      <c r="J138" s="406">
        <v>9.41</v>
      </c>
      <c r="K138" s="406">
        <v>7</v>
      </c>
      <c r="L138" s="408">
        <v>0.3</v>
      </c>
      <c r="M138" s="407">
        <v>18</v>
      </c>
      <c r="N138" s="407">
        <v>80</v>
      </c>
      <c r="O138" s="407">
        <v>630</v>
      </c>
      <c r="P138" s="407">
        <v>24</v>
      </c>
      <c r="Q138" s="406">
        <v>8.5</v>
      </c>
      <c r="R138" s="407">
        <v>89</v>
      </c>
      <c r="S138" s="406">
        <v>6.9</v>
      </c>
      <c r="T138" s="406">
        <v>1.9</v>
      </c>
      <c r="U138" s="406">
        <v>8.9</v>
      </c>
      <c r="V138" s="286"/>
      <c r="W138" s="286"/>
      <c r="X138" s="286"/>
      <c r="Y138" s="286"/>
      <c r="Z138" s="286"/>
      <c r="AA138" s="286"/>
      <c r="AB138" s="286"/>
      <c r="AC138" s="286"/>
      <c r="AD138" s="286"/>
      <c r="AE138" s="286"/>
      <c r="AF138" s="286"/>
      <c r="AG138" s="286"/>
      <c r="AH138" s="286"/>
      <c r="AI138" s="286"/>
      <c r="AJ138" s="286"/>
      <c r="AK138" s="286"/>
      <c r="AL138" s="286"/>
      <c r="AM138" s="286"/>
      <c r="AN138" s="286"/>
      <c r="AO138" s="286"/>
    </row>
    <row r="139" spans="1:41" s="287" customFormat="1" x14ac:dyDescent="0.2">
      <c r="A139" s="295">
        <v>21</v>
      </c>
      <c r="B139" s="261" t="s">
        <v>51</v>
      </c>
      <c r="C139" s="64" t="s">
        <v>222</v>
      </c>
      <c r="D139" s="406">
        <v>6</v>
      </c>
      <c r="E139" s="406">
        <v>5</v>
      </c>
      <c r="F139" s="407">
        <v>250</v>
      </c>
      <c r="G139" s="408">
        <v>0.43</v>
      </c>
      <c r="H139" s="407">
        <v>16</v>
      </c>
      <c r="I139" s="407">
        <v>15</v>
      </c>
      <c r="J139" s="406">
        <v>8.4700000000000006</v>
      </c>
      <c r="K139" s="406">
        <v>7</v>
      </c>
      <c r="L139" s="408">
        <v>0.25</v>
      </c>
      <c r="M139" s="407">
        <v>22</v>
      </c>
      <c r="N139" s="407">
        <v>140</v>
      </c>
      <c r="O139" s="407">
        <v>750</v>
      </c>
      <c r="P139" s="407">
        <v>26</v>
      </c>
      <c r="Q139" s="407">
        <v>11.85</v>
      </c>
      <c r="R139" s="407">
        <v>97.3</v>
      </c>
      <c r="S139" s="406">
        <v>6.2</v>
      </c>
      <c r="T139" s="406">
        <v>1.7</v>
      </c>
      <c r="U139" s="406">
        <v>8.6999999999999993</v>
      </c>
      <c r="V139" s="286"/>
      <c r="W139" s="286"/>
      <c r="X139" s="286"/>
      <c r="Y139" s="286"/>
      <c r="Z139" s="286"/>
      <c r="AA139" s="286"/>
      <c r="AB139" s="286"/>
      <c r="AC139" s="286"/>
      <c r="AD139" s="286"/>
      <c r="AE139" s="286"/>
      <c r="AF139" s="286"/>
      <c r="AG139" s="286"/>
      <c r="AH139" s="286"/>
      <c r="AI139" s="286"/>
      <c r="AJ139" s="286"/>
      <c r="AK139" s="286"/>
      <c r="AL139" s="286"/>
      <c r="AM139" s="286"/>
      <c r="AN139" s="286"/>
      <c r="AO139" s="286"/>
    </row>
    <row r="140" spans="1:41" s="287" customFormat="1" ht="12" x14ac:dyDescent="0.2">
      <c r="A140" s="288">
        <v>21</v>
      </c>
      <c r="B140" s="289" t="s">
        <v>51</v>
      </c>
      <c r="C140" s="64">
        <v>45272</v>
      </c>
      <c r="D140" s="406">
        <v>1.1000000000000001</v>
      </c>
      <c r="E140" s="406">
        <v>2.7</v>
      </c>
      <c r="F140" s="407">
        <v>200</v>
      </c>
      <c r="G140" s="408">
        <v>0.32</v>
      </c>
      <c r="H140" s="407">
        <v>15</v>
      </c>
      <c r="I140" s="407">
        <v>15</v>
      </c>
      <c r="J140" s="406">
        <v>8.6</v>
      </c>
      <c r="K140" s="406">
        <v>6.9</v>
      </c>
      <c r="L140" s="408">
        <v>0.23</v>
      </c>
      <c r="M140" s="407">
        <v>39</v>
      </c>
      <c r="N140" s="407">
        <v>160</v>
      </c>
      <c r="O140" s="407">
        <v>730</v>
      </c>
      <c r="P140" s="407">
        <v>20</v>
      </c>
      <c r="Q140" s="407">
        <v>13.5</v>
      </c>
      <c r="R140" s="407">
        <v>96.9</v>
      </c>
      <c r="S140" s="406">
        <v>6.3</v>
      </c>
      <c r="T140" s="406">
        <v>1.8</v>
      </c>
      <c r="U140" s="406">
        <v>9.1</v>
      </c>
      <c r="V140" s="286"/>
      <c r="W140" s="286"/>
      <c r="X140" s="286"/>
      <c r="Y140" s="286"/>
      <c r="Z140" s="286"/>
      <c r="AA140" s="286"/>
      <c r="AB140" s="286"/>
      <c r="AC140" s="286"/>
      <c r="AD140" s="286"/>
      <c r="AE140" s="286"/>
      <c r="AF140" s="286"/>
      <c r="AG140" s="286"/>
      <c r="AH140" s="286"/>
      <c r="AI140" s="286"/>
      <c r="AJ140" s="286"/>
      <c r="AK140" s="286"/>
      <c r="AL140" s="286"/>
      <c r="AM140" s="286"/>
      <c r="AN140" s="286"/>
      <c r="AO140" s="286"/>
    </row>
    <row r="141" spans="1:41" s="287" customFormat="1" ht="12" x14ac:dyDescent="0.2">
      <c r="A141" s="340"/>
      <c r="B141" s="340"/>
      <c r="C141" s="341"/>
      <c r="D141" s="342"/>
      <c r="E141" s="342"/>
      <c r="F141" s="343"/>
      <c r="G141" s="343"/>
      <c r="H141" s="342"/>
      <c r="I141" s="342"/>
      <c r="J141" s="342"/>
      <c r="K141" s="342"/>
      <c r="L141" s="344"/>
      <c r="M141" s="344"/>
      <c r="N141" s="343"/>
      <c r="O141" s="343"/>
      <c r="P141" s="343"/>
      <c r="Q141" s="342"/>
      <c r="R141" s="343"/>
      <c r="S141" s="343"/>
      <c r="T141" s="342"/>
      <c r="U141" s="343"/>
      <c r="V141" s="286"/>
      <c r="W141" s="286"/>
      <c r="X141" s="286"/>
      <c r="Y141" s="286"/>
      <c r="Z141" s="286"/>
      <c r="AA141" s="286"/>
      <c r="AB141" s="286"/>
      <c r="AC141" s="286"/>
      <c r="AD141" s="286"/>
      <c r="AE141" s="286"/>
      <c r="AF141" s="286"/>
      <c r="AG141" s="286"/>
      <c r="AH141" s="286"/>
      <c r="AI141" s="286"/>
      <c r="AJ141" s="286"/>
      <c r="AK141" s="286"/>
      <c r="AL141" s="286"/>
      <c r="AM141" s="286"/>
      <c r="AN141" s="286"/>
      <c r="AO141" s="286"/>
    </row>
    <row r="142" spans="1:41" s="287" customFormat="1" ht="12" x14ac:dyDescent="0.2">
      <c r="A142" s="286"/>
      <c r="B142" s="286"/>
      <c r="C142" s="331" t="s">
        <v>99</v>
      </c>
      <c r="D142" s="332">
        <f>MIN(D129:D140)</f>
        <v>1.1000000000000001</v>
      </c>
      <c r="E142" s="332">
        <f>MIN(E129:E140)</f>
        <v>2.4</v>
      </c>
      <c r="F142" s="333">
        <f>MIN(F129:F140)</f>
        <v>50</v>
      </c>
      <c r="G142" s="332">
        <f>MIN(G129:G140)</f>
        <v>0.12</v>
      </c>
      <c r="H142" s="332">
        <f>MIN(H129:H140)</f>
        <v>12</v>
      </c>
      <c r="I142" s="332"/>
      <c r="J142" s="332">
        <f>MIN(J129:J140)</f>
        <v>8.4600000000000009</v>
      </c>
      <c r="K142" s="332">
        <f>MIN(K129:K140)</f>
        <v>6.8</v>
      </c>
      <c r="L142" s="334">
        <f>MIN(L129:L140)</f>
        <v>0.2</v>
      </c>
      <c r="M142" s="334"/>
      <c r="N142" s="333">
        <f t="shared" ref="N142:U142" si="12">MIN(N129:N140)</f>
        <v>21</v>
      </c>
      <c r="O142" s="333">
        <f t="shared" si="12"/>
        <v>580</v>
      </c>
      <c r="P142" s="333">
        <f t="shared" si="12"/>
        <v>13</v>
      </c>
      <c r="Q142" s="332">
        <f t="shared" si="12"/>
        <v>7.3</v>
      </c>
      <c r="R142" s="333">
        <f t="shared" si="12"/>
        <v>80</v>
      </c>
      <c r="S142" s="333">
        <f t="shared" si="12"/>
        <v>5.5</v>
      </c>
      <c r="T142" s="332">
        <f t="shared" si="12"/>
        <v>1.7</v>
      </c>
      <c r="U142" s="333">
        <f t="shared" si="12"/>
        <v>8.6</v>
      </c>
      <c r="V142" s="286"/>
      <c r="W142" s="286"/>
      <c r="X142" s="286"/>
      <c r="Y142" s="286"/>
      <c r="Z142" s="286"/>
      <c r="AA142" s="286"/>
      <c r="AB142" s="286"/>
      <c r="AC142" s="286"/>
      <c r="AD142" s="286"/>
      <c r="AE142" s="286"/>
      <c r="AF142" s="286"/>
      <c r="AG142" s="286"/>
      <c r="AH142" s="286"/>
      <c r="AI142" s="286"/>
      <c r="AJ142" s="286"/>
      <c r="AK142" s="286"/>
      <c r="AL142" s="286"/>
      <c r="AM142" s="286"/>
      <c r="AN142" s="286"/>
      <c r="AO142" s="286"/>
    </row>
    <row r="143" spans="1:41" s="287" customFormat="1" ht="12" x14ac:dyDescent="0.2">
      <c r="A143" s="286"/>
      <c r="B143" s="286"/>
      <c r="C143" s="331" t="s">
        <v>100</v>
      </c>
      <c r="D143" s="332">
        <f>AVERAGE(D129:D140)</f>
        <v>10.691666666666668</v>
      </c>
      <c r="E143" s="332">
        <f>AVERAGE(E129:E140)</f>
        <v>3.8166666666666669</v>
      </c>
      <c r="F143" s="333">
        <f>AVERAGE(F129:F140)</f>
        <v>135.83333333333334</v>
      </c>
      <c r="G143" s="332">
        <f>AVERAGE(G129:G140)</f>
        <v>0.22999999999999998</v>
      </c>
      <c r="H143" s="332">
        <f>AVERAGE(H129:H140)</f>
        <v>13.666666666666666</v>
      </c>
      <c r="I143" s="332"/>
      <c r="J143" s="332">
        <f>AVERAGE(J129:J140)</f>
        <v>9.1416666666666675</v>
      </c>
      <c r="K143" s="332">
        <f>AVERAGE(K129:K140)</f>
        <v>6.9416666666666664</v>
      </c>
      <c r="L143" s="334">
        <f>AVERAGE(L129:L140)</f>
        <v>0.25416666666666665</v>
      </c>
      <c r="M143" s="334"/>
      <c r="N143" s="333">
        <f t="shared" ref="N143:U143" si="13">AVERAGE(N129:N140)</f>
        <v>179.83333333333334</v>
      </c>
      <c r="O143" s="333">
        <f t="shared" si="13"/>
        <v>728.33333333333337</v>
      </c>
      <c r="P143" s="333">
        <f t="shared" si="13"/>
        <v>21.666666666666668</v>
      </c>
      <c r="Q143" s="332">
        <f t="shared" si="13"/>
        <v>10.561666666666666</v>
      </c>
      <c r="R143" s="333">
        <f t="shared" si="13"/>
        <v>93.766666666666666</v>
      </c>
      <c r="S143" s="333">
        <f t="shared" si="13"/>
        <v>6.2333333333333334</v>
      </c>
      <c r="T143" s="332">
        <f t="shared" si="13"/>
        <v>1.8083333333333333</v>
      </c>
      <c r="U143" s="333">
        <f t="shared" si="13"/>
        <v>9.5166666666666675</v>
      </c>
      <c r="V143" s="286"/>
      <c r="W143" s="286"/>
      <c r="X143" s="286"/>
      <c r="Y143" s="286"/>
      <c r="Z143" s="286"/>
      <c r="AA143" s="286"/>
      <c r="AB143" s="286"/>
      <c r="AC143" s="286"/>
      <c r="AD143" s="286"/>
      <c r="AE143" s="286"/>
      <c r="AF143" s="286"/>
      <c r="AG143" s="286"/>
      <c r="AH143" s="286"/>
      <c r="AI143" s="286"/>
      <c r="AJ143" s="286"/>
      <c r="AK143" s="286"/>
      <c r="AL143" s="286"/>
      <c r="AM143" s="286"/>
      <c r="AN143" s="286"/>
      <c r="AO143" s="286"/>
    </row>
    <row r="144" spans="1:41" s="287" customFormat="1" ht="12" x14ac:dyDescent="0.2">
      <c r="A144" s="286"/>
      <c r="B144" s="286"/>
      <c r="C144" s="331" t="s">
        <v>101</v>
      </c>
      <c r="D144" s="332">
        <f>MAX(D129:D140)</f>
        <v>20.3</v>
      </c>
      <c r="E144" s="332">
        <f>MAX(E129:E140)</f>
        <v>5</v>
      </c>
      <c r="F144" s="333">
        <f>MAX(F129:F140)</f>
        <v>250</v>
      </c>
      <c r="G144" s="332">
        <f>MAX(G129:G140)</f>
        <v>0.43</v>
      </c>
      <c r="H144" s="332">
        <f>MAX(H129:H140)</f>
        <v>16</v>
      </c>
      <c r="I144" s="332"/>
      <c r="J144" s="332">
        <f>MAX(J129:J140)</f>
        <v>10.5</v>
      </c>
      <c r="K144" s="332">
        <f>MAX(K129:K140)</f>
        <v>7.1</v>
      </c>
      <c r="L144" s="334">
        <f>MAX(L129:L140)</f>
        <v>0.34</v>
      </c>
      <c r="M144" s="334"/>
      <c r="N144" s="333">
        <f t="shared" ref="N144:U144" si="14">MAX(N129:N140)</f>
        <v>370</v>
      </c>
      <c r="O144" s="333">
        <f t="shared" si="14"/>
        <v>940</v>
      </c>
      <c r="P144" s="333">
        <f t="shared" si="14"/>
        <v>30</v>
      </c>
      <c r="Q144" s="332">
        <f t="shared" si="14"/>
        <v>13.7</v>
      </c>
      <c r="R144" s="333">
        <f t="shared" si="14"/>
        <v>101</v>
      </c>
      <c r="S144" s="333">
        <f t="shared" si="14"/>
        <v>6.9</v>
      </c>
      <c r="T144" s="332">
        <f t="shared" si="14"/>
        <v>1.9</v>
      </c>
      <c r="U144" s="333">
        <f t="shared" si="14"/>
        <v>12</v>
      </c>
      <c r="V144" s="286"/>
      <c r="W144" s="286"/>
      <c r="X144" s="286"/>
      <c r="Y144" s="286"/>
      <c r="Z144" s="286"/>
      <c r="AA144" s="286"/>
      <c r="AB144" s="286"/>
      <c r="AC144" s="286"/>
      <c r="AD144" s="286"/>
      <c r="AE144" s="286"/>
      <c r="AF144" s="286"/>
      <c r="AG144" s="286"/>
      <c r="AH144" s="286"/>
      <c r="AI144" s="286"/>
      <c r="AJ144" s="286"/>
      <c r="AK144" s="286"/>
      <c r="AL144" s="286"/>
      <c r="AM144" s="286"/>
      <c r="AN144" s="286"/>
      <c r="AO144" s="286"/>
    </row>
    <row r="145" spans="1:41" s="287" customFormat="1" ht="12" x14ac:dyDescent="0.2">
      <c r="A145" s="286"/>
      <c r="B145" s="286"/>
      <c r="C145" s="286"/>
      <c r="D145" s="305"/>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6"/>
      <c r="AN145" s="286"/>
      <c r="AO145" s="286"/>
    </row>
    <row r="146" spans="1:41" s="287" customFormat="1" ht="12" x14ac:dyDescent="0.2">
      <c r="A146" s="335"/>
      <c r="B146" s="335"/>
      <c r="C146" s="336"/>
      <c r="D146" s="337"/>
      <c r="E146" s="336"/>
      <c r="F146" s="338"/>
      <c r="G146" s="338"/>
      <c r="H146" s="336"/>
      <c r="I146" s="336"/>
      <c r="J146" s="337"/>
      <c r="K146" s="336"/>
      <c r="L146" s="336"/>
      <c r="M146" s="336"/>
      <c r="N146" s="338"/>
      <c r="O146" s="338"/>
      <c r="P146" s="338"/>
      <c r="Q146" s="337"/>
      <c r="R146" s="338"/>
      <c r="S146" s="338"/>
      <c r="T146" s="337"/>
      <c r="U146" s="338"/>
      <c r="V146" s="286"/>
      <c r="W146" s="286"/>
      <c r="X146" s="286"/>
      <c r="Y146" s="286"/>
      <c r="Z146" s="286"/>
      <c r="AA146" s="286"/>
      <c r="AB146" s="286"/>
      <c r="AC146" s="286"/>
      <c r="AD146" s="286"/>
      <c r="AE146" s="286"/>
      <c r="AF146" s="286"/>
      <c r="AG146" s="286"/>
      <c r="AH146" s="286"/>
      <c r="AI146" s="286"/>
      <c r="AJ146" s="286"/>
      <c r="AK146" s="286"/>
      <c r="AL146" s="286"/>
      <c r="AM146" s="286"/>
      <c r="AN146" s="286"/>
      <c r="AO146" s="286"/>
    </row>
    <row r="147" spans="1:41" s="287" customFormat="1" ht="12" x14ac:dyDescent="0.2">
      <c r="A147" s="288">
        <v>24</v>
      </c>
      <c r="B147" s="289" t="s">
        <v>52</v>
      </c>
      <c r="C147" s="290">
        <v>44972</v>
      </c>
      <c r="D147" s="285">
        <v>1.1000000000000001</v>
      </c>
      <c r="E147" s="285">
        <v>2</v>
      </c>
      <c r="F147" s="289">
        <v>200</v>
      </c>
      <c r="G147" s="291">
        <v>0.28000000000000003</v>
      </c>
      <c r="H147" s="289">
        <v>15</v>
      </c>
      <c r="I147" s="294"/>
      <c r="J147" s="292">
        <v>9.5399999999999991</v>
      </c>
      <c r="K147" s="285">
        <v>7</v>
      </c>
      <c r="L147" s="291">
        <v>0.28000000000000003</v>
      </c>
      <c r="M147" s="289">
        <v>11</v>
      </c>
      <c r="N147" s="289">
        <v>240</v>
      </c>
      <c r="O147" s="289">
        <v>780</v>
      </c>
      <c r="P147" s="289">
        <v>12</v>
      </c>
      <c r="Q147" s="289">
        <v>13.35</v>
      </c>
      <c r="R147" s="289">
        <v>94.1</v>
      </c>
      <c r="S147" s="285">
        <v>7</v>
      </c>
      <c r="T147" s="285">
        <v>1.9</v>
      </c>
      <c r="U147" s="285">
        <v>9.1</v>
      </c>
      <c r="V147" s="286"/>
      <c r="W147" s="286"/>
      <c r="X147" s="286"/>
      <c r="Y147" s="286"/>
      <c r="Z147" s="286"/>
      <c r="AA147" s="286"/>
      <c r="AB147" s="286"/>
      <c r="AC147" s="286"/>
      <c r="AD147" s="286"/>
      <c r="AE147" s="286"/>
      <c r="AF147" s="286"/>
      <c r="AG147" s="286"/>
      <c r="AH147" s="286"/>
      <c r="AI147" s="286"/>
      <c r="AJ147" s="286"/>
      <c r="AK147" s="286"/>
      <c r="AL147" s="286"/>
      <c r="AM147" s="286"/>
      <c r="AN147" s="286"/>
      <c r="AO147" s="286"/>
    </row>
    <row r="148" spans="1:41" s="287" customFormat="1" ht="12" x14ac:dyDescent="0.2">
      <c r="A148" s="288">
        <v>24</v>
      </c>
      <c r="B148" s="289" t="s">
        <v>52</v>
      </c>
      <c r="C148" s="290">
        <v>45034</v>
      </c>
      <c r="D148" s="285">
        <v>9.6</v>
      </c>
      <c r="E148" s="285">
        <v>3.2</v>
      </c>
      <c r="F148" s="289">
        <v>220</v>
      </c>
      <c r="G148" s="291">
        <v>0.28999999999999998</v>
      </c>
      <c r="H148" s="289">
        <v>14</v>
      </c>
      <c r="I148" s="289"/>
      <c r="J148" s="292">
        <v>9.0299999999999994</v>
      </c>
      <c r="K148" s="285">
        <v>7.1</v>
      </c>
      <c r="L148" s="291">
        <v>0.23</v>
      </c>
      <c r="M148" s="293">
        <v>10</v>
      </c>
      <c r="N148" s="289">
        <v>410</v>
      </c>
      <c r="O148" s="289">
        <v>880</v>
      </c>
      <c r="P148" s="289">
        <v>17</v>
      </c>
      <c r="Q148" s="289">
        <v>11.7</v>
      </c>
      <c r="R148" s="289">
        <v>102</v>
      </c>
      <c r="S148" s="285">
        <v>5.8</v>
      </c>
      <c r="T148" s="285">
        <v>1.6</v>
      </c>
      <c r="U148" s="285">
        <v>8.9</v>
      </c>
      <c r="V148" s="286"/>
      <c r="W148" s="286"/>
      <c r="X148" s="286"/>
      <c r="Y148" s="286"/>
      <c r="Z148" s="286"/>
      <c r="AA148" s="286"/>
      <c r="AB148" s="286"/>
      <c r="AC148" s="286"/>
      <c r="AD148" s="286"/>
      <c r="AE148" s="286"/>
      <c r="AF148" s="286"/>
      <c r="AG148" s="286"/>
      <c r="AH148" s="286"/>
      <c r="AI148" s="286"/>
      <c r="AJ148" s="286"/>
      <c r="AK148" s="286"/>
      <c r="AL148" s="286"/>
      <c r="AM148" s="286"/>
      <c r="AN148" s="286"/>
      <c r="AO148" s="286"/>
    </row>
    <row r="149" spans="1:41" s="287" customFormat="1" ht="12" x14ac:dyDescent="0.2">
      <c r="A149" s="288">
        <v>24</v>
      </c>
      <c r="B149" s="289" t="s">
        <v>52</v>
      </c>
      <c r="C149" s="290">
        <v>45090</v>
      </c>
      <c r="D149" s="285">
        <v>21.4</v>
      </c>
      <c r="E149" s="285">
        <v>4.3</v>
      </c>
      <c r="F149" s="289">
        <v>100</v>
      </c>
      <c r="G149" s="291">
        <v>0.14000000000000001</v>
      </c>
      <c r="H149" s="289">
        <v>13</v>
      </c>
      <c r="I149" s="294"/>
      <c r="J149" s="289">
        <v>9.81</v>
      </c>
      <c r="K149" s="285">
        <v>7.3</v>
      </c>
      <c r="L149" s="291">
        <v>0.28000000000000003</v>
      </c>
      <c r="M149" s="293">
        <v>10</v>
      </c>
      <c r="N149" s="289">
        <v>150</v>
      </c>
      <c r="O149" s="289">
        <v>650</v>
      </c>
      <c r="P149" s="289">
        <v>20</v>
      </c>
      <c r="Q149" s="289">
        <v>9</v>
      </c>
      <c r="R149" s="289">
        <v>102.1</v>
      </c>
      <c r="S149" s="285">
        <v>6.6</v>
      </c>
      <c r="T149" s="285">
        <v>1.7</v>
      </c>
      <c r="U149" s="289">
        <v>9.8000000000000007</v>
      </c>
      <c r="V149" s="286"/>
      <c r="W149" s="286"/>
      <c r="X149" s="286"/>
      <c r="Y149" s="286"/>
      <c r="Z149" s="286"/>
      <c r="AA149" s="286"/>
      <c r="AB149" s="286"/>
      <c r="AC149" s="286"/>
      <c r="AD149" s="286"/>
      <c r="AE149" s="286"/>
      <c r="AF149" s="286"/>
      <c r="AG149" s="286"/>
      <c r="AH149" s="286"/>
      <c r="AI149" s="286"/>
      <c r="AJ149" s="286"/>
      <c r="AK149" s="286"/>
      <c r="AL149" s="286"/>
      <c r="AM149" s="286"/>
      <c r="AN149" s="286"/>
      <c r="AO149" s="286"/>
    </row>
    <row r="150" spans="1:41" s="287" customFormat="1" ht="12" x14ac:dyDescent="0.2">
      <c r="A150" s="288">
        <v>24</v>
      </c>
      <c r="B150" s="289" t="s">
        <v>52</v>
      </c>
      <c r="C150" s="64" t="s">
        <v>207</v>
      </c>
      <c r="D150" s="405">
        <v>17.100000000000001</v>
      </c>
      <c r="E150" s="406">
        <v>3.3</v>
      </c>
      <c r="F150" s="407">
        <v>70</v>
      </c>
      <c r="G150" s="408">
        <v>0.14000000000000001</v>
      </c>
      <c r="H150" s="407">
        <v>10</v>
      </c>
      <c r="I150" s="409"/>
      <c r="J150" s="407">
        <v>10.1</v>
      </c>
      <c r="K150" s="406">
        <v>7.4</v>
      </c>
      <c r="L150" s="408">
        <v>0.34</v>
      </c>
      <c r="M150" s="407">
        <v>12</v>
      </c>
      <c r="N150" s="410">
        <v>10</v>
      </c>
      <c r="O150" s="407">
        <v>480</v>
      </c>
      <c r="P150" s="407">
        <v>19</v>
      </c>
      <c r="Q150" s="406">
        <v>9.3699999999999992</v>
      </c>
      <c r="R150" s="407">
        <v>97.9</v>
      </c>
      <c r="S150" s="406">
        <v>6.9</v>
      </c>
      <c r="T150" s="406">
        <v>1.7</v>
      </c>
      <c r="U150" s="407">
        <v>10</v>
      </c>
      <c r="V150" s="286"/>
      <c r="W150" s="286"/>
      <c r="X150" s="286"/>
      <c r="Y150" s="286"/>
      <c r="Z150" s="286"/>
      <c r="AA150" s="286"/>
      <c r="AB150" s="286"/>
      <c r="AC150" s="286"/>
      <c r="AD150" s="286"/>
      <c r="AE150" s="286"/>
      <c r="AF150" s="286"/>
      <c r="AG150" s="286"/>
      <c r="AH150" s="286"/>
      <c r="AI150" s="286"/>
      <c r="AJ150" s="286"/>
      <c r="AK150" s="286"/>
      <c r="AL150" s="286"/>
      <c r="AM150" s="286"/>
      <c r="AN150" s="286"/>
      <c r="AO150" s="286"/>
    </row>
    <row r="151" spans="1:41" s="287" customFormat="1" ht="12" x14ac:dyDescent="0.2">
      <c r="A151" s="288">
        <v>24</v>
      </c>
      <c r="B151" s="289" t="s">
        <v>52</v>
      </c>
      <c r="C151" s="64">
        <v>45210</v>
      </c>
      <c r="D151" s="406">
        <v>12.7</v>
      </c>
      <c r="E151" s="406">
        <v>5.4</v>
      </c>
      <c r="F151" s="407">
        <v>200</v>
      </c>
      <c r="G151" s="408">
        <v>0.3</v>
      </c>
      <c r="H151" s="407">
        <v>16</v>
      </c>
      <c r="I151" s="409"/>
      <c r="J151" s="407">
        <v>10.4</v>
      </c>
      <c r="K151" s="406">
        <v>7.3</v>
      </c>
      <c r="L151" s="408">
        <v>0.36</v>
      </c>
      <c r="M151" s="407">
        <v>12</v>
      </c>
      <c r="N151" s="407">
        <v>140</v>
      </c>
      <c r="O151" s="407">
        <v>680</v>
      </c>
      <c r="P151" s="407">
        <v>22</v>
      </c>
      <c r="Q151" s="406">
        <v>9.6999999999999993</v>
      </c>
      <c r="R151" s="407">
        <v>95</v>
      </c>
      <c r="S151" s="406">
        <v>7.4</v>
      </c>
      <c r="T151" s="406">
        <v>1.9</v>
      </c>
      <c r="U151" s="407">
        <v>10</v>
      </c>
      <c r="V151" s="286"/>
      <c r="W151" s="286"/>
      <c r="X151" s="286"/>
      <c r="Y151" s="286"/>
      <c r="Z151" s="286"/>
      <c r="AA151" s="286"/>
      <c r="AB151" s="286"/>
      <c r="AC151" s="286"/>
      <c r="AD151" s="286"/>
      <c r="AE151" s="286"/>
      <c r="AF151" s="286"/>
      <c r="AG151" s="286"/>
      <c r="AH151" s="286"/>
      <c r="AI151" s="286"/>
      <c r="AJ151" s="286"/>
      <c r="AK151" s="286"/>
      <c r="AL151" s="286"/>
      <c r="AM151" s="286"/>
      <c r="AN151" s="286"/>
      <c r="AO151" s="286"/>
    </row>
    <row r="152" spans="1:41" s="287" customFormat="1" ht="12" x14ac:dyDescent="0.2">
      <c r="A152" s="288">
        <v>24</v>
      </c>
      <c r="B152" s="289" t="s">
        <v>52</v>
      </c>
      <c r="C152" s="64">
        <v>45272</v>
      </c>
      <c r="D152" s="406">
        <v>1.2</v>
      </c>
      <c r="E152" s="406">
        <v>2.6</v>
      </c>
      <c r="F152" s="407">
        <v>500</v>
      </c>
      <c r="G152" s="408">
        <v>0.42</v>
      </c>
      <c r="H152" s="407">
        <v>21</v>
      </c>
      <c r="I152" s="409"/>
      <c r="J152" s="406">
        <v>9.06</v>
      </c>
      <c r="K152" s="406">
        <v>7</v>
      </c>
      <c r="L152" s="408">
        <v>0.28000000000000003</v>
      </c>
      <c r="M152" s="407">
        <v>13</v>
      </c>
      <c r="N152" s="407">
        <v>200</v>
      </c>
      <c r="O152" s="407">
        <v>760</v>
      </c>
      <c r="P152" s="407">
        <v>21</v>
      </c>
      <c r="Q152" s="407">
        <v>12.8</v>
      </c>
      <c r="R152" s="407">
        <v>93</v>
      </c>
      <c r="S152" s="406">
        <v>7.1</v>
      </c>
      <c r="T152" s="406">
        <v>1.8</v>
      </c>
      <c r="U152" s="406">
        <v>8.8000000000000007</v>
      </c>
      <c r="V152" s="286"/>
      <c r="W152" s="286"/>
      <c r="X152" s="286"/>
      <c r="Y152" s="286"/>
      <c r="Z152" s="286"/>
      <c r="AA152" s="286"/>
      <c r="AB152" s="286"/>
      <c r="AC152" s="286"/>
      <c r="AD152" s="286"/>
      <c r="AE152" s="286"/>
      <c r="AF152" s="286"/>
      <c r="AG152" s="286"/>
      <c r="AH152" s="286"/>
      <c r="AI152" s="286"/>
      <c r="AJ152" s="286"/>
      <c r="AK152" s="286"/>
      <c r="AL152" s="286"/>
      <c r="AM152" s="286"/>
      <c r="AN152" s="286"/>
      <c r="AO152" s="286"/>
    </row>
    <row r="153" spans="1:41" s="287" customFormat="1" ht="12" x14ac:dyDescent="0.2">
      <c r="A153" s="340"/>
      <c r="B153" s="340"/>
      <c r="C153" s="341"/>
      <c r="D153" s="342"/>
      <c r="E153" s="342"/>
      <c r="F153" s="343"/>
      <c r="G153" s="343"/>
      <c r="H153" s="342"/>
      <c r="I153" s="342"/>
      <c r="J153" s="342"/>
      <c r="K153" s="342"/>
      <c r="L153" s="344"/>
      <c r="M153" s="344"/>
      <c r="N153" s="343"/>
      <c r="O153" s="343"/>
      <c r="P153" s="343"/>
      <c r="Q153" s="342"/>
      <c r="R153" s="343"/>
      <c r="S153" s="343"/>
      <c r="T153" s="342"/>
      <c r="U153" s="343"/>
      <c r="V153" s="286"/>
      <c r="W153" s="286"/>
      <c r="X153" s="286"/>
      <c r="Y153" s="286"/>
      <c r="Z153" s="286"/>
      <c r="AA153" s="286"/>
      <c r="AB153" s="286"/>
      <c r="AC153" s="286"/>
      <c r="AD153" s="286"/>
      <c r="AE153" s="286"/>
      <c r="AF153" s="286"/>
      <c r="AG153" s="286"/>
      <c r="AH153" s="286"/>
      <c r="AI153" s="286"/>
      <c r="AJ153" s="286"/>
      <c r="AK153" s="286"/>
      <c r="AL153" s="286"/>
      <c r="AM153" s="286"/>
      <c r="AN153" s="286"/>
      <c r="AO153" s="286"/>
    </row>
    <row r="154" spans="1:41" s="287" customFormat="1" ht="12" x14ac:dyDescent="0.2">
      <c r="A154" s="286"/>
      <c r="B154" s="286"/>
      <c r="C154" s="331" t="s">
        <v>99</v>
      </c>
      <c r="D154" s="332">
        <f>MIN(D147:D152)</f>
        <v>1.1000000000000001</v>
      </c>
      <c r="E154" s="332">
        <f>MIN(E147:E152)</f>
        <v>2</v>
      </c>
      <c r="F154" s="333">
        <f>MIN(F147:F152)</f>
        <v>70</v>
      </c>
      <c r="G154" s="332">
        <f>MIN(G147:G152)</f>
        <v>0.14000000000000001</v>
      </c>
      <c r="H154" s="332">
        <f>MIN(H147:H152)</f>
        <v>10</v>
      </c>
      <c r="I154" s="332"/>
      <c r="J154" s="332">
        <f>MIN(J147:J152)</f>
        <v>9.0299999999999994</v>
      </c>
      <c r="K154" s="332">
        <f>MIN(K147:K152)</f>
        <v>7</v>
      </c>
      <c r="L154" s="334">
        <f>MIN(L147:L152)</f>
        <v>0.23</v>
      </c>
      <c r="M154" s="334"/>
      <c r="N154" s="333">
        <f t="shared" ref="N154:U154" si="15">MIN(N147:N152)</f>
        <v>10</v>
      </c>
      <c r="O154" s="333">
        <f t="shared" si="15"/>
        <v>480</v>
      </c>
      <c r="P154" s="333">
        <f t="shared" si="15"/>
        <v>12</v>
      </c>
      <c r="Q154" s="332">
        <f t="shared" si="15"/>
        <v>9</v>
      </c>
      <c r="R154" s="333">
        <f t="shared" si="15"/>
        <v>93</v>
      </c>
      <c r="S154" s="333">
        <f t="shared" si="15"/>
        <v>5.8</v>
      </c>
      <c r="T154" s="332">
        <f t="shared" si="15"/>
        <v>1.6</v>
      </c>
      <c r="U154" s="333">
        <f t="shared" si="15"/>
        <v>8.8000000000000007</v>
      </c>
      <c r="V154" s="286"/>
      <c r="W154" s="286"/>
      <c r="X154" s="286"/>
      <c r="Y154" s="286"/>
      <c r="Z154" s="286"/>
      <c r="AA154" s="286"/>
      <c r="AB154" s="286"/>
      <c r="AC154" s="286"/>
      <c r="AD154" s="286"/>
      <c r="AE154" s="286"/>
      <c r="AF154" s="286"/>
      <c r="AG154" s="286"/>
      <c r="AH154" s="286"/>
      <c r="AI154" s="286"/>
      <c r="AJ154" s="286"/>
      <c r="AK154" s="286"/>
      <c r="AL154" s="286"/>
      <c r="AM154" s="286"/>
      <c r="AN154" s="286"/>
      <c r="AO154" s="286"/>
    </row>
    <row r="155" spans="1:41" s="287" customFormat="1" ht="12" x14ac:dyDescent="0.2">
      <c r="A155" s="286"/>
      <c r="B155" s="286"/>
      <c r="C155" s="331" t="s">
        <v>100</v>
      </c>
      <c r="D155" s="332">
        <f>AVERAGE(D147:D152)</f>
        <v>10.516666666666666</v>
      </c>
      <c r="E155" s="332">
        <f>AVERAGE(E147:E152)</f>
        <v>3.4666666666666672</v>
      </c>
      <c r="F155" s="333">
        <f>AVERAGE(F147:F152)</f>
        <v>215</v>
      </c>
      <c r="G155" s="332">
        <f>AVERAGE(G147:G152)</f>
        <v>0.26166666666666666</v>
      </c>
      <c r="H155" s="332">
        <f>AVERAGE(H147:H152)</f>
        <v>14.833333333333334</v>
      </c>
      <c r="I155" s="332"/>
      <c r="J155" s="332">
        <f>AVERAGE(J147:J152)</f>
        <v>9.6566666666666681</v>
      </c>
      <c r="K155" s="332">
        <f>AVERAGE(K147:K152)</f>
        <v>7.1833333333333327</v>
      </c>
      <c r="L155" s="334">
        <f>AVERAGE(L147:L152)</f>
        <v>0.29500000000000004</v>
      </c>
      <c r="M155" s="334"/>
      <c r="N155" s="333">
        <f t="shared" ref="N155:U155" si="16">AVERAGE(N147:N152)</f>
        <v>191.66666666666666</v>
      </c>
      <c r="O155" s="333">
        <f t="shared" si="16"/>
        <v>705</v>
      </c>
      <c r="P155" s="333">
        <f t="shared" si="16"/>
        <v>18.5</v>
      </c>
      <c r="Q155" s="332">
        <f t="shared" si="16"/>
        <v>10.986666666666665</v>
      </c>
      <c r="R155" s="333">
        <f t="shared" si="16"/>
        <v>97.350000000000009</v>
      </c>
      <c r="S155" s="333">
        <f t="shared" si="16"/>
        <v>6.8</v>
      </c>
      <c r="T155" s="332">
        <f t="shared" si="16"/>
        <v>1.7666666666666668</v>
      </c>
      <c r="U155" s="333">
        <f t="shared" si="16"/>
        <v>9.4333333333333318</v>
      </c>
      <c r="V155" s="286"/>
      <c r="W155" s="286"/>
      <c r="X155" s="286"/>
      <c r="Y155" s="286"/>
      <c r="Z155" s="286"/>
      <c r="AA155" s="286"/>
      <c r="AB155" s="286"/>
      <c r="AC155" s="286"/>
      <c r="AD155" s="286"/>
      <c r="AE155" s="286"/>
      <c r="AF155" s="286"/>
      <c r="AG155" s="286"/>
      <c r="AH155" s="286"/>
      <c r="AI155" s="286"/>
      <c r="AJ155" s="286"/>
      <c r="AK155" s="286"/>
      <c r="AL155" s="286"/>
      <c r="AM155" s="286"/>
      <c r="AN155" s="286"/>
      <c r="AO155" s="286"/>
    </row>
    <row r="156" spans="1:41" s="287" customFormat="1" ht="12" x14ac:dyDescent="0.2">
      <c r="A156" s="286"/>
      <c r="B156" s="286"/>
      <c r="C156" s="331" t="s">
        <v>101</v>
      </c>
      <c r="D156" s="332">
        <f>MAX(D147:D152)</f>
        <v>21.4</v>
      </c>
      <c r="E156" s="332">
        <f>MAX(E147:E152)</f>
        <v>5.4</v>
      </c>
      <c r="F156" s="333">
        <f>MAX(F147:F152)</f>
        <v>500</v>
      </c>
      <c r="G156" s="332">
        <f>MAX(G147:G152)</f>
        <v>0.42</v>
      </c>
      <c r="H156" s="332">
        <f>MAX(H147:H152)</f>
        <v>21</v>
      </c>
      <c r="I156" s="332"/>
      <c r="J156" s="332">
        <f>MAX(J147:J152)</f>
        <v>10.4</v>
      </c>
      <c r="K156" s="332">
        <f>MAX(K147:K152)</f>
        <v>7.4</v>
      </c>
      <c r="L156" s="334">
        <f>MAX(L147:L152)</f>
        <v>0.36</v>
      </c>
      <c r="M156" s="334"/>
      <c r="N156" s="333">
        <f t="shared" ref="N156:U156" si="17">MAX(N147:N152)</f>
        <v>410</v>
      </c>
      <c r="O156" s="333">
        <f t="shared" si="17"/>
        <v>880</v>
      </c>
      <c r="P156" s="333">
        <f t="shared" si="17"/>
        <v>22</v>
      </c>
      <c r="Q156" s="332">
        <f t="shared" si="17"/>
        <v>13.35</v>
      </c>
      <c r="R156" s="333">
        <f t="shared" si="17"/>
        <v>102.1</v>
      </c>
      <c r="S156" s="333">
        <f t="shared" si="17"/>
        <v>7.4</v>
      </c>
      <c r="T156" s="332">
        <f t="shared" si="17"/>
        <v>1.9</v>
      </c>
      <c r="U156" s="333">
        <f t="shared" si="17"/>
        <v>10</v>
      </c>
      <c r="V156" s="286"/>
      <c r="W156" s="286"/>
      <c r="X156" s="286"/>
      <c r="Y156" s="286"/>
      <c r="Z156" s="286"/>
      <c r="AA156" s="286"/>
      <c r="AB156" s="286"/>
      <c r="AC156" s="286"/>
      <c r="AD156" s="286"/>
      <c r="AE156" s="286"/>
      <c r="AF156" s="286"/>
      <c r="AG156" s="286"/>
      <c r="AH156" s="286"/>
      <c r="AI156" s="286"/>
      <c r="AJ156" s="286"/>
      <c r="AK156" s="286"/>
      <c r="AL156" s="286"/>
      <c r="AM156" s="286"/>
      <c r="AN156" s="286"/>
      <c r="AO156" s="286"/>
    </row>
    <row r="157" spans="1:41" s="287" customFormat="1" ht="12" x14ac:dyDescent="0.2">
      <c r="A157" s="286"/>
      <c r="B157" s="286"/>
      <c r="C157" s="349"/>
      <c r="D157" s="350"/>
      <c r="E157" s="349"/>
      <c r="F157" s="351"/>
      <c r="G157" s="351"/>
      <c r="H157" s="349"/>
      <c r="I157" s="349"/>
      <c r="J157" s="350"/>
      <c r="K157" s="349"/>
      <c r="L157" s="349"/>
      <c r="M157" s="349"/>
      <c r="N157" s="351"/>
      <c r="O157" s="351"/>
      <c r="P157" s="351"/>
      <c r="Q157" s="350"/>
      <c r="R157" s="351"/>
      <c r="S157" s="351"/>
      <c r="T157" s="350"/>
      <c r="U157" s="351"/>
      <c r="V157" s="286"/>
      <c r="W157" s="286"/>
      <c r="X157" s="286"/>
      <c r="Y157" s="286"/>
      <c r="Z157" s="286"/>
      <c r="AA157" s="286"/>
      <c r="AB157" s="286"/>
      <c r="AC157" s="286"/>
      <c r="AD157" s="286"/>
      <c r="AE157" s="286"/>
      <c r="AF157" s="286"/>
      <c r="AG157" s="286"/>
      <c r="AH157" s="286"/>
      <c r="AI157" s="286"/>
      <c r="AJ157" s="286"/>
      <c r="AK157" s="286"/>
      <c r="AL157" s="286"/>
      <c r="AM157" s="286"/>
      <c r="AN157" s="286"/>
      <c r="AO157" s="286"/>
    </row>
    <row r="158" spans="1:41" s="287" customFormat="1" ht="12" x14ac:dyDescent="0.2">
      <c r="A158" s="335"/>
      <c r="B158" s="335"/>
      <c r="C158" s="336"/>
      <c r="D158" s="337"/>
      <c r="E158" s="336"/>
      <c r="F158" s="338"/>
      <c r="G158" s="338"/>
      <c r="H158" s="336"/>
      <c r="I158" s="336"/>
      <c r="J158" s="337"/>
      <c r="K158" s="336"/>
      <c r="L158" s="336"/>
      <c r="M158" s="336"/>
      <c r="N158" s="338"/>
      <c r="O158" s="338"/>
      <c r="P158" s="338"/>
      <c r="Q158" s="337"/>
      <c r="R158" s="338"/>
      <c r="S158" s="338"/>
      <c r="T158" s="337"/>
      <c r="U158" s="338"/>
      <c r="V158" s="286"/>
      <c r="W158" s="286"/>
      <c r="X158" s="286"/>
      <c r="Y158" s="286"/>
      <c r="Z158" s="286"/>
      <c r="AA158" s="286"/>
      <c r="AB158" s="286"/>
      <c r="AC158" s="286"/>
      <c r="AD158" s="286"/>
      <c r="AE158" s="286"/>
      <c r="AF158" s="286"/>
      <c r="AG158" s="286"/>
      <c r="AH158" s="286"/>
      <c r="AI158" s="286"/>
      <c r="AJ158" s="286"/>
      <c r="AK158" s="286"/>
      <c r="AL158" s="286"/>
      <c r="AM158" s="286"/>
      <c r="AN158" s="286"/>
      <c r="AO158" s="286"/>
    </row>
    <row r="159" spans="1:41" s="287" customFormat="1" x14ac:dyDescent="0.2">
      <c r="A159" s="314">
        <v>32</v>
      </c>
      <c r="B159" s="339" t="s">
        <v>53</v>
      </c>
      <c r="C159" s="315" t="s">
        <v>193</v>
      </c>
      <c r="D159" s="316">
        <v>2.8</v>
      </c>
      <c r="E159" s="316">
        <v>3.6</v>
      </c>
      <c r="F159" s="317">
        <v>200</v>
      </c>
      <c r="G159" s="318">
        <v>0.45</v>
      </c>
      <c r="H159" s="317">
        <v>22</v>
      </c>
      <c r="I159" s="317">
        <v>20</v>
      </c>
      <c r="J159" s="317">
        <v>6.6</v>
      </c>
      <c r="K159" s="316">
        <v>6.3</v>
      </c>
      <c r="L159" s="318">
        <v>9.7000000000000003E-2</v>
      </c>
      <c r="M159" s="317">
        <v>13</v>
      </c>
      <c r="N159" s="317">
        <v>350</v>
      </c>
      <c r="O159" s="317">
        <v>960</v>
      </c>
      <c r="P159" s="317">
        <v>21</v>
      </c>
      <c r="Q159" s="289">
        <v>12.62</v>
      </c>
      <c r="R159" s="317">
        <v>98.3</v>
      </c>
      <c r="S159" s="316">
        <v>5.0999999999999996</v>
      </c>
      <c r="T159" s="316">
        <v>1.3</v>
      </c>
      <c r="U159" s="316">
        <v>6.4</v>
      </c>
      <c r="V159" s="286"/>
      <c r="W159" s="286"/>
      <c r="X159" s="286"/>
      <c r="Y159" s="286"/>
      <c r="Z159" s="286"/>
      <c r="AA159" s="286"/>
      <c r="AB159" s="286"/>
      <c r="AC159" s="286"/>
      <c r="AD159" s="286"/>
      <c r="AE159" s="286"/>
      <c r="AF159" s="286"/>
      <c r="AG159" s="286"/>
      <c r="AH159" s="286"/>
      <c r="AI159" s="286"/>
      <c r="AJ159" s="286"/>
      <c r="AK159" s="286"/>
      <c r="AL159" s="286"/>
      <c r="AM159" s="286"/>
      <c r="AN159" s="286"/>
      <c r="AO159" s="286"/>
    </row>
    <row r="160" spans="1:41" s="287" customFormat="1" ht="12" x14ac:dyDescent="0.2">
      <c r="A160" s="288">
        <v>32</v>
      </c>
      <c r="B160" s="289" t="s">
        <v>53</v>
      </c>
      <c r="C160" s="290">
        <v>44973</v>
      </c>
      <c r="D160" s="285">
        <v>1.9</v>
      </c>
      <c r="E160" s="285">
        <v>2.1</v>
      </c>
      <c r="F160" s="289">
        <v>225</v>
      </c>
      <c r="G160" s="291">
        <v>0.33</v>
      </c>
      <c r="H160" s="289">
        <v>16</v>
      </c>
      <c r="I160" s="289">
        <v>16</v>
      </c>
      <c r="J160" s="289">
        <v>10.3</v>
      </c>
      <c r="K160" s="285">
        <v>6.9</v>
      </c>
      <c r="L160" s="291">
        <v>0.31</v>
      </c>
      <c r="M160" s="289">
        <v>38</v>
      </c>
      <c r="N160" s="289">
        <v>410</v>
      </c>
      <c r="O160" s="289">
        <v>810</v>
      </c>
      <c r="P160" s="289">
        <v>16</v>
      </c>
      <c r="Q160" s="289">
        <v>13.2</v>
      </c>
      <c r="R160" s="289">
        <v>96.5</v>
      </c>
      <c r="S160" s="285">
        <v>7.1</v>
      </c>
      <c r="T160" s="285">
        <v>1.7</v>
      </c>
      <c r="U160" s="285">
        <v>8.6</v>
      </c>
      <c r="V160" s="286"/>
      <c r="W160" s="286"/>
      <c r="X160" s="286"/>
      <c r="Y160" s="286"/>
      <c r="Z160" s="286"/>
      <c r="AA160" s="286"/>
      <c r="AB160" s="286"/>
      <c r="AC160" s="286"/>
      <c r="AD160" s="286"/>
      <c r="AE160" s="286"/>
      <c r="AF160" s="286"/>
      <c r="AG160" s="286"/>
      <c r="AH160" s="286"/>
      <c r="AI160" s="286"/>
      <c r="AJ160" s="286"/>
      <c r="AK160" s="286"/>
      <c r="AL160" s="286"/>
      <c r="AM160" s="286"/>
      <c r="AN160" s="286"/>
      <c r="AO160" s="286"/>
    </row>
    <row r="161" spans="1:41" s="287" customFormat="1" ht="12" x14ac:dyDescent="0.2">
      <c r="A161" s="288">
        <v>32</v>
      </c>
      <c r="B161" s="289" t="s">
        <v>53</v>
      </c>
      <c r="C161" s="290">
        <v>44999</v>
      </c>
      <c r="D161" s="285">
        <v>1.9</v>
      </c>
      <c r="E161" s="289">
        <v>13</v>
      </c>
      <c r="F161" s="289">
        <v>200</v>
      </c>
      <c r="G161" s="291">
        <v>0.28999999999999998</v>
      </c>
      <c r="H161" s="289">
        <v>16</v>
      </c>
      <c r="I161" s="289">
        <v>13</v>
      </c>
      <c r="J161" s="296">
        <v>12.3</v>
      </c>
      <c r="K161" s="285">
        <v>6.9</v>
      </c>
      <c r="L161" s="291">
        <v>0.38</v>
      </c>
      <c r="M161" s="289">
        <v>190</v>
      </c>
      <c r="N161" s="289">
        <v>510</v>
      </c>
      <c r="O161" s="289">
        <v>1300</v>
      </c>
      <c r="P161" s="289">
        <v>51</v>
      </c>
      <c r="Q161" s="289">
        <v>12.9</v>
      </c>
      <c r="R161" s="289">
        <v>97</v>
      </c>
      <c r="S161" s="285">
        <v>7.7</v>
      </c>
      <c r="T161" s="285">
        <v>1.9</v>
      </c>
      <c r="U161" s="289">
        <v>14</v>
      </c>
      <c r="V161" s="286"/>
      <c r="W161" s="286"/>
      <c r="X161" s="286"/>
      <c r="Y161" s="286"/>
      <c r="Z161" s="286"/>
      <c r="AA161" s="286"/>
      <c r="AB161" s="286"/>
      <c r="AC161" s="286"/>
      <c r="AD161" s="286"/>
      <c r="AE161" s="286"/>
      <c r="AF161" s="286"/>
      <c r="AG161" s="286"/>
      <c r="AH161" s="286"/>
      <c r="AI161" s="286"/>
      <c r="AJ161" s="286"/>
      <c r="AK161" s="286"/>
      <c r="AL161" s="286"/>
      <c r="AM161" s="286"/>
      <c r="AN161" s="286"/>
      <c r="AO161" s="286"/>
    </row>
    <row r="162" spans="1:41" s="287" customFormat="1" ht="12" x14ac:dyDescent="0.2">
      <c r="A162" s="288">
        <v>32</v>
      </c>
      <c r="B162" s="289" t="s">
        <v>53</v>
      </c>
      <c r="C162" s="290">
        <v>45035</v>
      </c>
      <c r="D162" s="285">
        <v>8.8000000000000007</v>
      </c>
      <c r="E162" s="285">
        <v>2.9</v>
      </c>
      <c r="F162" s="289">
        <v>100</v>
      </c>
      <c r="G162" s="291">
        <v>0.3</v>
      </c>
      <c r="H162" s="289">
        <v>14</v>
      </c>
      <c r="I162" s="289">
        <v>13</v>
      </c>
      <c r="J162" s="285">
        <v>9.85</v>
      </c>
      <c r="K162" s="285">
        <v>6.9</v>
      </c>
      <c r="L162" s="298">
        <v>0.33</v>
      </c>
      <c r="M162" s="289">
        <v>19</v>
      </c>
      <c r="N162" s="289">
        <v>240</v>
      </c>
      <c r="O162" s="289">
        <v>730</v>
      </c>
      <c r="P162" s="289">
        <v>21</v>
      </c>
      <c r="Q162" s="289">
        <v>10.26</v>
      </c>
      <c r="R162" s="289">
        <v>88</v>
      </c>
      <c r="S162" s="285">
        <v>6.8</v>
      </c>
      <c r="T162" s="291">
        <v>1.6</v>
      </c>
      <c r="U162" s="285">
        <v>8.5</v>
      </c>
      <c r="V162" s="286"/>
      <c r="W162" s="286"/>
      <c r="X162" s="286"/>
      <c r="Y162" s="286"/>
      <c r="Z162" s="286"/>
      <c r="AA162" s="286"/>
      <c r="AB162" s="286"/>
      <c r="AC162" s="286"/>
      <c r="AD162" s="286"/>
      <c r="AE162" s="286"/>
      <c r="AF162" s="286"/>
      <c r="AG162" s="286"/>
      <c r="AH162" s="286"/>
      <c r="AI162" s="286"/>
      <c r="AJ162" s="286"/>
      <c r="AK162" s="286"/>
      <c r="AL162" s="286"/>
      <c r="AM162" s="286"/>
      <c r="AN162" s="286"/>
      <c r="AO162" s="286"/>
    </row>
    <row r="163" spans="1:41" s="287" customFormat="1" ht="12" x14ac:dyDescent="0.2">
      <c r="A163" s="295">
        <v>32</v>
      </c>
      <c r="B163" s="289" t="s">
        <v>53</v>
      </c>
      <c r="C163" s="290">
        <v>45062</v>
      </c>
      <c r="D163" s="285">
        <v>15.2</v>
      </c>
      <c r="E163" s="285">
        <v>4</v>
      </c>
      <c r="F163" s="289">
        <v>150</v>
      </c>
      <c r="G163" s="291">
        <v>0.19</v>
      </c>
      <c r="H163" s="289">
        <v>10</v>
      </c>
      <c r="I163" s="289">
        <v>9.6</v>
      </c>
      <c r="J163" s="289">
        <v>13.9</v>
      </c>
      <c r="K163" s="285">
        <v>7.2</v>
      </c>
      <c r="L163" s="291">
        <v>0.56000000000000005</v>
      </c>
      <c r="M163" s="293">
        <v>31</v>
      </c>
      <c r="N163" s="289">
        <v>340</v>
      </c>
      <c r="O163" s="289">
        <v>800</v>
      </c>
      <c r="P163" s="289">
        <v>28</v>
      </c>
      <c r="Q163" s="289">
        <v>8.9</v>
      </c>
      <c r="R163" s="289">
        <v>91.2</v>
      </c>
      <c r="S163" s="289">
        <v>9.1</v>
      </c>
      <c r="T163" s="285">
        <v>2.2000000000000002</v>
      </c>
      <c r="U163" s="289">
        <v>13</v>
      </c>
      <c r="V163" s="286"/>
      <c r="W163" s="286"/>
      <c r="X163" s="286"/>
      <c r="Y163" s="286"/>
      <c r="Z163" s="286"/>
      <c r="AA163" s="286"/>
      <c r="AB163" s="286"/>
      <c r="AC163" s="286"/>
      <c r="AD163" s="286"/>
      <c r="AE163" s="286"/>
      <c r="AF163" s="286"/>
      <c r="AG163" s="286"/>
      <c r="AH163" s="286"/>
      <c r="AI163" s="286"/>
      <c r="AJ163" s="286"/>
      <c r="AK163" s="286"/>
      <c r="AL163" s="286"/>
      <c r="AM163" s="286"/>
      <c r="AN163" s="286"/>
      <c r="AO163" s="286"/>
    </row>
    <row r="164" spans="1:41" s="287" customFormat="1" ht="12" x14ac:dyDescent="0.2">
      <c r="A164" s="288">
        <v>32</v>
      </c>
      <c r="B164" s="289" t="s">
        <v>53</v>
      </c>
      <c r="C164" s="290">
        <v>45092</v>
      </c>
      <c r="D164" s="285">
        <v>18.3</v>
      </c>
      <c r="E164" s="285">
        <v>4.0999999999999996</v>
      </c>
      <c r="F164" s="289">
        <v>65</v>
      </c>
      <c r="G164" s="291">
        <v>0.12</v>
      </c>
      <c r="H164" s="289">
        <v>7.9</v>
      </c>
      <c r="I164" s="285">
        <v>7.6</v>
      </c>
      <c r="J164" s="289">
        <v>17.8</v>
      </c>
      <c r="K164" s="285">
        <v>7.3</v>
      </c>
      <c r="L164" s="291">
        <v>0.87</v>
      </c>
      <c r="M164" s="289">
        <v>35</v>
      </c>
      <c r="N164" s="289">
        <v>170</v>
      </c>
      <c r="O164" s="289">
        <v>690</v>
      </c>
      <c r="P164" s="289">
        <v>38</v>
      </c>
      <c r="Q164" s="289">
        <v>7.65</v>
      </c>
      <c r="R164" s="289">
        <v>81.900000000000006</v>
      </c>
      <c r="S164" s="289">
        <v>11</v>
      </c>
      <c r="T164" s="285">
        <v>2.8</v>
      </c>
      <c r="U164" s="289">
        <v>15</v>
      </c>
      <c r="V164" s="286"/>
      <c r="W164" s="286"/>
      <c r="X164" s="286"/>
      <c r="Y164" s="286"/>
      <c r="Z164" s="286"/>
      <c r="AA164" s="286"/>
      <c r="AB164" s="286"/>
      <c r="AC164" s="286"/>
      <c r="AD164" s="286"/>
      <c r="AE164" s="286"/>
      <c r="AF164" s="286"/>
      <c r="AG164" s="286"/>
      <c r="AH164" s="286"/>
      <c r="AI164" s="286"/>
      <c r="AJ164" s="286"/>
      <c r="AK164" s="286"/>
      <c r="AL164" s="286"/>
      <c r="AM164" s="286"/>
      <c r="AN164" s="286"/>
      <c r="AO164" s="286"/>
    </row>
    <row r="165" spans="1:41" s="287" customFormat="1" ht="12" x14ac:dyDescent="0.2">
      <c r="A165" s="288">
        <v>32</v>
      </c>
      <c r="B165" s="289" t="s">
        <v>53</v>
      </c>
      <c r="C165" s="290">
        <v>45133</v>
      </c>
      <c r="D165" s="285">
        <v>18.5</v>
      </c>
      <c r="E165" s="285">
        <v>3</v>
      </c>
      <c r="F165" s="289">
        <v>100</v>
      </c>
      <c r="G165" s="291">
        <v>0.16</v>
      </c>
      <c r="H165" s="285">
        <v>11</v>
      </c>
      <c r="I165" s="285">
        <v>9.6999999999999993</v>
      </c>
      <c r="J165" s="289">
        <v>20.9</v>
      </c>
      <c r="K165" s="285">
        <v>7.5</v>
      </c>
      <c r="L165" s="285">
        <v>1.1000000000000001</v>
      </c>
      <c r="M165" s="289">
        <v>15</v>
      </c>
      <c r="N165" s="289">
        <v>150</v>
      </c>
      <c r="O165" s="289">
        <v>600</v>
      </c>
      <c r="P165" s="289">
        <v>22</v>
      </c>
      <c r="Q165" s="289">
        <v>7.9</v>
      </c>
      <c r="R165" s="289">
        <v>86</v>
      </c>
      <c r="S165" s="289">
        <v>11</v>
      </c>
      <c r="T165" s="285">
        <v>2.8</v>
      </c>
      <c r="U165" s="289">
        <v>15</v>
      </c>
      <c r="V165" s="286"/>
      <c r="W165" s="286"/>
      <c r="X165" s="286"/>
      <c r="Y165" s="286"/>
      <c r="Z165" s="286"/>
      <c r="AA165" s="286"/>
      <c r="AB165" s="286"/>
      <c r="AC165" s="286"/>
      <c r="AD165" s="286"/>
      <c r="AE165" s="286"/>
      <c r="AF165" s="286"/>
      <c r="AG165" s="286"/>
      <c r="AH165" s="286"/>
      <c r="AI165" s="286"/>
      <c r="AJ165" s="286"/>
      <c r="AK165" s="286"/>
      <c r="AL165" s="286"/>
      <c r="AM165" s="286"/>
      <c r="AN165" s="286"/>
      <c r="AO165" s="286"/>
    </row>
    <row r="166" spans="1:41" s="287" customFormat="1" ht="12" x14ac:dyDescent="0.2">
      <c r="A166" s="288">
        <v>32</v>
      </c>
      <c r="B166" s="289" t="s">
        <v>53</v>
      </c>
      <c r="C166" s="64" t="s">
        <v>207</v>
      </c>
      <c r="D166" s="405">
        <v>16.3</v>
      </c>
      <c r="E166" s="407">
        <v>22</v>
      </c>
      <c r="F166" s="407">
        <v>300</v>
      </c>
      <c r="G166" s="408">
        <v>0.66</v>
      </c>
      <c r="H166" s="407">
        <v>33</v>
      </c>
      <c r="I166" s="407">
        <v>26</v>
      </c>
      <c r="J166" s="407">
        <v>10.199999999999999</v>
      </c>
      <c r="K166" s="406">
        <v>6.8</v>
      </c>
      <c r="L166" s="408">
        <v>0.33</v>
      </c>
      <c r="M166" s="407">
        <v>35</v>
      </c>
      <c r="N166" s="407">
        <v>120</v>
      </c>
      <c r="O166" s="407">
        <v>1200</v>
      </c>
      <c r="P166" s="407">
        <v>86</v>
      </c>
      <c r="Q166" s="406">
        <v>9.1</v>
      </c>
      <c r="R166" s="407">
        <v>93.7</v>
      </c>
      <c r="S166" s="406">
        <v>7.4</v>
      </c>
      <c r="T166" s="406">
        <v>1.8</v>
      </c>
      <c r="U166" s="406">
        <v>8.1999999999999993</v>
      </c>
      <c r="V166" s="286"/>
      <c r="W166" s="286"/>
      <c r="X166" s="286"/>
      <c r="Y166" s="286"/>
      <c r="Z166" s="286"/>
      <c r="AA166" s="286"/>
      <c r="AB166" s="286"/>
      <c r="AC166" s="286"/>
      <c r="AD166" s="286"/>
      <c r="AE166" s="286"/>
      <c r="AF166" s="286"/>
      <c r="AG166" s="286"/>
      <c r="AH166" s="286"/>
      <c r="AI166" s="286"/>
      <c r="AJ166" s="286"/>
      <c r="AK166" s="286"/>
      <c r="AL166" s="286"/>
      <c r="AM166" s="286"/>
      <c r="AN166" s="286"/>
      <c r="AO166" s="286"/>
    </row>
    <row r="167" spans="1:41" s="287" customFormat="1" ht="12" x14ac:dyDescent="0.2">
      <c r="A167" s="288">
        <v>32</v>
      </c>
      <c r="B167" s="289" t="s">
        <v>53</v>
      </c>
      <c r="C167" s="290">
        <v>45189</v>
      </c>
      <c r="D167" s="285">
        <v>15.9</v>
      </c>
      <c r="E167" s="285">
        <v>5.9</v>
      </c>
      <c r="F167" s="289">
        <v>500</v>
      </c>
      <c r="G167" s="291">
        <v>0.63</v>
      </c>
      <c r="H167" s="289">
        <v>27</v>
      </c>
      <c r="I167" s="285">
        <v>23</v>
      </c>
      <c r="J167" s="296">
        <v>10.6</v>
      </c>
      <c r="K167" s="285">
        <v>6.8</v>
      </c>
      <c r="L167" s="291">
        <v>0.43</v>
      </c>
      <c r="M167" s="289">
        <v>91</v>
      </c>
      <c r="N167" s="289">
        <v>140</v>
      </c>
      <c r="O167" s="289">
        <v>1000</v>
      </c>
      <c r="P167" s="289">
        <v>36</v>
      </c>
      <c r="Q167" s="289">
        <v>8</v>
      </c>
      <c r="R167" s="289">
        <v>83</v>
      </c>
      <c r="S167" s="289">
        <v>8.3000000000000007</v>
      </c>
      <c r="T167" s="285">
        <v>1.9</v>
      </c>
      <c r="U167" s="289">
        <v>9.1999999999999993</v>
      </c>
      <c r="V167" s="286"/>
      <c r="W167" s="286"/>
      <c r="X167" s="286"/>
      <c r="Y167" s="286"/>
      <c r="Z167" s="286"/>
      <c r="AA167" s="286"/>
      <c r="AB167" s="286"/>
      <c r="AC167" s="286"/>
      <c r="AD167" s="286"/>
      <c r="AE167" s="286"/>
      <c r="AF167" s="286"/>
      <c r="AG167" s="286"/>
      <c r="AH167" s="286"/>
      <c r="AI167" s="286"/>
      <c r="AJ167" s="286"/>
      <c r="AK167" s="286"/>
      <c r="AL167" s="286"/>
      <c r="AM167" s="286"/>
      <c r="AN167" s="286"/>
      <c r="AO167" s="286"/>
    </row>
    <row r="168" spans="1:41" s="287" customFormat="1" ht="12" x14ac:dyDescent="0.2">
      <c r="A168" s="288">
        <v>32</v>
      </c>
      <c r="B168" s="289" t="s">
        <v>53</v>
      </c>
      <c r="C168" s="64">
        <v>45211</v>
      </c>
      <c r="D168" s="406">
        <v>8.9</v>
      </c>
      <c r="E168" s="406">
        <v>3.8</v>
      </c>
      <c r="F168" s="407">
        <v>400</v>
      </c>
      <c r="G168" s="408">
        <v>0.57999999999999996</v>
      </c>
      <c r="H168" s="407">
        <v>25</v>
      </c>
      <c r="I168" s="407">
        <v>24</v>
      </c>
      <c r="J168" s="406">
        <v>8.32</v>
      </c>
      <c r="K168" s="406">
        <v>6.8</v>
      </c>
      <c r="L168" s="408">
        <v>0.26</v>
      </c>
      <c r="M168" s="407">
        <v>30</v>
      </c>
      <c r="N168" s="407">
        <v>92</v>
      </c>
      <c r="O168" s="407">
        <v>910</v>
      </c>
      <c r="P168" s="407">
        <v>28</v>
      </c>
      <c r="Q168" s="407">
        <v>10.6</v>
      </c>
      <c r="R168" s="407">
        <v>94</v>
      </c>
      <c r="S168" s="406">
        <v>6.8</v>
      </c>
      <c r="T168" s="406">
        <v>1.7</v>
      </c>
      <c r="U168" s="406">
        <v>7.5</v>
      </c>
      <c r="V168" s="286"/>
      <c r="W168" s="286"/>
      <c r="X168" s="286"/>
      <c r="Y168" s="286"/>
      <c r="Z168" s="286"/>
      <c r="AA168" s="286"/>
      <c r="AB168" s="286"/>
      <c r="AC168" s="286"/>
      <c r="AD168" s="286"/>
      <c r="AE168" s="286"/>
      <c r="AF168" s="286"/>
      <c r="AG168" s="286"/>
      <c r="AH168" s="286"/>
      <c r="AI168" s="286"/>
      <c r="AJ168" s="286"/>
      <c r="AK168" s="286"/>
      <c r="AL168" s="286"/>
      <c r="AM168" s="286"/>
      <c r="AN168" s="286"/>
      <c r="AO168" s="286"/>
    </row>
    <row r="169" spans="1:41" s="287" customFormat="1" ht="12" x14ac:dyDescent="0.2">
      <c r="A169" s="288">
        <v>32</v>
      </c>
      <c r="B169" s="289" t="s">
        <v>53</v>
      </c>
      <c r="C169" s="64" t="s">
        <v>222</v>
      </c>
      <c r="D169" s="406">
        <v>4.0999999999999996</v>
      </c>
      <c r="E169" s="406">
        <v>2.8</v>
      </c>
      <c r="F169" s="407">
        <v>620</v>
      </c>
      <c r="G169" s="408">
        <v>0.68</v>
      </c>
      <c r="H169" s="407">
        <v>24</v>
      </c>
      <c r="I169" s="407">
        <v>24</v>
      </c>
      <c r="J169" s="406">
        <v>6.99</v>
      </c>
      <c r="K169" s="406">
        <v>6.5</v>
      </c>
      <c r="L169" s="408">
        <v>0.18</v>
      </c>
      <c r="M169" s="407">
        <v>20</v>
      </c>
      <c r="N169" s="407">
        <v>120</v>
      </c>
      <c r="O169" s="407">
        <v>860</v>
      </c>
      <c r="P169" s="407">
        <v>23</v>
      </c>
      <c r="Q169" s="407">
        <v>12.6</v>
      </c>
      <c r="R169" s="407">
        <v>98.1</v>
      </c>
      <c r="S169" s="406">
        <v>5.8</v>
      </c>
      <c r="T169" s="406">
        <v>1.3</v>
      </c>
      <c r="U169" s="406">
        <v>6.9</v>
      </c>
      <c r="V169" s="286"/>
      <c r="W169" s="286"/>
      <c r="X169" s="286"/>
      <c r="Y169" s="286"/>
      <c r="Z169" s="286"/>
      <c r="AA169" s="286"/>
      <c r="AB169" s="286"/>
      <c r="AC169" s="286"/>
      <c r="AD169" s="286"/>
      <c r="AE169" s="286"/>
      <c r="AF169" s="286"/>
      <c r="AG169" s="286"/>
      <c r="AH169" s="286"/>
      <c r="AI169" s="286"/>
      <c r="AJ169" s="286"/>
      <c r="AK169" s="286"/>
      <c r="AL169" s="286"/>
      <c r="AM169" s="286"/>
      <c r="AN169" s="286"/>
      <c r="AO169" s="286"/>
    </row>
    <row r="170" spans="1:41" s="287" customFormat="1" ht="12" x14ac:dyDescent="0.2">
      <c r="A170" s="288">
        <v>32</v>
      </c>
      <c r="B170" s="289" t="s">
        <v>53</v>
      </c>
      <c r="C170" s="64">
        <v>45274</v>
      </c>
      <c r="D170" s="406">
        <v>0</v>
      </c>
      <c r="E170" s="406">
        <v>3.1</v>
      </c>
      <c r="F170" s="407">
        <v>250</v>
      </c>
      <c r="G170" s="408">
        <v>0.41</v>
      </c>
      <c r="H170" s="407">
        <v>19</v>
      </c>
      <c r="I170" s="407">
        <v>18</v>
      </c>
      <c r="J170" s="407">
        <v>11.2</v>
      </c>
      <c r="K170" s="406">
        <v>7</v>
      </c>
      <c r="L170" s="408">
        <v>0.41</v>
      </c>
      <c r="M170" s="407">
        <v>62</v>
      </c>
      <c r="N170" s="407">
        <v>240</v>
      </c>
      <c r="O170" s="407">
        <v>840</v>
      </c>
      <c r="P170" s="407">
        <v>22</v>
      </c>
      <c r="Q170" s="407">
        <v>13.2</v>
      </c>
      <c r="R170" s="407">
        <v>91.3</v>
      </c>
      <c r="S170" s="406">
        <v>8.1999999999999993</v>
      </c>
      <c r="T170" s="406">
        <v>1.9</v>
      </c>
      <c r="U170" s="407">
        <v>11</v>
      </c>
      <c r="V170" s="286"/>
      <c r="W170" s="286"/>
      <c r="X170" s="286"/>
      <c r="Y170" s="286"/>
      <c r="Z170" s="286"/>
      <c r="AA170" s="286"/>
      <c r="AB170" s="286"/>
      <c r="AC170" s="286"/>
      <c r="AD170" s="286"/>
      <c r="AE170" s="286"/>
      <c r="AF170" s="286"/>
      <c r="AG170" s="286"/>
      <c r="AH170" s="286"/>
      <c r="AI170" s="286"/>
      <c r="AJ170" s="286"/>
      <c r="AK170" s="286"/>
      <c r="AL170" s="286"/>
      <c r="AM170" s="286"/>
      <c r="AN170" s="286"/>
      <c r="AO170" s="286"/>
    </row>
    <row r="171" spans="1:41" s="287" customFormat="1" ht="12" x14ac:dyDescent="0.2">
      <c r="A171" s="340"/>
      <c r="B171" s="340"/>
      <c r="C171" s="341"/>
      <c r="D171" s="342"/>
      <c r="E171" s="342"/>
      <c r="F171" s="343"/>
      <c r="G171" s="343"/>
      <c r="H171" s="342"/>
      <c r="I171" s="342"/>
      <c r="J171" s="342"/>
      <c r="K171" s="342"/>
      <c r="L171" s="344"/>
      <c r="M171" s="344"/>
      <c r="N171" s="343"/>
      <c r="O171" s="343"/>
      <c r="P171" s="343"/>
      <c r="Q171" s="342"/>
      <c r="R171" s="343"/>
      <c r="S171" s="343"/>
      <c r="T171" s="342"/>
      <c r="U171" s="343"/>
      <c r="V171" s="286"/>
      <c r="W171" s="286"/>
      <c r="X171" s="286"/>
      <c r="Y171" s="286"/>
      <c r="Z171" s="286"/>
      <c r="AA171" s="286"/>
      <c r="AB171" s="286"/>
      <c r="AC171" s="286"/>
      <c r="AD171" s="286"/>
      <c r="AE171" s="286"/>
      <c r="AF171" s="286"/>
      <c r="AG171" s="286"/>
      <c r="AH171" s="286"/>
      <c r="AI171" s="286"/>
      <c r="AJ171" s="286"/>
      <c r="AK171" s="286"/>
      <c r="AL171" s="286"/>
      <c r="AM171" s="286"/>
      <c r="AN171" s="286"/>
      <c r="AO171" s="286"/>
    </row>
    <row r="172" spans="1:41" s="287" customFormat="1" ht="12" x14ac:dyDescent="0.2">
      <c r="A172" s="286"/>
      <c r="B172" s="286"/>
      <c r="C172" s="331" t="s">
        <v>99</v>
      </c>
      <c r="D172" s="332">
        <f>MIN(D159:D170)</f>
        <v>0</v>
      </c>
      <c r="E172" s="332">
        <f>MIN(E159:E170)</f>
        <v>2.1</v>
      </c>
      <c r="F172" s="333">
        <f>MIN(F159:F170)</f>
        <v>65</v>
      </c>
      <c r="G172" s="332">
        <f>MIN(G159:G170)</f>
        <v>0.12</v>
      </c>
      <c r="H172" s="332">
        <f>MIN(H159:H170)</f>
        <v>7.9</v>
      </c>
      <c r="I172" s="332"/>
      <c r="J172" s="332">
        <f>MIN(J159:J170)</f>
        <v>6.6</v>
      </c>
      <c r="K172" s="332">
        <f>MIN(K159:K170)</f>
        <v>6.3</v>
      </c>
      <c r="L172" s="334">
        <f>MIN(L159:L170)</f>
        <v>9.7000000000000003E-2</v>
      </c>
      <c r="M172" s="334"/>
      <c r="N172" s="333">
        <f t="shared" ref="N172:U172" si="18">MIN(N159:N170)</f>
        <v>92</v>
      </c>
      <c r="O172" s="333">
        <f t="shared" si="18"/>
        <v>600</v>
      </c>
      <c r="P172" s="333">
        <f t="shared" si="18"/>
        <v>16</v>
      </c>
      <c r="Q172" s="332">
        <f t="shared" si="18"/>
        <v>7.65</v>
      </c>
      <c r="R172" s="333">
        <f t="shared" si="18"/>
        <v>81.900000000000006</v>
      </c>
      <c r="S172" s="333">
        <f t="shared" si="18"/>
        <v>5.0999999999999996</v>
      </c>
      <c r="T172" s="332">
        <f t="shared" si="18"/>
        <v>1.3</v>
      </c>
      <c r="U172" s="333">
        <f t="shared" si="18"/>
        <v>6.4</v>
      </c>
      <c r="V172" s="286"/>
      <c r="W172" s="286"/>
      <c r="X172" s="286"/>
      <c r="Y172" s="286"/>
      <c r="Z172" s="286"/>
      <c r="AA172" s="286"/>
      <c r="AB172" s="286"/>
      <c r="AC172" s="286"/>
      <c r="AD172" s="286"/>
      <c r="AE172" s="286"/>
      <c r="AF172" s="286"/>
      <c r="AG172" s="286"/>
      <c r="AH172" s="286"/>
      <c r="AI172" s="286"/>
      <c r="AJ172" s="286"/>
      <c r="AK172" s="286"/>
      <c r="AL172" s="286"/>
      <c r="AM172" s="286"/>
      <c r="AN172" s="286"/>
      <c r="AO172" s="286"/>
    </row>
    <row r="173" spans="1:41" s="287" customFormat="1" ht="12" x14ac:dyDescent="0.2">
      <c r="A173" s="286"/>
      <c r="B173" s="286"/>
      <c r="C173" s="331" t="s">
        <v>100</v>
      </c>
      <c r="D173" s="332">
        <f>AVERAGE(D159:D170)</f>
        <v>9.3833333333333346</v>
      </c>
      <c r="E173" s="332">
        <f>AVERAGE(E159:E170)</f>
        <v>5.8583333333333316</v>
      </c>
      <c r="F173" s="333">
        <f>AVERAGE(F159:F170)</f>
        <v>259.16666666666669</v>
      </c>
      <c r="G173" s="332">
        <f>AVERAGE(G159:G170)</f>
        <v>0.39999999999999997</v>
      </c>
      <c r="H173" s="332">
        <f>AVERAGE(H159:H170)</f>
        <v>18.741666666666667</v>
      </c>
      <c r="I173" s="332"/>
      <c r="J173" s="332">
        <f>AVERAGE(J159:J170)</f>
        <v>11.58</v>
      </c>
      <c r="K173" s="332">
        <f>AVERAGE(K159:K170)</f>
        <v>6.9083333333333323</v>
      </c>
      <c r="L173" s="334">
        <f>AVERAGE(L159:L170)</f>
        <v>0.43808333333333332</v>
      </c>
      <c r="M173" s="334"/>
      <c r="N173" s="333">
        <f t="shared" ref="N173:U173" si="19">AVERAGE(N159:N170)</f>
        <v>240.16666666666666</v>
      </c>
      <c r="O173" s="333">
        <f t="shared" si="19"/>
        <v>891.66666666666663</v>
      </c>
      <c r="P173" s="333">
        <f t="shared" si="19"/>
        <v>32.666666666666664</v>
      </c>
      <c r="Q173" s="332">
        <f t="shared" si="19"/>
        <v>10.577499999999999</v>
      </c>
      <c r="R173" s="333">
        <f t="shared" si="19"/>
        <v>91.583333333333329</v>
      </c>
      <c r="S173" s="333">
        <f t="shared" si="19"/>
        <v>7.8583333333333334</v>
      </c>
      <c r="T173" s="332">
        <f t="shared" si="19"/>
        <v>1.9083333333333332</v>
      </c>
      <c r="U173" s="333">
        <f t="shared" si="19"/>
        <v>10.275</v>
      </c>
      <c r="V173" s="286"/>
      <c r="W173" s="286"/>
      <c r="X173" s="286"/>
      <c r="Y173" s="286"/>
      <c r="Z173" s="286"/>
      <c r="AA173" s="286"/>
      <c r="AB173" s="286"/>
      <c r="AC173" s="286"/>
      <c r="AD173" s="286"/>
      <c r="AE173" s="286"/>
      <c r="AF173" s="286"/>
      <c r="AG173" s="286"/>
      <c r="AH173" s="286"/>
      <c r="AI173" s="286"/>
      <c r="AJ173" s="286"/>
      <c r="AK173" s="286"/>
      <c r="AL173" s="286"/>
      <c r="AM173" s="286"/>
      <c r="AN173" s="286"/>
      <c r="AO173" s="286"/>
    </row>
    <row r="174" spans="1:41" s="287" customFormat="1" ht="12" x14ac:dyDescent="0.2">
      <c r="A174" s="286"/>
      <c r="B174" s="286"/>
      <c r="C174" s="331" t="s">
        <v>101</v>
      </c>
      <c r="D174" s="332">
        <f>MAX(D159:D170)</f>
        <v>18.5</v>
      </c>
      <c r="E174" s="332">
        <f>MAX(E159:E170)</f>
        <v>22</v>
      </c>
      <c r="F174" s="333">
        <f>MAX(F159:F170)</f>
        <v>620</v>
      </c>
      <c r="G174" s="332">
        <f>MAX(G159:G170)</f>
        <v>0.68</v>
      </c>
      <c r="H174" s="332">
        <f>MAX(H159:H170)</f>
        <v>33</v>
      </c>
      <c r="I174" s="332"/>
      <c r="J174" s="332">
        <f>MAX(J159:J170)</f>
        <v>20.9</v>
      </c>
      <c r="K174" s="332">
        <f>MAX(K159:K170)</f>
        <v>7.5</v>
      </c>
      <c r="L174" s="334">
        <f>MAX(L159:L170)</f>
        <v>1.1000000000000001</v>
      </c>
      <c r="M174" s="334"/>
      <c r="N174" s="333">
        <f t="shared" ref="N174:U174" si="20">MAX(N159:N170)</f>
        <v>510</v>
      </c>
      <c r="O174" s="333">
        <f t="shared" si="20"/>
        <v>1300</v>
      </c>
      <c r="P174" s="333">
        <f t="shared" si="20"/>
        <v>86</v>
      </c>
      <c r="Q174" s="332">
        <f t="shared" si="20"/>
        <v>13.2</v>
      </c>
      <c r="R174" s="333">
        <f t="shared" si="20"/>
        <v>98.3</v>
      </c>
      <c r="S174" s="333">
        <f t="shared" si="20"/>
        <v>11</v>
      </c>
      <c r="T174" s="332">
        <f t="shared" si="20"/>
        <v>2.8</v>
      </c>
      <c r="U174" s="333">
        <f t="shared" si="20"/>
        <v>15</v>
      </c>
      <c r="V174" s="286"/>
      <c r="W174" s="286"/>
      <c r="X174" s="286"/>
      <c r="Y174" s="286"/>
      <c r="Z174" s="286"/>
      <c r="AA174" s="286"/>
      <c r="AB174" s="286"/>
      <c r="AC174" s="286"/>
      <c r="AD174" s="286"/>
      <c r="AE174" s="286"/>
      <c r="AF174" s="286"/>
      <c r="AG174" s="286"/>
      <c r="AH174" s="286"/>
      <c r="AI174" s="286"/>
      <c r="AJ174" s="286"/>
      <c r="AK174" s="286"/>
      <c r="AL174" s="286"/>
      <c r="AM174" s="286"/>
      <c r="AN174" s="286"/>
      <c r="AO174" s="286"/>
    </row>
    <row r="175" spans="1:41" s="287" customFormat="1" ht="12" x14ac:dyDescent="0.2">
      <c r="A175" s="286"/>
      <c r="B175" s="286"/>
      <c r="C175" s="345"/>
      <c r="D175" s="305"/>
      <c r="E175" s="286"/>
      <c r="F175" s="346"/>
      <c r="G175" s="346"/>
      <c r="H175" s="286"/>
      <c r="I175" s="286"/>
      <c r="J175" s="305"/>
      <c r="K175" s="286"/>
      <c r="L175" s="286"/>
      <c r="M175" s="286"/>
      <c r="N175" s="346"/>
      <c r="O175" s="346"/>
      <c r="P175" s="346"/>
      <c r="Q175" s="305"/>
      <c r="R175" s="346"/>
      <c r="S175" s="346"/>
      <c r="T175" s="305"/>
      <c r="U175" s="346"/>
      <c r="V175" s="286"/>
      <c r="W175" s="286"/>
      <c r="X175" s="286"/>
      <c r="Y175" s="286"/>
      <c r="Z175" s="286"/>
      <c r="AA175" s="286"/>
      <c r="AB175" s="286"/>
      <c r="AC175" s="286"/>
      <c r="AD175" s="286"/>
      <c r="AE175" s="286"/>
      <c r="AF175" s="286"/>
      <c r="AG175" s="286"/>
      <c r="AH175" s="286"/>
      <c r="AI175" s="286"/>
      <c r="AJ175" s="286"/>
      <c r="AK175" s="286"/>
      <c r="AL175" s="286"/>
      <c r="AM175" s="286"/>
      <c r="AN175" s="286"/>
      <c r="AO175" s="286"/>
    </row>
    <row r="176" spans="1:41" s="287" customFormat="1" ht="12" x14ac:dyDescent="0.2">
      <c r="A176" s="335"/>
      <c r="B176" s="335"/>
      <c r="C176" s="336"/>
      <c r="D176" s="337"/>
      <c r="E176" s="336"/>
      <c r="F176" s="338"/>
      <c r="G176" s="338"/>
      <c r="H176" s="336"/>
      <c r="I176" s="336"/>
      <c r="J176" s="337"/>
      <c r="K176" s="336"/>
      <c r="L176" s="336"/>
      <c r="M176" s="336"/>
      <c r="N176" s="338"/>
      <c r="O176" s="338"/>
      <c r="P176" s="338"/>
      <c r="Q176" s="337"/>
      <c r="R176" s="338"/>
      <c r="S176" s="338"/>
      <c r="T176" s="337"/>
      <c r="U176" s="338"/>
      <c r="V176" s="286"/>
      <c r="W176" s="286"/>
      <c r="X176" s="286"/>
      <c r="Y176" s="286"/>
      <c r="Z176" s="286"/>
      <c r="AA176" s="286"/>
      <c r="AB176" s="286"/>
      <c r="AC176" s="286"/>
      <c r="AD176" s="286"/>
      <c r="AE176" s="286"/>
      <c r="AF176" s="286"/>
      <c r="AG176" s="286"/>
      <c r="AH176" s="286"/>
      <c r="AI176" s="286"/>
      <c r="AJ176" s="286"/>
      <c r="AK176" s="286"/>
      <c r="AL176" s="286"/>
      <c r="AM176" s="286"/>
      <c r="AN176" s="286"/>
      <c r="AO176" s="286"/>
    </row>
    <row r="177" spans="1:41" s="287" customFormat="1" ht="12" x14ac:dyDescent="0.2">
      <c r="A177" s="288">
        <v>38</v>
      </c>
      <c r="B177" s="289" t="s">
        <v>54</v>
      </c>
      <c r="C177" s="290">
        <v>44971</v>
      </c>
      <c r="D177" s="285">
        <v>2.8</v>
      </c>
      <c r="E177" s="285">
        <v>1.9</v>
      </c>
      <c r="F177" s="289">
        <v>110</v>
      </c>
      <c r="G177" s="291">
        <v>0.24</v>
      </c>
      <c r="H177" s="289">
        <v>13</v>
      </c>
      <c r="I177" s="294"/>
      <c r="J177" s="296">
        <v>16.399999999999999</v>
      </c>
      <c r="K177" s="285">
        <v>7.2</v>
      </c>
      <c r="L177" s="291">
        <v>0.77</v>
      </c>
      <c r="M177" s="289">
        <v>100</v>
      </c>
      <c r="N177" s="289">
        <v>420</v>
      </c>
      <c r="O177" s="289">
        <v>830</v>
      </c>
      <c r="P177" s="289">
        <v>26</v>
      </c>
      <c r="Q177" s="289">
        <v>11.3</v>
      </c>
      <c r="R177" s="289">
        <v>84.2</v>
      </c>
      <c r="S177" s="285">
        <v>9.9</v>
      </c>
      <c r="T177" s="285">
        <v>2.1</v>
      </c>
      <c r="U177" s="289">
        <v>12</v>
      </c>
      <c r="V177" s="286"/>
      <c r="W177" s="286"/>
      <c r="X177" s="286"/>
      <c r="Y177" s="286"/>
      <c r="Z177" s="286"/>
      <c r="AA177" s="286"/>
      <c r="AB177" s="286"/>
      <c r="AC177" s="286"/>
      <c r="AD177" s="286"/>
      <c r="AE177" s="286"/>
      <c r="AF177" s="286"/>
      <c r="AG177" s="286"/>
      <c r="AH177" s="286"/>
      <c r="AI177" s="286"/>
      <c r="AJ177" s="286"/>
      <c r="AK177" s="286"/>
      <c r="AL177" s="286"/>
      <c r="AM177" s="286"/>
      <c r="AN177" s="286"/>
      <c r="AO177" s="286"/>
    </row>
    <row r="178" spans="1:41" s="287" customFormat="1" ht="12" x14ac:dyDescent="0.2">
      <c r="A178" s="288">
        <v>38</v>
      </c>
      <c r="B178" s="289" t="s">
        <v>54</v>
      </c>
      <c r="C178" s="290">
        <v>45035</v>
      </c>
      <c r="D178" s="285">
        <v>8.8000000000000007</v>
      </c>
      <c r="E178" s="285">
        <v>2.8</v>
      </c>
      <c r="F178" s="289">
        <v>100</v>
      </c>
      <c r="G178" s="291">
        <v>0.23</v>
      </c>
      <c r="H178" s="289">
        <v>11</v>
      </c>
      <c r="I178" s="289"/>
      <c r="J178" s="292">
        <v>15.2</v>
      </c>
      <c r="K178" s="285">
        <v>7.3</v>
      </c>
      <c r="L178" s="298">
        <v>0.72</v>
      </c>
      <c r="M178" s="289">
        <v>52</v>
      </c>
      <c r="N178" s="289">
        <v>380</v>
      </c>
      <c r="O178" s="289">
        <v>830</v>
      </c>
      <c r="P178" s="289">
        <v>29</v>
      </c>
      <c r="Q178" s="289">
        <v>10.26</v>
      </c>
      <c r="R178" s="289">
        <v>88</v>
      </c>
      <c r="S178" s="285">
        <v>9.6</v>
      </c>
      <c r="T178" s="291">
        <v>2.2000000000000002</v>
      </c>
      <c r="U178" s="285">
        <v>11</v>
      </c>
      <c r="V178" s="286"/>
      <c r="W178" s="286"/>
      <c r="X178" s="286"/>
      <c r="Y178" s="286"/>
      <c r="Z178" s="286"/>
      <c r="AA178" s="286"/>
      <c r="AB178" s="286"/>
      <c r="AC178" s="286"/>
      <c r="AD178" s="286"/>
      <c r="AE178" s="286"/>
      <c r="AF178" s="286"/>
      <c r="AG178" s="286"/>
      <c r="AH178" s="286"/>
      <c r="AI178" s="286"/>
      <c r="AJ178" s="286"/>
      <c r="AK178" s="286"/>
      <c r="AL178" s="286"/>
      <c r="AM178" s="286"/>
      <c r="AN178" s="286"/>
      <c r="AO178" s="286"/>
    </row>
    <row r="179" spans="1:41" s="287" customFormat="1" ht="12" x14ac:dyDescent="0.2">
      <c r="A179" s="288">
        <v>38</v>
      </c>
      <c r="B179" s="289" t="s">
        <v>54</v>
      </c>
      <c r="C179" s="290">
        <v>45091</v>
      </c>
      <c r="D179" s="285">
        <v>17.5</v>
      </c>
      <c r="E179" s="285">
        <v>4.2</v>
      </c>
      <c r="F179" s="289">
        <v>70</v>
      </c>
      <c r="G179" s="291">
        <v>0.16</v>
      </c>
      <c r="H179" s="289">
        <v>9.8000000000000007</v>
      </c>
      <c r="I179" s="294"/>
      <c r="J179" s="289">
        <v>25.1</v>
      </c>
      <c r="K179" s="285">
        <v>7.6</v>
      </c>
      <c r="L179" s="285">
        <v>1.3</v>
      </c>
      <c r="M179" s="289">
        <v>23</v>
      </c>
      <c r="N179" s="289">
        <v>270</v>
      </c>
      <c r="O179" s="289">
        <v>650</v>
      </c>
      <c r="P179" s="289">
        <v>45</v>
      </c>
      <c r="Q179" s="285">
        <v>8.48</v>
      </c>
      <c r="R179" s="289">
        <v>89.7</v>
      </c>
      <c r="S179" s="289">
        <v>13</v>
      </c>
      <c r="T179" s="285">
        <v>3.8</v>
      </c>
      <c r="U179" s="289">
        <v>16</v>
      </c>
      <c r="V179" s="286"/>
      <c r="W179" s="286"/>
      <c r="X179" s="286"/>
      <c r="Y179" s="286"/>
      <c r="Z179" s="286"/>
      <c r="AA179" s="286"/>
      <c r="AB179" s="286"/>
      <c r="AC179" s="286"/>
      <c r="AD179" s="286"/>
      <c r="AE179" s="286"/>
      <c r="AF179" s="286"/>
      <c r="AG179" s="286"/>
      <c r="AH179" s="286"/>
      <c r="AI179" s="286"/>
      <c r="AJ179" s="286"/>
      <c r="AK179" s="286"/>
      <c r="AL179" s="286"/>
      <c r="AM179" s="286"/>
      <c r="AN179" s="286"/>
      <c r="AO179" s="286"/>
    </row>
    <row r="180" spans="1:41" s="287" customFormat="1" ht="12" x14ac:dyDescent="0.2">
      <c r="A180" s="288">
        <v>38</v>
      </c>
      <c r="B180" s="289" t="s">
        <v>54</v>
      </c>
      <c r="C180" s="64" t="s">
        <v>207</v>
      </c>
      <c r="D180" s="405">
        <v>17.3</v>
      </c>
      <c r="E180" s="406">
        <v>2.9</v>
      </c>
      <c r="F180" s="407">
        <v>250</v>
      </c>
      <c r="G180" s="408">
        <v>0.54</v>
      </c>
      <c r="H180" s="407">
        <v>26</v>
      </c>
      <c r="I180" s="409"/>
      <c r="J180" s="407">
        <v>13.4</v>
      </c>
      <c r="K180" s="406">
        <v>7</v>
      </c>
      <c r="L180" s="408">
        <v>0.61</v>
      </c>
      <c r="M180" s="407">
        <v>24</v>
      </c>
      <c r="N180" s="407">
        <v>160</v>
      </c>
      <c r="O180" s="407">
        <v>1000</v>
      </c>
      <c r="P180" s="407">
        <v>44</v>
      </c>
      <c r="Q180" s="406">
        <v>7</v>
      </c>
      <c r="R180" s="407">
        <v>73.900000000000006</v>
      </c>
      <c r="S180" s="406">
        <v>8.1999999999999993</v>
      </c>
      <c r="T180" s="406">
        <v>2</v>
      </c>
      <c r="U180" s="406">
        <v>7.8</v>
      </c>
      <c r="V180" s="286"/>
      <c r="W180" s="286"/>
      <c r="X180" s="286"/>
      <c r="Y180" s="286"/>
      <c r="Z180" s="286"/>
      <c r="AA180" s="286"/>
      <c r="AB180" s="286"/>
      <c r="AC180" s="286"/>
      <c r="AD180" s="286"/>
      <c r="AE180" s="286"/>
      <c r="AF180" s="286"/>
      <c r="AG180" s="286"/>
      <c r="AH180" s="286"/>
      <c r="AI180" s="286"/>
      <c r="AJ180" s="286"/>
      <c r="AK180" s="286"/>
      <c r="AL180" s="286"/>
      <c r="AM180" s="286"/>
      <c r="AN180" s="286"/>
      <c r="AO180" s="286"/>
    </row>
    <row r="181" spans="1:41" s="287" customFormat="1" ht="12" x14ac:dyDescent="0.2">
      <c r="A181" s="288">
        <v>38</v>
      </c>
      <c r="B181" s="289" t="s">
        <v>54</v>
      </c>
      <c r="C181" s="64">
        <v>45211</v>
      </c>
      <c r="D181" s="406">
        <v>10.199999999999999</v>
      </c>
      <c r="E181" s="406">
        <v>3.3</v>
      </c>
      <c r="F181" s="407">
        <v>180</v>
      </c>
      <c r="G181" s="408">
        <v>0.41</v>
      </c>
      <c r="H181" s="407">
        <v>20</v>
      </c>
      <c r="I181" s="409"/>
      <c r="J181" s="407">
        <v>11.9</v>
      </c>
      <c r="K181" s="406">
        <v>7</v>
      </c>
      <c r="L181" s="408">
        <v>0.54</v>
      </c>
      <c r="M181" s="407">
        <v>36</v>
      </c>
      <c r="N181" s="407">
        <v>110</v>
      </c>
      <c r="O181" s="407">
        <v>730</v>
      </c>
      <c r="P181" s="407">
        <v>32</v>
      </c>
      <c r="Q181" s="406">
        <v>8.6</v>
      </c>
      <c r="R181" s="407">
        <v>79</v>
      </c>
      <c r="S181" s="406">
        <v>9.1999999999999993</v>
      </c>
      <c r="T181" s="406">
        <v>2.1</v>
      </c>
      <c r="U181" s="406">
        <v>8.9</v>
      </c>
      <c r="V181" s="286"/>
      <c r="W181" s="286"/>
      <c r="X181" s="286"/>
      <c r="Y181" s="286"/>
      <c r="Z181" s="286"/>
      <c r="AA181" s="286"/>
      <c r="AB181" s="286"/>
      <c r="AC181" s="286"/>
      <c r="AD181" s="286"/>
      <c r="AE181" s="286"/>
      <c r="AF181" s="286"/>
      <c r="AG181" s="286"/>
      <c r="AH181" s="286"/>
      <c r="AI181" s="286"/>
      <c r="AJ181" s="286"/>
      <c r="AK181" s="286"/>
      <c r="AL181" s="286"/>
      <c r="AM181" s="286"/>
      <c r="AN181" s="286"/>
      <c r="AO181" s="286"/>
    </row>
    <row r="182" spans="1:41" s="287" customFormat="1" ht="12" x14ac:dyDescent="0.2">
      <c r="A182" s="288">
        <v>38</v>
      </c>
      <c r="B182" s="289" t="s">
        <v>54</v>
      </c>
      <c r="C182" s="64">
        <v>45273</v>
      </c>
      <c r="D182" s="406">
        <v>2.2000000000000002</v>
      </c>
      <c r="E182" s="406">
        <v>3.4</v>
      </c>
      <c r="F182" s="407">
        <v>175</v>
      </c>
      <c r="G182" s="408">
        <v>0.3</v>
      </c>
      <c r="H182" s="407">
        <v>13</v>
      </c>
      <c r="I182" s="409"/>
      <c r="J182" s="407">
        <v>16.8</v>
      </c>
      <c r="K182" s="406">
        <v>7.1</v>
      </c>
      <c r="L182" s="408">
        <v>0.75</v>
      </c>
      <c r="M182" s="407">
        <v>53</v>
      </c>
      <c r="N182" s="407">
        <v>300</v>
      </c>
      <c r="O182" s="407">
        <v>810</v>
      </c>
      <c r="P182" s="407">
        <v>34</v>
      </c>
      <c r="Q182" s="407">
        <v>11.1</v>
      </c>
      <c r="R182" s="407">
        <v>83</v>
      </c>
      <c r="S182" s="407">
        <v>11</v>
      </c>
      <c r="T182" s="406">
        <v>2.7</v>
      </c>
      <c r="U182" s="407">
        <v>15</v>
      </c>
      <c r="V182" s="286"/>
      <c r="W182" s="286"/>
      <c r="X182" s="286"/>
      <c r="Y182" s="286"/>
      <c r="Z182" s="286"/>
      <c r="AA182" s="286"/>
      <c r="AB182" s="286"/>
      <c r="AC182" s="286"/>
      <c r="AD182" s="286"/>
      <c r="AE182" s="286"/>
      <c r="AF182" s="286"/>
      <c r="AG182" s="286"/>
      <c r="AH182" s="286"/>
      <c r="AI182" s="286"/>
      <c r="AJ182" s="286"/>
      <c r="AK182" s="286"/>
      <c r="AL182" s="286"/>
      <c r="AM182" s="286"/>
      <c r="AN182" s="286"/>
      <c r="AO182" s="286"/>
    </row>
    <row r="183" spans="1:41" s="287" customFormat="1" ht="12" x14ac:dyDescent="0.2">
      <c r="A183" s="340"/>
      <c r="B183" s="340"/>
      <c r="C183" s="341"/>
      <c r="D183" s="342"/>
      <c r="E183" s="342"/>
      <c r="F183" s="343"/>
      <c r="G183" s="343"/>
      <c r="H183" s="342"/>
      <c r="I183" s="342"/>
      <c r="J183" s="342"/>
      <c r="K183" s="342"/>
      <c r="L183" s="344"/>
      <c r="M183" s="344"/>
      <c r="N183" s="343"/>
      <c r="O183" s="343"/>
      <c r="P183" s="343"/>
      <c r="Q183" s="342"/>
      <c r="R183" s="343"/>
      <c r="S183" s="343"/>
      <c r="T183" s="342"/>
      <c r="U183" s="343"/>
      <c r="V183" s="286"/>
      <c r="W183" s="286"/>
      <c r="X183" s="286"/>
      <c r="Y183" s="286"/>
      <c r="Z183" s="286"/>
      <c r="AA183" s="286"/>
      <c r="AB183" s="286"/>
      <c r="AC183" s="286"/>
      <c r="AD183" s="286"/>
      <c r="AE183" s="286"/>
      <c r="AF183" s="286"/>
      <c r="AG183" s="286"/>
      <c r="AH183" s="286"/>
      <c r="AI183" s="286"/>
      <c r="AJ183" s="286"/>
      <c r="AK183" s="286"/>
      <c r="AL183" s="286"/>
      <c r="AM183" s="286"/>
      <c r="AN183" s="286"/>
      <c r="AO183" s="286"/>
    </row>
    <row r="184" spans="1:41" s="287" customFormat="1" ht="12" x14ac:dyDescent="0.2">
      <c r="A184" s="286"/>
      <c r="B184" s="286"/>
      <c r="C184" s="331" t="s">
        <v>99</v>
      </c>
      <c r="D184" s="332">
        <f>MIN(D177:D182)</f>
        <v>2.2000000000000002</v>
      </c>
      <c r="E184" s="332">
        <f>MIN(E177:E182)</f>
        <v>1.9</v>
      </c>
      <c r="F184" s="333">
        <f>MIN(F177:F182)</f>
        <v>70</v>
      </c>
      <c r="G184" s="332">
        <f>MIN(G177:G182)</f>
        <v>0.16</v>
      </c>
      <c r="H184" s="332">
        <f>MIN(H177:H182)</f>
        <v>9.8000000000000007</v>
      </c>
      <c r="I184" s="332"/>
      <c r="J184" s="332">
        <f>MIN(J177:J182)</f>
        <v>11.9</v>
      </c>
      <c r="K184" s="332">
        <f>MIN(K177:K182)</f>
        <v>7</v>
      </c>
      <c r="L184" s="334">
        <f>MIN(L177:L182)</f>
        <v>0.54</v>
      </c>
      <c r="M184" s="334"/>
      <c r="N184" s="333">
        <f t="shared" ref="N184:U184" si="21">MIN(N177:N182)</f>
        <v>110</v>
      </c>
      <c r="O184" s="333">
        <f t="shared" si="21"/>
        <v>650</v>
      </c>
      <c r="P184" s="333">
        <f t="shared" si="21"/>
        <v>26</v>
      </c>
      <c r="Q184" s="332">
        <f t="shared" si="21"/>
        <v>7</v>
      </c>
      <c r="R184" s="333">
        <f t="shared" si="21"/>
        <v>73.900000000000006</v>
      </c>
      <c r="S184" s="333">
        <f t="shared" si="21"/>
        <v>8.1999999999999993</v>
      </c>
      <c r="T184" s="332">
        <f t="shared" si="21"/>
        <v>2</v>
      </c>
      <c r="U184" s="333">
        <f t="shared" si="21"/>
        <v>7.8</v>
      </c>
      <c r="V184" s="286"/>
      <c r="W184" s="286"/>
      <c r="X184" s="286"/>
      <c r="Y184" s="286"/>
      <c r="Z184" s="286"/>
      <c r="AA184" s="286"/>
      <c r="AB184" s="286"/>
      <c r="AC184" s="286"/>
      <c r="AD184" s="286"/>
      <c r="AE184" s="286"/>
      <c r="AF184" s="286"/>
      <c r="AG184" s="286"/>
      <c r="AH184" s="286"/>
      <c r="AI184" s="286"/>
      <c r="AJ184" s="286"/>
      <c r="AK184" s="286"/>
      <c r="AL184" s="286"/>
      <c r="AM184" s="286"/>
      <c r="AN184" s="286"/>
      <c r="AO184" s="286"/>
    </row>
    <row r="185" spans="1:41" s="287" customFormat="1" ht="12" x14ac:dyDescent="0.2">
      <c r="A185" s="286"/>
      <c r="B185" s="286"/>
      <c r="C185" s="331" t="s">
        <v>100</v>
      </c>
      <c r="D185" s="332">
        <f>AVERAGE(D177:D182)</f>
        <v>9.8000000000000025</v>
      </c>
      <c r="E185" s="332">
        <f>AVERAGE(E177:E182)</f>
        <v>3.0833333333333326</v>
      </c>
      <c r="F185" s="333">
        <f>AVERAGE(F177:F182)</f>
        <v>147.5</v>
      </c>
      <c r="G185" s="332">
        <f>AVERAGE(G177:G182)</f>
        <v>0.3133333333333333</v>
      </c>
      <c r="H185" s="332">
        <f>AVERAGE(H177:H182)</f>
        <v>15.466666666666667</v>
      </c>
      <c r="I185" s="332"/>
      <c r="J185" s="332">
        <f>AVERAGE(J177:J182)</f>
        <v>16.466666666666669</v>
      </c>
      <c r="K185" s="332">
        <f>AVERAGE(K177:K182)</f>
        <v>7.2</v>
      </c>
      <c r="L185" s="334">
        <f>AVERAGE(L177:L182)</f>
        <v>0.78166666666666662</v>
      </c>
      <c r="M185" s="334"/>
      <c r="N185" s="333">
        <f t="shared" ref="N185:U185" si="22">AVERAGE(N177:N182)</f>
        <v>273.33333333333331</v>
      </c>
      <c r="O185" s="333">
        <f t="shared" si="22"/>
        <v>808.33333333333337</v>
      </c>
      <c r="P185" s="333">
        <f t="shared" si="22"/>
        <v>35</v>
      </c>
      <c r="Q185" s="332">
        <f t="shared" si="22"/>
        <v>9.4566666666666688</v>
      </c>
      <c r="R185" s="333">
        <f t="shared" si="22"/>
        <v>82.966666666666654</v>
      </c>
      <c r="S185" s="333">
        <f t="shared" si="22"/>
        <v>10.15</v>
      </c>
      <c r="T185" s="332">
        <f t="shared" si="22"/>
        <v>2.4833333333333338</v>
      </c>
      <c r="U185" s="333">
        <f t="shared" si="22"/>
        <v>11.783333333333331</v>
      </c>
      <c r="V185" s="286"/>
      <c r="W185" s="286"/>
      <c r="X185" s="286"/>
      <c r="Y185" s="286"/>
      <c r="Z185" s="286"/>
      <c r="AA185" s="286"/>
      <c r="AB185" s="286"/>
      <c r="AC185" s="286"/>
      <c r="AD185" s="286"/>
      <c r="AE185" s="286"/>
      <c r="AF185" s="286"/>
      <c r="AG185" s="286"/>
      <c r="AH185" s="286"/>
      <c r="AI185" s="286"/>
      <c r="AJ185" s="286"/>
      <c r="AK185" s="286"/>
      <c r="AL185" s="286"/>
      <c r="AM185" s="286"/>
      <c r="AN185" s="286"/>
      <c r="AO185" s="286"/>
    </row>
    <row r="186" spans="1:41" s="287" customFormat="1" ht="12" x14ac:dyDescent="0.2">
      <c r="A186" s="286"/>
      <c r="B186" s="286"/>
      <c r="C186" s="331" t="s">
        <v>101</v>
      </c>
      <c r="D186" s="332">
        <f>MAX(D177:D182)</f>
        <v>17.5</v>
      </c>
      <c r="E186" s="332">
        <f>MAX(E177:E182)</f>
        <v>4.2</v>
      </c>
      <c r="F186" s="333">
        <f>MAX(F177:F182)</f>
        <v>250</v>
      </c>
      <c r="G186" s="332">
        <f>MAX(G177:G182)</f>
        <v>0.54</v>
      </c>
      <c r="H186" s="332">
        <f>MAX(H177:H182)</f>
        <v>26</v>
      </c>
      <c r="I186" s="332"/>
      <c r="J186" s="332">
        <f>MAX(J177:J182)</f>
        <v>25.1</v>
      </c>
      <c r="K186" s="332">
        <f>MAX(K177:K182)</f>
        <v>7.6</v>
      </c>
      <c r="L186" s="334">
        <f>MAX(L177:L182)</f>
        <v>1.3</v>
      </c>
      <c r="M186" s="334"/>
      <c r="N186" s="333">
        <f t="shared" ref="N186:U186" si="23">MAX(N177:N182)</f>
        <v>420</v>
      </c>
      <c r="O186" s="333">
        <f t="shared" si="23"/>
        <v>1000</v>
      </c>
      <c r="P186" s="333">
        <f t="shared" si="23"/>
        <v>45</v>
      </c>
      <c r="Q186" s="332">
        <f t="shared" si="23"/>
        <v>11.3</v>
      </c>
      <c r="R186" s="333">
        <f t="shared" si="23"/>
        <v>89.7</v>
      </c>
      <c r="S186" s="333">
        <f t="shared" si="23"/>
        <v>13</v>
      </c>
      <c r="T186" s="332">
        <f t="shared" si="23"/>
        <v>3.8</v>
      </c>
      <c r="U186" s="333">
        <f t="shared" si="23"/>
        <v>16</v>
      </c>
      <c r="V186" s="286"/>
      <c r="W186" s="286"/>
      <c r="X186" s="286"/>
      <c r="Y186" s="286"/>
      <c r="Z186" s="286"/>
      <c r="AA186" s="286"/>
      <c r="AB186" s="286"/>
      <c r="AC186" s="286"/>
      <c r="AD186" s="286"/>
      <c r="AE186" s="286"/>
      <c r="AF186" s="286"/>
      <c r="AG186" s="286"/>
      <c r="AH186" s="286"/>
      <c r="AI186" s="286"/>
      <c r="AJ186" s="286"/>
      <c r="AK186" s="286"/>
      <c r="AL186" s="286"/>
      <c r="AM186" s="286"/>
      <c r="AN186" s="286"/>
      <c r="AO186" s="286"/>
    </row>
    <row r="187" spans="1:41" s="287" customFormat="1" ht="12" x14ac:dyDescent="0.2">
      <c r="A187" s="286"/>
      <c r="B187" s="286"/>
      <c r="C187" s="345"/>
      <c r="D187" s="305"/>
      <c r="E187" s="286"/>
      <c r="F187" s="346"/>
      <c r="G187" s="346"/>
      <c r="H187" s="286"/>
      <c r="I187" s="286"/>
      <c r="J187" s="305"/>
      <c r="K187" s="286"/>
      <c r="L187" s="286"/>
      <c r="M187" s="286"/>
      <c r="N187" s="346"/>
      <c r="O187" s="346"/>
      <c r="P187" s="346"/>
      <c r="Q187" s="305"/>
      <c r="R187" s="346"/>
      <c r="S187" s="346"/>
      <c r="T187" s="305"/>
      <c r="U187" s="346"/>
      <c r="V187" s="286"/>
      <c r="W187" s="286"/>
      <c r="X187" s="286"/>
      <c r="Y187" s="286"/>
      <c r="Z187" s="286"/>
      <c r="AA187" s="286"/>
      <c r="AB187" s="286"/>
      <c r="AC187" s="286"/>
      <c r="AD187" s="286"/>
      <c r="AE187" s="286"/>
      <c r="AF187" s="286"/>
      <c r="AG187" s="286"/>
      <c r="AH187" s="286"/>
      <c r="AI187" s="286"/>
      <c r="AJ187" s="286"/>
      <c r="AK187" s="286"/>
      <c r="AL187" s="286"/>
      <c r="AM187" s="286"/>
      <c r="AN187" s="286"/>
      <c r="AO187" s="286"/>
    </row>
    <row r="188" spans="1:41" s="287" customFormat="1" ht="12" x14ac:dyDescent="0.2">
      <c r="A188" s="335"/>
      <c r="B188" s="335"/>
      <c r="C188" s="336"/>
      <c r="D188" s="337"/>
      <c r="E188" s="336"/>
      <c r="F188" s="338"/>
      <c r="G188" s="338"/>
      <c r="H188" s="336"/>
      <c r="I188" s="336"/>
      <c r="J188" s="337"/>
      <c r="K188" s="336"/>
      <c r="L188" s="336"/>
      <c r="M188" s="336"/>
      <c r="N188" s="338"/>
      <c r="O188" s="338"/>
      <c r="P188" s="338"/>
      <c r="Q188" s="337"/>
      <c r="R188" s="338"/>
      <c r="S188" s="338"/>
      <c r="T188" s="337"/>
      <c r="U188" s="338"/>
      <c r="V188" s="286"/>
      <c r="W188" s="286"/>
      <c r="X188" s="286"/>
      <c r="Y188" s="286"/>
      <c r="Z188" s="286"/>
      <c r="AA188" s="286"/>
      <c r="AB188" s="286"/>
      <c r="AC188" s="286"/>
      <c r="AD188" s="286"/>
      <c r="AE188" s="286"/>
      <c r="AF188" s="286"/>
      <c r="AG188" s="286"/>
      <c r="AH188" s="286"/>
      <c r="AI188" s="286"/>
      <c r="AJ188" s="286"/>
      <c r="AK188" s="286"/>
      <c r="AL188" s="286"/>
      <c r="AM188" s="286"/>
      <c r="AN188" s="286"/>
      <c r="AO188" s="286"/>
    </row>
    <row r="189" spans="1:41" s="287" customFormat="1" ht="12" x14ac:dyDescent="0.2">
      <c r="A189" s="314">
        <v>40</v>
      </c>
      <c r="B189" s="415" t="s">
        <v>55</v>
      </c>
      <c r="C189" s="315" t="s">
        <v>193</v>
      </c>
      <c r="D189" s="316">
        <v>2.7</v>
      </c>
      <c r="E189" s="316">
        <v>1.9</v>
      </c>
      <c r="F189" s="317">
        <v>200</v>
      </c>
      <c r="G189" s="318">
        <v>0.31</v>
      </c>
      <c r="H189" s="317">
        <v>16</v>
      </c>
      <c r="I189" s="317" t="s">
        <v>102</v>
      </c>
      <c r="J189" s="317">
        <v>8.7100000000000009</v>
      </c>
      <c r="K189" s="316">
        <v>6.9</v>
      </c>
      <c r="L189" s="318">
        <v>0.31</v>
      </c>
      <c r="M189" s="317">
        <v>20</v>
      </c>
      <c r="N189" s="317">
        <v>170</v>
      </c>
      <c r="O189" s="317">
        <v>710</v>
      </c>
      <c r="P189" s="317">
        <v>16</v>
      </c>
      <c r="Q189" s="285">
        <v>12.25</v>
      </c>
      <c r="R189" s="317">
        <v>95.9</v>
      </c>
      <c r="S189" s="316">
        <v>6.9</v>
      </c>
      <c r="T189" s="316">
        <v>1.5</v>
      </c>
      <c r="U189" s="316">
        <v>6.9</v>
      </c>
      <c r="V189" s="286"/>
      <c r="W189" s="286"/>
      <c r="X189" s="286"/>
      <c r="Y189" s="286"/>
      <c r="Z189" s="286"/>
      <c r="AA189" s="286"/>
      <c r="AB189" s="286"/>
      <c r="AC189" s="286"/>
      <c r="AD189" s="286"/>
      <c r="AE189" s="286"/>
      <c r="AF189" s="286"/>
      <c r="AG189" s="286"/>
      <c r="AH189" s="286"/>
      <c r="AI189" s="286"/>
      <c r="AJ189" s="286"/>
      <c r="AK189" s="286"/>
      <c r="AL189" s="286"/>
      <c r="AM189" s="286"/>
      <c r="AN189" s="286"/>
      <c r="AO189" s="286"/>
    </row>
    <row r="190" spans="1:41" s="287" customFormat="1" ht="12" x14ac:dyDescent="0.2">
      <c r="A190" s="299">
        <v>40</v>
      </c>
      <c r="B190" s="300" t="s">
        <v>55</v>
      </c>
      <c r="C190" s="290">
        <v>44971</v>
      </c>
      <c r="D190" s="285">
        <v>2</v>
      </c>
      <c r="E190" s="285">
        <v>2</v>
      </c>
      <c r="F190" s="289">
        <v>140</v>
      </c>
      <c r="G190" s="291">
        <v>0.27</v>
      </c>
      <c r="H190" s="289">
        <v>13</v>
      </c>
      <c r="I190" s="294"/>
      <c r="J190" s="296">
        <v>15.1</v>
      </c>
      <c r="K190" s="285">
        <v>7.2</v>
      </c>
      <c r="L190" s="291">
        <v>0.7</v>
      </c>
      <c r="M190" s="289">
        <v>71</v>
      </c>
      <c r="N190" s="289">
        <v>400</v>
      </c>
      <c r="O190" s="289">
        <v>780</v>
      </c>
      <c r="P190" s="289">
        <v>20</v>
      </c>
      <c r="Q190" s="289">
        <v>11.82</v>
      </c>
      <c r="R190" s="289">
        <v>85.6</v>
      </c>
      <c r="S190" s="285">
        <v>9.8000000000000007</v>
      </c>
      <c r="T190" s="285">
        <v>2.1</v>
      </c>
      <c r="U190" s="289">
        <v>11</v>
      </c>
      <c r="V190" s="286"/>
      <c r="W190" s="286"/>
      <c r="X190" s="286"/>
      <c r="Y190" s="286"/>
      <c r="Z190" s="286"/>
      <c r="AA190" s="286"/>
      <c r="AB190" s="286"/>
      <c r="AC190" s="286"/>
      <c r="AD190" s="286"/>
      <c r="AE190" s="286"/>
      <c r="AF190" s="286"/>
      <c r="AG190" s="286"/>
      <c r="AH190" s="286"/>
      <c r="AI190" s="286"/>
      <c r="AJ190" s="286"/>
      <c r="AK190" s="286"/>
      <c r="AL190" s="286"/>
      <c r="AM190" s="286"/>
      <c r="AN190" s="286"/>
      <c r="AO190" s="286"/>
    </row>
    <row r="191" spans="1:41" s="287" customFormat="1" ht="12" x14ac:dyDescent="0.2">
      <c r="A191" s="280">
        <v>40</v>
      </c>
      <c r="B191" s="281" t="s">
        <v>55</v>
      </c>
      <c r="C191" s="290">
        <v>44999</v>
      </c>
      <c r="D191" s="285">
        <v>2</v>
      </c>
      <c r="E191" s="285">
        <v>1.7</v>
      </c>
      <c r="F191" s="289">
        <v>150</v>
      </c>
      <c r="G191" s="291">
        <v>0.23</v>
      </c>
      <c r="H191" s="289">
        <v>14</v>
      </c>
      <c r="I191" s="294"/>
      <c r="J191" s="296">
        <v>17.5</v>
      </c>
      <c r="K191" s="285">
        <v>7.3</v>
      </c>
      <c r="L191" s="291">
        <v>0.89</v>
      </c>
      <c r="M191" s="289">
        <v>56</v>
      </c>
      <c r="N191" s="289">
        <v>400</v>
      </c>
      <c r="O191" s="289">
        <v>890</v>
      </c>
      <c r="P191" s="289">
        <v>27</v>
      </c>
      <c r="Q191" s="289">
        <v>11.6</v>
      </c>
      <c r="R191" s="289">
        <v>88</v>
      </c>
      <c r="S191" s="289">
        <v>10</v>
      </c>
      <c r="T191" s="285">
        <v>2.8</v>
      </c>
      <c r="U191" s="289">
        <v>11</v>
      </c>
      <c r="V191" s="286"/>
      <c r="W191" s="286"/>
      <c r="X191" s="286"/>
      <c r="Y191" s="286"/>
      <c r="Z191" s="286"/>
      <c r="AA191" s="286"/>
      <c r="AB191" s="286"/>
      <c r="AC191" s="286"/>
      <c r="AD191" s="286"/>
      <c r="AE191" s="286"/>
      <c r="AF191" s="286"/>
      <c r="AG191" s="286"/>
      <c r="AH191" s="286"/>
      <c r="AI191" s="286"/>
      <c r="AJ191" s="286"/>
      <c r="AK191" s="286"/>
      <c r="AL191" s="286"/>
      <c r="AM191" s="286"/>
      <c r="AN191" s="286"/>
      <c r="AO191" s="286"/>
    </row>
    <row r="192" spans="1:41" s="287" customFormat="1" ht="12" x14ac:dyDescent="0.2">
      <c r="A192" s="288">
        <v>40</v>
      </c>
      <c r="B192" s="289" t="s">
        <v>55</v>
      </c>
      <c r="C192" s="290">
        <v>45035</v>
      </c>
      <c r="D192" s="285">
        <v>9.6999999999999993</v>
      </c>
      <c r="E192" s="285">
        <v>2.6</v>
      </c>
      <c r="F192" s="289">
        <v>100</v>
      </c>
      <c r="G192" s="291">
        <v>0.25</v>
      </c>
      <c r="H192" s="289">
        <v>12</v>
      </c>
      <c r="I192" s="289"/>
      <c r="J192" s="292">
        <v>14.6</v>
      </c>
      <c r="K192" s="285">
        <v>7.4</v>
      </c>
      <c r="L192" s="291">
        <v>0.72</v>
      </c>
      <c r="M192" s="289">
        <v>40</v>
      </c>
      <c r="N192" s="289">
        <v>370</v>
      </c>
      <c r="O192" s="289">
        <v>830</v>
      </c>
      <c r="P192" s="289">
        <v>28</v>
      </c>
      <c r="Q192" s="289">
        <v>10.79</v>
      </c>
      <c r="R192" s="289">
        <v>94.5</v>
      </c>
      <c r="S192" s="285">
        <v>9.1999999999999993</v>
      </c>
      <c r="T192" s="285">
        <v>2.2000000000000002</v>
      </c>
      <c r="U192" s="285">
        <v>9</v>
      </c>
      <c r="V192" s="286"/>
      <c r="W192" s="286"/>
      <c r="X192" s="286"/>
      <c r="Y192" s="286"/>
      <c r="Z192" s="286"/>
      <c r="AA192" s="286"/>
      <c r="AB192" s="286"/>
      <c r="AC192" s="286"/>
      <c r="AD192" s="286"/>
      <c r="AE192" s="286"/>
      <c r="AF192" s="286"/>
      <c r="AG192" s="286"/>
      <c r="AH192" s="286"/>
      <c r="AI192" s="286"/>
      <c r="AJ192" s="286"/>
      <c r="AK192" s="286"/>
      <c r="AL192" s="286"/>
      <c r="AM192" s="286"/>
      <c r="AN192" s="286"/>
      <c r="AO192" s="286"/>
    </row>
    <row r="193" spans="1:41" s="287" customFormat="1" ht="12" x14ac:dyDescent="0.2">
      <c r="A193" s="295">
        <v>40</v>
      </c>
      <c r="B193" s="287" t="s">
        <v>55</v>
      </c>
      <c r="C193" s="290">
        <v>45062</v>
      </c>
      <c r="D193" s="285">
        <v>17.2</v>
      </c>
      <c r="E193" s="285">
        <v>2.5</v>
      </c>
      <c r="F193" s="289">
        <v>150</v>
      </c>
      <c r="G193" s="291">
        <v>0.14000000000000001</v>
      </c>
      <c r="H193" s="289">
        <v>8.6999999999999993</v>
      </c>
      <c r="I193" s="294"/>
      <c r="J193" s="289">
        <v>15.3</v>
      </c>
      <c r="K193" s="285">
        <v>7.9</v>
      </c>
      <c r="L193" s="285">
        <v>0.75</v>
      </c>
      <c r="M193" s="289">
        <v>16</v>
      </c>
      <c r="N193" s="289">
        <v>130</v>
      </c>
      <c r="O193" s="289">
        <v>620</v>
      </c>
      <c r="P193" s="289">
        <v>33</v>
      </c>
      <c r="Q193" s="285">
        <v>11.4</v>
      </c>
      <c r="R193" s="289">
        <v>121.6</v>
      </c>
      <c r="S193" s="289">
        <v>11</v>
      </c>
      <c r="T193" s="285">
        <v>2.6</v>
      </c>
      <c r="U193" s="289">
        <v>53</v>
      </c>
      <c r="V193" s="286"/>
      <c r="W193" s="286"/>
      <c r="X193" s="286"/>
      <c r="Y193" s="286"/>
      <c r="Z193" s="286"/>
      <c r="AA193" s="286"/>
      <c r="AB193" s="286"/>
      <c r="AC193" s="286"/>
      <c r="AD193" s="286"/>
      <c r="AE193" s="286"/>
      <c r="AF193" s="286"/>
      <c r="AG193" s="286"/>
      <c r="AH193" s="286"/>
      <c r="AI193" s="286"/>
      <c r="AJ193" s="286"/>
      <c r="AK193" s="286"/>
      <c r="AL193" s="286"/>
      <c r="AM193" s="286"/>
      <c r="AN193" s="286"/>
      <c r="AO193" s="286"/>
    </row>
    <row r="194" spans="1:41" s="287" customFormat="1" ht="12" x14ac:dyDescent="0.2">
      <c r="A194" s="288">
        <v>40</v>
      </c>
      <c r="B194" s="289" t="s">
        <v>55</v>
      </c>
      <c r="C194" s="290">
        <v>45091</v>
      </c>
      <c r="D194" s="285">
        <v>13.3</v>
      </c>
      <c r="E194" s="285">
        <v>3.2</v>
      </c>
      <c r="F194" s="289">
        <v>120</v>
      </c>
      <c r="G194" s="291">
        <v>0.2</v>
      </c>
      <c r="H194" s="289">
        <v>12</v>
      </c>
      <c r="I194" s="294"/>
      <c r="J194" s="289">
        <v>27.7</v>
      </c>
      <c r="K194" s="285">
        <v>8.1999999999999993</v>
      </c>
      <c r="L194" s="285">
        <v>1.6</v>
      </c>
      <c r="M194" s="293">
        <v>10</v>
      </c>
      <c r="N194" s="289">
        <v>150</v>
      </c>
      <c r="O194" s="289">
        <v>660</v>
      </c>
      <c r="P194" s="289">
        <v>31</v>
      </c>
      <c r="Q194" s="285">
        <v>9.89</v>
      </c>
      <c r="R194" s="289">
        <v>116.9</v>
      </c>
      <c r="S194" s="289">
        <v>14</v>
      </c>
      <c r="T194" s="285">
        <v>4.3</v>
      </c>
      <c r="U194" s="289">
        <v>14</v>
      </c>
      <c r="V194" s="286"/>
      <c r="W194" s="286"/>
      <c r="X194" s="286"/>
      <c r="Y194" s="286"/>
      <c r="Z194" s="286"/>
      <c r="AA194" s="286"/>
      <c r="AB194" s="286"/>
      <c r="AC194" s="286"/>
      <c r="AD194" s="286"/>
      <c r="AE194" s="286"/>
      <c r="AF194" s="286"/>
      <c r="AG194" s="286"/>
      <c r="AH194" s="286"/>
      <c r="AI194" s="286"/>
      <c r="AJ194" s="286"/>
      <c r="AK194" s="286"/>
      <c r="AL194" s="286"/>
      <c r="AM194" s="286"/>
      <c r="AN194" s="286"/>
      <c r="AO194" s="286"/>
    </row>
    <row r="195" spans="1:41" s="287" customFormat="1" ht="12" x14ac:dyDescent="0.2">
      <c r="A195" s="288">
        <v>40</v>
      </c>
      <c r="B195" s="289" t="s">
        <v>55</v>
      </c>
      <c r="C195" s="290">
        <v>45133</v>
      </c>
      <c r="D195" s="285">
        <v>19</v>
      </c>
      <c r="E195" s="285">
        <v>2.5</v>
      </c>
      <c r="F195" s="289">
        <v>100</v>
      </c>
      <c r="G195" s="291">
        <v>0.28000000000000003</v>
      </c>
      <c r="H195" s="289">
        <v>18</v>
      </c>
      <c r="I195" s="294"/>
      <c r="J195" s="289">
        <v>28.9</v>
      </c>
      <c r="K195" s="285">
        <v>7.8</v>
      </c>
      <c r="L195" s="285">
        <v>1.6</v>
      </c>
      <c r="M195" s="289">
        <v>10</v>
      </c>
      <c r="N195" s="289">
        <v>300</v>
      </c>
      <c r="O195" s="289">
        <v>920</v>
      </c>
      <c r="P195" s="289">
        <v>30</v>
      </c>
      <c r="Q195" s="285">
        <v>8.1999999999999993</v>
      </c>
      <c r="R195" s="289">
        <v>92</v>
      </c>
      <c r="S195" s="289">
        <v>12</v>
      </c>
      <c r="T195" s="285">
        <v>3.6</v>
      </c>
      <c r="U195" s="289">
        <v>15</v>
      </c>
      <c r="V195" s="286"/>
      <c r="W195" s="286"/>
      <c r="X195" s="286"/>
      <c r="Y195" s="286"/>
      <c r="Z195" s="286"/>
      <c r="AA195" s="286"/>
      <c r="AB195" s="286"/>
      <c r="AC195" s="286"/>
      <c r="AD195" s="286"/>
      <c r="AE195" s="286"/>
      <c r="AF195" s="286"/>
      <c r="AG195" s="286"/>
      <c r="AH195" s="286"/>
      <c r="AI195" s="286"/>
      <c r="AJ195" s="286"/>
      <c r="AK195" s="286"/>
      <c r="AL195" s="286"/>
      <c r="AM195" s="286"/>
      <c r="AN195" s="286"/>
      <c r="AO195" s="286"/>
    </row>
    <row r="196" spans="1:41" s="287" customFormat="1" ht="12" x14ac:dyDescent="0.2">
      <c r="A196" s="295">
        <v>40</v>
      </c>
      <c r="B196" s="287" t="s">
        <v>55</v>
      </c>
      <c r="C196" s="64" t="s">
        <v>207</v>
      </c>
      <c r="D196" s="405">
        <v>17.8</v>
      </c>
      <c r="E196" s="406">
        <v>3.1</v>
      </c>
      <c r="F196" s="407">
        <v>250</v>
      </c>
      <c r="G196" s="408">
        <v>0.53</v>
      </c>
      <c r="H196" s="407">
        <v>26</v>
      </c>
      <c r="I196" s="409"/>
      <c r="J196" s="407">
        <v>12.9</v>
      </c>
      <c r="K196" s="406">
        <v>7</v>
      </c>
      <c r="L196" s="408">
        <v>0.56999999999999995</v>
      </c>
      <c r="M196" s="407">
        <v>20</v>
      </c>
      <c r="N196" s="407">
        <v>140</v>
      </c>
      <c r="O196" s="407">
        <v>1100</v>
      </c>
      <c r="P196" s="407">
        <v>41</v>
      </c>
      <c r="Q196" s="406">
        <v>7.3</v>
      </c>
      <c r="R196" s="407">
        <v>77.400000000000006</v>
      </c>
      <c r="S196" s="406">
        <v>8.3000000000000007</v>
      </c>
      <c r="T196" s="406">
        <v>1.9</v>
      </c>
      <c r="U196" s="406">
        <v>8</v>
      </c>
      <c r="V196" s="286"/>
      <c r="W196" s="286"/>
      <c r="X196" s="286"/>
      <c r="Y196" s="286"/>
      <c r="Z196" s="286"/>
      <c r="AA196" s="286"/>
      <c r="AB196" s="286"/>
      <c r="AC196" s="286"/>
      <c r="AD196" s="286"/>
      <c r="AE196" s="286"/>
      <c r="AF196" s="286"/>
      <c r="AG196" s="286"/>
      <c r="AH196" s="286"/>
      <c r="AI196" s="286"/>
      <c r="AJ196" s="286"/>
      <c r="AK196" s="286"/>
      <c r="AL196" s="286"/>
      <c r="AM196" s="286"/>
      <c r="AN196" s="286"/>
      <c r="AO196" s="286"/>
    </row>
    <row r="197" spans="1:41" s="287" customFormat="1" ht="12" x14ac:dyDescent="0.2">
      <c r="A197" s="288">
        <v>40</v>
      </c>
      <c r="B197" s="289" t="s">
        <v>55</v>
      </c>
      <c r="C197" s="290">
        <v>45189</v>
      </c>
      <c r="D197" s="285">
        <v>15.9</v>
      </c>
      <c r="E197" s="285">
        <v>3.4</v>
      </c>
      <c r="F197" s="289">
        <v>200</v>
      </c>
      <c r="G197" s="291">
        <v>0.39</v>
      </c>
      <c r="H197" s="289">
        <v>18</v>
      </c>
      <c r="I197" s="289"/>
      <c r="J197" s="296">
        <v>17.8</v>
      </c>
      <c r="K197" s="285">
        <v>7.2</v>
      </c>
      <c r="L197" s="285">
        <v>0.92</v>
      </c>
      <c r="M197" s="289">
        <v>110</v>
      </c>
      <c r="N197" s="289">
        <v>180</v>
      </c>
      <c r="O197" s="289">
        <v>820</v>
      </c>
      <c r="P197" s="289">
        <v>37</v>
      </c>
      <c r="Q197" s="285">
        <v>6</v>
      </c>
      <c r="R197" s="289">
        <v>62.5</v>
      </c>
      <c r="S197" s="289">
        <v>10</v>
      </c>
      <c r="T197" s="285">
        <v>2.4</v>
      </c>
      <c r="U197" s="289">
        <v>10</v>
      </c>
      <c r="V197" s="286"/>
      <c r="W197" s="286"/>
      <c r="X197" s="286"/>
      <c r="Y197" s="286"/>
      <c r="Z197" s="286"/>
      <c r="AA197" s="286"/>
      <c r="AB197" s="286"/>
      <c r="AC197" s="286"/>
      <c r="AD197" s="286"/>
      <c r="AE197" s="286"/>
      <c r="AF197" s="286"/>
      <c r="AG197" s="286"/>
      <c r="AH197" s="286"/>
      <c r="AI197" s="286"/>
      <c r="AJ197" s="286"/>
      <c r="AK197" s="286"/>
      <c r="AL197" s="286"/>
      <c r="AM197" s="286"/>
      <c r="AN197" s="286"/>
      <c r="AO197" s="286"/>
    </row>
    <row r="198" spans="1:41" s="287" customFormat="1" ht="12" x14ac:dyDescent="0.2">
      <c r="A198" s="288">
        <v>40</v>
      </c>
      <c r="B198" s="289" t="s">
        <v>55</v>
      </c>
      <c r="C198" s="64">
        <v>45211</v>
      </c>
      <c r="D198" s="406">
        <v>10.199999999999999</v>
      </c>
      <c r="E198" s="406">
        <v>3</v>
      </c>
      <c r="F198" s="407">
        <v>200</v>
      </c>
      <c r="G198" s="408">
        <v>0.47</v>
      </c>
      <c r="H198" s="407">
        <v>21</v>
      </c>
      <c r="I198" s="409"/>
      <c r="J198" s="407">
        <v>11.3</v>
      </c>
      <c r="K198" s="406">
        <v>7</v>
      </c>
      <c r="L198" s="408">
        <v>0.49</v>
      </c>
      <c r="M198" s="407">
        <v>41</v>
      </c>
      <c r="N198" s="407">
        <v>82</v>
      </c>
      <c r="O198" s="407">
        <v>750</v>
      </c>
      <c r="P198" s="407">
        <v>31</v>
      </c>
      <c r="Q198" s="406">
        <v>8.6999999999999993</v>
      </c>
      <c r="R198" s="407">
        <v>80</v>
      </c>
      <c r="S198" s="406">
        <v>8.4</v>
      </c>
      <c r="T198" s="406">
        <v>2</v>
      </c>
      <c r="U198" s="406">
        <v>8.1999999999999993</v>
      </c>
      <c r="V198" s="286"/>
      <c r="W198" s="286"/>
      <c r="X198" s="286"/>
      <c r="Y198" s="286"/>
      <c r="Z198" s="286"/>
      <c r="AA198" s="286"/>
      <c r="AB198" s="286"/>
      <c r="AC198" s="286"/>
      <c r="AD198" s="286"/>
      <c r="AE198" s="286"/>
      <c r="AF198" s="286"/>
      <c r="AG198" s="286"/>
      <c r="AH198" s="286"/>
      <c r="AI198" s="286"/>
      <c r="AJ198" s="286"/>
      <c r="AK198" s="286"/>
      <c r="AL198" s="286"/>
      <c r="AM198" s="286"/>
      <c r="AN198" s="286"/>
      <c r="AO198" s="286"/>
    </row>
    <row r="199" spans="1:41" s="287" customFormat="1" ht="12" x14ac:dyDescent="0.2">
      <c r="A199" s="288">
        <v>40</v>
      </c>
      <c r="B199" s="289" t="s">
        <v>55</v>
      </c>
      <c r="C199" s="64" t="s">
        <v>222</v>
      </c>
      <c r="D199" s="406">
        <v>5.3</v>
      </c>
      <c r="E199" s="406">
        <v>2.7</v>
      </c>
      <c r="F199" s="407">
        <v>750</v>
      </c>
      <c r="G199" s="408">
        <v>0.57999999999999996</v>
      </c>
      <c r="H199" s="407">
        <v>18</v>
      </c>
      <c r="I199" s="409"/>
      <c r="J199" s="407">
        <v>11.1</v>
      </c>
      <c r="K199" s="406">
        <v>7</v>
      </c>
      <c r="L199" s="408">
        <v>0.44</v>
      </c>
      <c r="M199" s="407">
        <v>25</v>
      </c>
      <c r="N199" s="407">
        <v>190</v>
      </c>
      <c r="O199" s="407">
        <v>730</v>
      </c>
      <c r="P199" s="407">
        <v>24</v>
      </c>
      <c r="Q199" s="407">
        <v>11.4</v>
      </c>
      <c r="R199" s="407">
        <v>91.8</v>
      </c>
      <c r="S199" s="406">
        <v>8.3000000000000007</v>
      </c>
      <c r="T199" s="406">
        <v>1.8</v>
      </c>
      <c r="U199" s="406">
        <v>9.5</v>
      </c>
      <c r="V199" s="286"/>
      <c r="W199" s="286"/>
      <c r="X199" s="286"/>
      <c r="Y199" s="286"/>
      <c r="Z199" s="286"/>
      <c r="AA199" s="286"/>
      <c r="AB199" s="286"/>
      <c r="AC199" s="286"/>
      <c r="AD199" s="286"/>
      <c r="AE199" s="286"/>
      <c r="AF199" s="286"/>
      <c r="AG199" s="286"/>
      <c r="AH199" s="286"/>
      <c r="AI199" s="286"/>
      <c r="AJ199" s="286"/>
      <c r="AK199" s="286"/>
      <c r="AL199" s="286"/>
      <c r="AM199" s="286"/>
      <c r="AN199" s="286"/>
      <c r="AO199" s="286"/>
    </row>
    <row r="200" spans="1:41" s="287" customFormat="1" ht="12" x14ac:dyDescent="0.2">
      <c r="A200" s="288">
        <v>40</v>
      </c>
      <c r="B200" s="289" t="s">
        <v>55</v>
      </c>
      <c r="C200" s="64">
        <v>45273</v>
      </c>
      <c r="D200" s="406">
        <v>1.3</v>
      </c>
      <c r="E200" s="406">
        <v>2.5</v>
      </c>
      <c r="F200" s="407">
        <v>250</v>
      </c>
      <c r="G200" s="408">
        <v>0.28000000000000003</v>
      </c>
      <c r="H200" s="407">
        <v>16</v>
      </c>
      <c r="I200" s="409"/>
      <c r="J200" s="407">
        <v>16.100000000000001</v>
      </c>
      <c r="K200" s="406">
        <v>7.2</v>
      </c>
      <c r="L200" s="408">
        <v>0.74</v>
      </c>
      <c r="M200" s="407">
        <v>26</v>
      </c>
      <c r="N200" s="407">
        <v>240</v>
      </c>
      <c r="O200" s="407">
        <v>750</v>
      </c>
      <c r="P200" s="407">
        <v>31</v>
      </c>
      <c r="Q200" s="407">
        <v>11.3</v>
      </c>
      <c r="R200" s="407">
        <v>82</v>
      </c>
      <c r="S200" s="407">
        <v>11</v>
      </c>
      <c r="T200" s="406">
        <v>2.6</v>
      </c>
      <c r="U200" s="407">
        <v>14</v>
      </c>
      <c r="V200" s="286"/>
      <c r="W200" s="286"/>
      <c r="X200" s="286"/>
      <c r="Y200" s="286"/>
      <c r="Z200" s="286"/>
      <c r="AA200" s="286"/>
      <c r="AB200" s="286"/>
      <c r="AC200" s="286"/>
      <c r="AD200" s="286"/>
      <c r="AE200" s="286"/>
      <c r="AF200" s="286"/>
      <c r="AG200" s="286"/>
      <c r="AH200" s="286"/>
      <c r="AI200" s="286"/>
      <c r="AJ200" s="286"/>
      <c r="AK200" s="286"/>
      <c r="AL200" s="286"/>
      <c r="AM200" s="286"/>
      <c r="AN200" s="286"/>
      <c r="AO200" s="286"/>
    </row>
    <row r="201" spans="1:41" s="287" customFormat="1" ht="12" x14ac:dyDescent="0.2">
      <c r="A201" s="340"/>
      <c r="B201" s="340"/>
      <c r="C201" s="341"/>
      <c r="D201" s="342"/>
      <c r="E201" s="342"/>
      <c r="F201" s="343"/>
      <c r="G201" s="343"/>
      <c r="H201" s="342"/>
      <c r="I201" s="342"/>
      <c r="J201" s="342"/>
      <c r="K201" s="342"/>
      <c r="L201" s="344"/>
      <c r="M201" s="344"/>
      <c r="N201" s="343"/>
      <c r="O201" s="343"/>
      <c r="P201" s="343"/>
      <c r="Q201" s="342"/>
      <c r="R201" s="343"/>
      <c r="S201" s="343"/>
      <c r="T201" s="342"/>
      <c r="U201" s="343"/>
      <c r="V201" s="286"/>
      <c r="W201" s="286"/>
      <c r="X201" s="286"/>
      <c r="Y201" s="286"/>
      <c r="Z201" s="286"/>
      <c r="AA201" s="286"/>
      <c r="AB201" s="286"/>
      <c r="AC201" s="286"/>
      <c r="AD201" s="286"/>
      <c r="AE201" s="286"/>
      <c r="AF201" s="286"/>
      <c r="AG201" s="286"/>
      <c r="AH201" s="286"/>
      <c r="AI201" s="286"/>
      <c r="AJ201" s="286"/>
      <c r="AK201" s="286"/>
      <c r="AL201" s="286"/>
      <c r="AM201" s="286"/>
      <c r="AN201" s="286"/>
      <c r="AO201" s="286"/>
    </row>
    <row r="202" spans="1:41" s="287" customFormat="1" ht="12" x14ac:dyDescent="0.2">
      <c r="A202" s="286"/>
      <c r="B202" s="286"/>
      <c r="C202" s="331" t="s">
        <v>99</v>
      </c>
      <c r="D202" s="332">
        <f>MIN(D189:D200)</f>
        <v>1.3</v>
      </c>
      <c r="E202" s="332">
        <f>MIN(E189:E200)</f>
        <v>1.7</v>
      </c>
      <c r="F202" s="333">
        <f>MIN(F189:F200)</f>
        <v>100</v>
      </c>
      <c r="G202" s="332">
        <f>MIN(G189:G200)</f>
        <v>0.14000000000000001</v>
      </c>
      <c r="H202" s="332">
        <f>MIN(H189:H200)</f>
        <v>8.6999999999999993</v>
      </c>
      <c r="I202" s="332"/>
      <c r="J202" s="332">
        <f>MIN(J189:J200)</f>
        <v>8.7100000000000009</v>
      </c>
      <c r="K202" s="332">
        <f>MIN(K189:K200)</f>
        <v>6.9</v>
      </c>
      <c r="L202" s="334">
        <f>MIN(L189:L200)</f>
        <v>0.31</v>
      </c>
      <c r="M202" s="334"/>
      <c r="N202" s="333">
        <f t="shared" ref="N202:U202" si="24">MIN(N189:N200)</f>
        <v>82</v>
      </c>
      <c r="O202" s="333">
        <f t="shared" si="24"/>
        <v>620</v>
      </c>
      <c r="P202" s="333">
        <f t="shared" si="24"/>
        <v>16</v>
      </c>
      <c r="Q202" s="332">
        <f t="shared" si="24"/>
        <v>6</v>
      </c>
      <c r="R202" s="333">
        <f t="shared" si="24"/>
        <v>62.5</v>
      </c>
      <c r="S202" s="333">
        <f t="shared" si="24"/>
        <v>6.9</v>
      </c>
      <c r="T202" s="332">
        <f t="shared" si="24"/>
        <v>1.5</v>
      </c>
      <c r="U202" s="333">
        <f t="shared" si="24"/>
        <v>6.9</v>
      </c>
      <c r="V202" s="286"/>
      <c r="W202" s="286"/>
      <c r="X202" s="286"/>
      <c r="Y202" s="286"/>
      <c r="Z202" s="286"/>
      <c r="AA202" s="286"/>
      <c r="AB202" s="286"/>
      <c r="AC202" s="286"/>
      <c r="AD202" s="286"/>
      <c r="AE202" s="286"/>
      <c r="AF202" s="286"/>
      <c r="AG202" s="286"/>
      <c r="AH202" s="286"/>
      <c r="AI202" s="286"/>
      <c r="AJ202" s="286"/>
      <c r="AK202" s="286"/>
      <c r="AL202" s="286"/>
      <c r="AM202" s="286"/>
      <c r="AN202" s="286"/>
      <c r="AO202" s="286"/>
    </row>
    <row r="203" spans="1:41" s="287" customFormat="1" ht="12" x14ac:dyDescent="0.2">
      <c r="A203" s="286"/>
      <c r="B203" s="286"/>
      <c r="C203" s="331" t="s">
        <v>100</v>
      </c>
      <c r="D203" s="332">
        <f>AVERAGE(D189:D200)</f>
        <v>9.6999999999999993</v>
      </c>
      <c r="E203" s="332">
        <f>AVERAGE(E189:E200)</f>
        <v>2.5916666666666663</v>
      </c>
      <c r="F203" s="333">
        <f>AVERAGE(F189:F200)</f>
        <v>217.5</v>
      </c>
      <c r="G203" s="332">
        <f>AVERAGE(G189:G200)</f>
        <v>0.32750000000000007</v>
      </c>
      <c r="H203" s="332">
        <f>AVERAGE(H189:H200)</f>
        <v>16.058333333333334</v>
      </c>
      <c r="I203" s="332"/>
      <c r="J203" s="332">
        <f>AVERAGE(J189:J200)</f>
        <v>16.4175</v>
      </c>
      <c r="K203" s="332">
        <f>AVERAGE(K189:K200)</f>
        <v>7.3416666666666677</v>
      </c>
      <c r="L203" s="334">
        <f>AVERAGE(L189:L200)</f>
        <v>0.81083333333333341</v>
      </c>
      <c r="M203" s="334"/>
      <c r="N203" s="333">
        <f t="shared" ref="N203:U203" si="25">AVERAGE(N189:N200)</f>
        <v>229.33333333333334</v>
      </c>
      <c r="O203" s="333">
        <f t="shared" si="25"/>
        <v>796.66666666666663</v>
      </c>
      <c r="P203" s="333">
        <f t="shared" si="25"/>
        <v>29.083333333333332</v>
      </c>
      <c r="Q203" s="332">
        <f t="shared" si="25"/>
        <v>10.054166666666667</v>
      </c>
      <c r="R203" s="333">
        <f t="shared" si="25"/>
        <v>90.683333333333323</v>
      </c>
      <c r="S203" s="333">
        <f t="shared" si="25"/>
        <v>9.9083333333333332</v>
      </c>
      <c r="T203" s="332">
        <f t="shared" si="25"/>
        <v>2.4833333333333334</v>
      </c>
      <c r="U203" s="333">
        <f t="shared" si="25"/>
        <v>14.133333333333333</v>
      </c>
      <c r="V203" s="286"/>
      <c r="W203" s="286"/>
      <c r="X203" s="286"/>
      <c r="Y203" s="286"/>
      <c r="Z203" s="286"/>
      <c r="AA203" s="286"/>
      <c r="AB203" s="286"/>
      <c r="AC203" s="286"/>
      <c r="AD203" s="286"/>
      <c r="AE203" s="286"/>
      <c r="AF203" s="286"/>
      <c r="AG203" s="286"/>
      <c r="AH203" s="286"/>
      <c r="AI203" s="286"/>
      <c r="AJ203" s="286"/>
      <c r="AK203" s="286"/>
      <c r="AL203" s="286"/>
      <c r="AM203" s="286"/>
      <c r="AN203" s="286"/>
      <c r="AO203" s="286"/>
    </row>
    <row r="204" spans="1:41" s="287" customFormat="1" ht="12" x14ac:dyDescent="0.2">
      <c r="A204" s="286"/>
      <c r="B204" s="286"/>
      <c r="C204" s="331" t="s">
        <v>101</v>
      </c>
      <c r="D204" s="332">
        <f>MAX(D189:D200)</f>
        <v>19</v>
      </c>
      <c r="E204" s="332">
        <f>MAX(E189:E200)</f>
        <v>3.4</v>
      </c>
      <c r="F204" s="333">
        <f>MAX(F189:F200)</f>
        <v>750</v>
      </c>
      <c r="G204" s="332">
        <f>MAX(G189:G200)</f>
        <v>0.57999999999999996</v>
      </c>
      <c r="H204" s="332">
        <f>MAX(H189:H200)</f>
        <v>26</v>
      </c>
      <c r="I204" s="332"/>
      <c r="J204" s="332">
        <f>MAX(J189:J200)</f>
        <v>28.9</v>
      </c>
      <c r="K204" s="332">
        <f>MAX(K189:K200)</f>
        <v>8.1999999999999993</v>
      </c>
      <c r="L204" s="334">
        <f>MAX(L189:L200)</f>
        <v>1.6</v>
      </c>
      <c r="M204" s="334"/>
      <c r="N204" s="333">
        <f t="shared" ref="N204:U204" si="26">MAX(N189:N200)</f>
        <v>400</v>
      </c>
      <c r="O204" s="333">
        <f t="shared" si="26"/>
        <v>1100</v>
      </c>
      <c r="P204" s="333">
        <f t="shared" si="26"/>
        <v>41</v>
      </c>
      <c r="Q204" s="332">
        <f t="shared" si="26"/>
        <v>12.25</v>
      </c>
      <c r="R204" s="333">
        <f t="shared" si="26"/>
        <v>121.6</v>
      </c>
      <c r="S204" s="333">
        <f t="shared" si="26"/>
        <v>14</v>
      </c>
      <c r="T204" s="332">
        <f t="shared" si="26"/>
        <v>4.3</v>
      </c>
      <c r="U204" s="333">
        <f t="shared" si="26"/>
        <v>53</v>
      </c>
      <c r="V204" s="286"/>
      <c r="W204" s="286"/>
      <c r="X204" s="286"/>
      <c r="Y204" s="286"/>
      <c r="Z204" s="286"/>
      <c r="AA204" s="286"/>
      <c r="AB204" s="286"/>
      <c r="AC204" s="286"/>
      <c r="AD204" s="286"/>
      <c r="AE204" s="286"/>
      <c r="AF204" s="286"/>
      <c r="AG204" s="286"/>
      <c r="AH204" s="286"/>
      <c r="AI204" s="286"/>
      <c r="AJ204" s="286"/>
      <c r="AK204" s="286"/>
      <c r="AL204" s="286"/>
      <c r="AM204" s="286"/>
      <c r="AN204" s="286"/>
      <c r="AO204" s="286"/>
    </row>
    <row r="205" spans="1:41" s="287" customFormat="1" ht="12" x14ac:dyDescent="0.2">
      <c r="A205" s="286"/>
      <c r="B205" s="286"/>
      <c r="C205" s="345"/>
      <c r="D205" s="305"/>
      <c r="E205" s="286"/>
      <c r="F205" s="346"/>
      <c r="G205" s="346"/>
      <c r="H205" s="286"/>
      <c r="I205" s="286"/>
      <c r="J205" s="305"/>
      <c r="K205" s="286"/>
      <c r="L205" s="286"/>
      <c r="M205" s="286"/>
      <c r="N205" s="346"/>
      <c r="O205" s="346"/>
      <c r="P205" s="346"/>
      <c r="Q205" s="305"/>
      <c r="R205" s="346"/>
      <c r="S205" s="346"/>
      <c r="T205" s="305"/>
      <c r="U205" s="346"/>
      <c r="V205" s="286"/>
      <c r="W205" s="286"/>
      <c r="X205" s="286"/>
      <c r="Y205" s="286"/>
      <c r="Z205" s="286"/>
      <c r="AA205" s="286"/>
      <c r="AB205" s="286"/>
      <c r="AC205" s="286"/>
      <c r="AD205" s="286"/>
      <c r="AE205" s="286"/>
      <c r="AF205" s="286"/>
      <c r="AG205" s="286"/>
      <c r="AH205" s="286"/>
      <c r="AI205" s="286"/>
      <c r="AJ205" s="286"/>
      <c r="AK205" s="286"/>
      <c r="AL205" s="286"/>
      <c r="AM205" s="286"/>
      <c r="AN205" s="286"/>
      <c r="AO205" s="286"/>
    </row>
    <row r="206" spans="1:41" s="287" customFormat="1" ht="12" x14ac:dyDescent="0.2">
      <c r="A206" s="335"/>
      <c r="B206" s="335"/>
      <c r="C206" s="336"/>
      <c r="D206" s="337"/>
      <c r="E206" s="336"/>
      <c r="F206" s="338"/>
      <c r="G206" s="338"/>
      <c r="H206" s="336"/>
      <c r="I206" s="336"/>
      <c r="J206" s="337"/>
      <c r="K206" s="336"/>
      <c r="L206" s="336"/>
      <c r="M206" s="336"/>
      <c r="N206" s="338"/>
      <c r="O206" s="338"/>
      <c r="P206" s="338"/>
      <c r="Q206" s="337"/>
      <c r="R206" s="338"/>
      <c r="S206" s="338"/>
      <c r="T206" s="337"/>
      <c r="U206" s="338"/>
      <c r="V206" s="286"/>
      <c r="W206" s="286"/>
      <c r="X206" s="286"/>
      <c r="Y206" s="286"/>
      <c r="Z206" s="286"/>
      <c r="AA206" s="286"/>
      <c r="AB206" s="286"/>
      <c r="AC206" s="286"/>
      <c r="AD206" s="286"/>
      <c r="AE206" s="286"/>
      <c r="AF206" s="286"/>
      <c r="AG206" s="286"/>
      <c r="AH206" s="286"/>
      <c r="AI206" s="286"/>
      <c r="AJ206" s="286"/>
      <c r="AK206" s="286"/>
      <c r="AL206" s="286"/>
      <c r="AM206" s="286"/>
      <c r="AN206" s="286"/>
      <c r="AO206" s="286"/>
    </row>
    <row r="207" spans="1:41" s="287" customFormat="1" ht="12" x14ac:dyDescent="0.2">
      <c r="A207" s="288">
        <v>41</v>
      </c>
      <c r="B207" s="289" t="s">
        <v>56</v>
      </c>
      <c r="C207" s="290" t="s">
        <v>193</v>
      </c>
      <c r="D207" s="285">
        <v>2.5</v>
      </c>
      <c r="E207" s="285">
        <v>2.2999999999999998</v>
      </c>
      <c r="F207" s="289">
        <v>180</v>
      </c>
      <c r="G207" s="291">
        <v>0.31</v>
      </c>
      <c r="H207" s="289">
        <v>15</v>
      </c>
      <c r="I207" s="294" t="s">
        <v>102</v>
      </c>
      <c r="J207" s="289">
        <v>9.1300000000000008</v>
      </c>
      <c r="K207" s="285">
        <v>7</v>
      </c>
      <c r="L207" s="291">
        <v>0.34</v>
      </c>
      <c r="M207" s="289">
        <v>32</v>
      </c>
      <c r="N207" s="289">
        <v>210</v>
      </c>
      <c r="O207" s="289">
        <v>740</v>
      </c>
      <c r="P207" s="289">
        <v>13</v>
      </c>
      <c r="Q207" s="285">
        <v>12.45</v>
      </c>
      <c r="R207" s="289">
        <v>96.7</v>
      </c>
      <c r="S207" s="289">
        <v>7.8</v>
      </c>
      <c r="T207" s="289">
        <v>1.6</v>
      </c>
      <c r="U207" s="289">
        <v>7.5</v>
      </c>
      <c r="V207" s="286"/>
      <c r="W207" s="286"/>
      <c r="X207" s="286"/>
      <c r="Y207" s="286"/>
      <c r="Z207" s="286"/>
      <c r="AA207" s="286"/>
      <c r="AB207" s="286"/>
      <c r="AC207" s="286"/>
      <c r="AD207" s="286"/>
      <c r="AE207" s="286"/>
      <c r="AF207" s="286"/>
      <c r="AG207" s="286"/>
      <c r="AH207" s="286"/>
      <c r="AI207" s="286"/>
      <c r="AJ207" s="286"/>
      <c r="AK207" s="286"/>
      <c r="AL207" s="286"/>
      <c r="AM207" s="286"/>
      <c r="AN207" s="286"/>
      <c r="AO207" s="286"/>
    </row>
    <row r="208" spans="1:41" s="287" customFormat="1" ht="12" x14ac:dyDescent="0.2">
      <c r="A208" s="288">
        <v>41</v>
      </c>
      <c r="B208" s="289" t="s">
        <v>56</v>
      </c>
      <c r="C208" s="290">
        <v>44971</v>
      </c>
      <c r="D208" s="285">
        <v>3.2</v>
      </c>
      <c r="E208" s="285">
        <v>2.5</v>
      </c>
      <c r="F208" s="289">
        <v>140</v>
      </c>
      <c r="G208" s="291">
        <v>0.28000000000000003</v>
      </c>
      <c r="H208" s="289">
        <v>15</v>
      </c>
      <c r="I208" s="294"/>
      <c r="J208" s="289">
        <v>17.600000000000001</v>
      </c>
      <c r="K208" s="285">
        <v>7.3</v>
      </c>
      <c r="L208" s="291">
        <v>0.84</v>
      </c>
      <c r="M208" s="289">
        <v>110</v>
      </c>
      <c r="N208" s="289">
        <v>440</v>
      </c>
      <c r="O208" s="289">
        <v>910</v>
      </c>
      <c r="P208" s="289">
        <v>21</v>
      </c>
      <c r="Q208" s="289">
        <v>12.31</v>
      </c>
      <c r="R208" s="289">
        <v>92.2</v>
      </c>
      <c r="S208" s="285">
        <v>9.6</v>
      </c>
      <c r="T208" s="285">
        <v>2.1</v>
      </c>
      <c r="U208" s="289">
        <v>13</v>
      </c>
      <c r="V208" s="286"/>
      <c r="W208" s="286"/>
      <c r="X208" s="286"/>
      <c r="Y208" s="286"/>
      <c r="Z208" s="286"/>
      <c r="AA208" s="286"/>
      <c r="AB208" s="286"/>
      <c r="AC208" s="286"/>
      <c r="AD208" s="286"/>
      <c r="AE208" s="286"/>
      <c r="AF208" s="286"/>
      <c r="AG208" s="286"/>
      <c r="AH208" s="286"/>
      <c r="AI208" s="286"/>
      <c r="AJ208" s="286"/>
      <c r="AK208" s="286"/>
      <c r="AL208" s="286"/>
      <c r="AM208" s="286"/>
      <c r="AN208" s="286"/>
      <c r="AO208" s="286"/>
    </row>
    <row r="209" spans="1:41" s="287" customFormat="1" ht="12" x14ac:dyDescent="0.2">
      <c r="A209" s="288">
        <v>41</v>
      </c>
      <c r="B209" s="289" t="s">
        <v>56</v>
      </c>
      <c r="C209" s="290">
        <v>44999</v>
      </c>
      <c r="D209" s="285">
        <v>1.8</v>
      </c>
      <c r="E209" s="285">
        <v>4.3</v>
      </c>
      <c r="F209" s="289">
        <v>150</v>
      </c>
      <c r="G209" s="291">
        <v>0.23</v>
      </c>
      <c r="H209" s="289">
        <v>13</v>
      </c>
      <c r="I209" s="294"/>
      <c r="J209" s="292">
        <v>7.97</v>
      </c>
      <c r="K209" s="285">
        <v>6.9</v>
      </c>
      <c r="L209" s="291">
        <v>0.28000000000000003</v>
      </c>
      <c r="M209" s="289">
        <v>78</v>
      </c>
      <c r="N209" s="289">
        <v>430</v>
      </c>
      <c r="O209" s="289">
        <v>970</v>
      </c>
      <c r="P209" s="289">
        <v>42</v>
      </c>
      <c r="Q209" s="289">
        <v>12.7</v>
      </c>
      <c r="R209" s="289">
        <v>97</v>
      </c>
      <c r="S209" s="285">
        <v>6.8</v>
      </c>
      <c r="T209" s="285">
        <v>1.5</v>
      </c>
      <c r="U209" s="285">
        <v>7.5</v>
      </c>
      <c r="V209" s="286"/>
      <c r="W209" s="286"/>
      <c r="X209" s="286"/>
      <c r="Y209" s="286"/>
      <c r="Z209" s="286"/>
      <c r="AA209" s="286"/>
      <c r="AB209" s="286"/>
      <c r="AC209" s="286"/>
      <c r="AD209" s="286"/>
      <c r="AE209" s="286"/>
      <c r="AF209" s="286"/>
      <c r="AG209" s="286"/>
      <c r="AH209" s="286"/>
      <c r="AI209" s="286"/>
      <c r="AJ209" s="286"/>
      <c r="AK209" s="286"/>
      <c r="AL209" s="286"/>
      <c r="AM209" s="286"/>
      <c r="AN209" s="286"/>
      <c r="AO209" s="286"/>
    </row>
    <row r="210" spans="1:41" s="287" customFormat="1" ht="12" x14ac:dyDescent="0.2">
      <c r="A210" s="288">
        <v>41</v>
      </c>
      <c r="B210" s="289" t="s">
        <v>56</v>
      </c>
      <c r="C210" s="290">
        <v>45035</v>
      </c>
      <c r="D210" s="285">
        <v>9</v>
      </c>
      <c r="E210" s="285">
        <v>3</v>
      </c>
      <c r="F210" s="289">
        <v>100</v>
      </c>
      <c r="G210" s="291">
        <v>0.24</v>
      </c>
      <c r="H210" s="289">
        <v>13</v>
      </c>
      <c r="I210" s="289"/>
      <c r="J210" s="285">
        <v>17.7</v>
      </c>
      <c r="K210" s="285">
        <v>7.5</v>
      </c>
      <c r="L210" s="291">
        <v>0.89</v>
      </c>
      <c r="M210" s="289">
        <v>68</v>
      </c>
      <c r="N210" s="289">
        <v>340</v>
      </c>
      <c r="O210" s="289">
        <v>880</v>
      </c>
      <c r="P210" s="289">
        <v>33</v>
      </c>
      <c r="Q210" s="289">
        <v>10.9</v>
      </c>
      <c r="R210" s="289">
        <v>94.7</v>
      </c>
      <c r="S210" s="285">
        <v>10</v>
      </c>
      <c r="T210" s="285">
        <v>2.4</v>
      </c>
      <c r="U210" s="285">
        <v>9.5</v>
      </c>
      <c r="V210" s="286"/>
      <c r="W210" s="286"/>
      <c r="X210" s="286"/>
      <c r="Y210" s="286"/>
      <c r="Z210" s="286"/>
      <c r="AA210" s="286"/>
      <c r="AB210" s="286"/>
      <c r="AC210" s="286"/>
      <c r="AD210" s="286"/>
      <c r="AE210" s="286"/>
      <c r="AF210" s="286"/>
      <c r="AG210" s="286"/>
      <c r="AH210" s="286"/>
      <c r="AI210" s="286"/>
      <c r="AJ210" s="286"/>
      <c r="AK210" s="286"/>
      <c r="AL210" s="286"/>
      <c r="AM210" s="286"/>
      <c r="AN210" s="286"/>
      <c r="AO210" s="286"/>
    </row>
    <row r="211" spans="1:41" s="287" customFormat="1" ht="12" x14ac:dyDescent="0.2">
      <c r="A211" s="295">
        <v>41</v>
      </c>
      <c r="B211" s="289" t="s">
        <v>56</v>
      </c>
      <c r="C211" s="290">
        <v>45062</v>
      </c>
      <c r="D211" s="285">
        <v>15.7</v>
      </c>
      <c r="E211" s="285">
        <v>3.1</v>
      </c>
      <c r="F211" s="289">
        <v>150</v>
      </c>
      <c r="G211" s="291">
        <v>0.17</v>
      </c>
      <c r="H211" s="289">
        <v>13</v>
      </c>
      <c r="I211" s="294"/>
      <c r="J211" s="289">
        <v>19.100000000000001</v>
      </c>
      <c r="K211" s="285">
        <v>7.6</v>
      </c>
      <c r="L211" s="285">
        <v>1.1000000000000001</v>
      </c>
      <c r="M211" s="289">
        <v>23</v>
      </c>
      <c r="N211" s="289">
        <v>420</v>
      </c>
      <c r="O211" s="289">
        <v>940</v>
      </c>
      <c r="P211" s="289">
        <v>32</v>
      </c>
      <c r="Q211" s="285">
        <v>8.9</v>
      </c>
      <c r="R211" s="289">
        <v>92.1</v>
      </c>
      <c r="S211" s="289">
        <v>13</v>
      </c>
      <c r="T211" s="285">
        <v>3.2</v>
      </c>
      <c r="U211" s="289">
        <v>12</v>
      </c>
      <c r="V211" s="286"/>
      <c r="W211" s="286"/>
      <c r="X211" s="286"/>
      <c r="Y211" s="286"/>
      <c r="Z211" s="286"/>
      <c r="AA211" s="286"/>
      <c r="AB211" s="286"/>
      <c r="AC211" s="286"/>
      <c r="AD211" s="286"/>
      <c r="AE211" s="286"/>
      <c r="AF211" s="286"/>
      <c r="AG211" s="286"/>
      <c r="AH211" s="286"/>
      <c r="AI211" s="286"/>
      <c r="AJ211" s="286"/>
      <c r="AK211" s="286"/>
      <c r="AL211" s="286"/>
      <c r="AM211" s="286"/>
      <c r="AN211" s="286"/>
      <c r="AO211" s="286"/>
    </row>
    <row r="212" spans="1:41" s="287" customFormat="1" ht="12" x14ac:dyDescent="0.2">
      <c r="A212" s="288">
        <v>41</v>
      </c>
      <c r="B212" s="289" t="s">
        <v>56</v>
      </c>
      <c r="C212" s="290">
        <v>45091</v>
      </c>
      <c r="D212" s="285">
        <v>19.7</v>
      </c>
      <c r="E212" s="285">
        <v>3.1</v>
      </c>
      <c r="F212" s="289">
        <v>150</v>
      </c>
      <c r="G212" s="291">
        <v>0.26</v>
      </c>
      <c r="H212" s="289">
        <v>15</v>
      </c>
      <c r="I212" s="294"/>
      <c r="J212" s="289">
        <v>34.6</v>
      </c>
      <c r="K212" s="285">
        <v>7.9</v>
      </c>
      <c r="L212" s="285">
        <v>2.1</v>
      </c>
      <c r="M212" s="289">
        <v>170</v>
      </c>
      <c r="N212" s="289">
        <v>790</v>
      </c>
      <c r="O212" s="289">
        <v>1400</v>
      </c>
      <c r="P212" s="289">
        <v>62</v>
      </c>
      <c r="Q212" s="285">
        <v>7.9</v>
      </c>
      <c r="R212" s="289">
        <v>87.4</v>
      </c>
      <c r="S212" s="289">
        <v>15</v>
      </c>
      <c r="T212" s="285">
        <v>4.5999999999999996</v>
      </c>
      <c r="U212" s="289">
        <v>14</v>
      </c>
      <c r="V212" s="286"/>
      <c r="W212" s="286"/>
      <c r="X212" s="286"/>
      <c r="Y212" s="286"/>
      <c r="Z212" s="286"/>
      <c r="AA212" s="286"/>
      <c r="AB212" s="286"/>
      <c r="AC212" s="286"/>
      <c r="AD212" s="286"/>
      <c r="AE212" s="286"/>
      <c r="AF212" s="286"/>
      <c r="AG212" s="286"/>
      <c r="AH212" s="286"/>
      <c r="AI212" s="286"/>
      <c r="AJ212" s="286"/>
      <c r="AK212" s="286"/>
      <c r="AL212" s="286"/>
      <c r="AM212" s="286"/>
      <c r="AN212" s="286"/>
      <c r="AO212" s="286"/>
    </row>
    <row r="213" spans="1:41" s="287" customFormat="1" ht="12" x14ac:dyDescent="0.2">
      <c r="A213" s="288">
        <v>41</v>
      </c>
      <c r="B213" s="289" t="s">
        <v>56</v>
      </c>
      <c r="C213" s="290">
        <v>45133</v>
      </c>
      <c r="D213" s="285">
        <v>17.8</v>
      </c>
      <c r="E213" s="285">
        <v>3.3</v>
      </c>
      <c r="F213" s="289">
        <v>200</v>
      </c>
      <c r="G213" s="291">
        <v>0.36</v>
      </c>
      <c r="H213" s="289">
        <v>24</v>
      </c>
      <c r="I213" s="294"/>
      <c r="J213" s="289">
        <v>28.8</v>
      </c>
      <c r="K213" s="285">
        <v>7.7</v>
      </c>
      <c r="L213" s="285">
        <v>1.6</v>
      </c>
      <c r="M213" s="289">
        <v>52</v>
      </c>
      <c r="N213" s="289">
        <v>690</v>
      </c>
      <c r="O213" s="289">
        <v>1400</v>
      </c>
      <c r="P213" s="289">
        <v>55</v>
      </c>
      <c r="Q213" s="285">
        <v>8.1</v>
      </c>
      <c r="R213" s="289">
        <v>89</v>
      </c>
      <c r="S213" s="289">
        <v>13</v>
      </c>
      <c r="T213" s="285">
        <v>3.3</v>
      </c>
      <c r="U213" s="289">
        <v>12</v>
      </c>
      <c r="V213" s="286"/>
      <c r="W213" s="286"/>
      <c r="X213" s="286"/>
      <c r="Y213" s="286"/>
      <c r="Z213" s="286"/>
      <c r="AA213" s="286"/>
      <c r="AB213" s="286"/>
      <c r="AC213" s="286"/>
      <c r="AD213" s="286"/>
      <c r="AE213" s="286"/>
      <c r="AF213" s="286"/>
      <c r="AG213" s="286"/>
      <c r="AH213" s="286"/>
      <c r="AI213" s="286"/>
      <c r="AJ213" s="286"/>
      <c r="AK213" s="286"/>
      <c r="AL213" s="286"/>
      <c r="AM213" s="286"/>
      <c r="AN213" s="286"/>
      <c r="AO213" s="286"/>
    </row>
    <row r="214" spans="1:41" s="287" customFormat="1" ht="12" x14ac:dyDescent="0.2">
      <c r="A214" s="288">
        <v>41</v>
      </c>
      <c r="B214" s="289" t="s">
        <v>56</v>
      </c>
      <c r="C214" s="64" t="s">
        <v>208</v>
      </c>
      <c r="D214" s="405">
        <v>17</v>
      </c>
      <c r="E214" s="406">
        <v>2.8</v>
      </c>
      <c r="F214" s="407">
        <v>100</v>
      </c>
      <c r="G214" s="408">
        <v>0.4</v>
      </c>
      <c r="H214" s="407">
        <v>18</v>
      </c>
      <c r="I214" s="409"/>
      <c r="J214" s="407">
        <v>15</v>
      </c>
      <c r="K214" s="406">
        <v>7.3</v>
      </c>
      <c r="L214" s="408">
        <v>0.7</v>
      </c>
      <c r="M214" s="407">
        <v>29</v>
      </c>
      <c r="N214" s="407">
        <v>130</v>
      </c>
      <c r="O214" s="407">
        <v>930</v>
      </c>
      <c r="P214" s="407">
        <v>32</v>
      </c>
      <c r="Q214" s="406">
        <v>8.6999999999999993</v>
      </c>
      <c r="R214" s="407">
        <v>91.2</v>
      </c>
      <c r="S214" s="407">
        <v>10</v>
      </c>
      <c r="T214" s="406">
        <v>2.2000000000000002</v>
      </c>
      <c r="U214" s="406">
        <v>9.9</v>
      </c>
      <c r="V214" s="286"/>
      <c r="W214" s="286"/>
      <c r="X214" s="286"/>
      <c r="Y214" s="286"/>
      <c r="Z214" s="286"/>
      <c r="AA214" s="286"/>
      <c r="AB214" s="286"/>
      <c r="AC214" s="286"/>
      <c r="AD214" s="286"/>
      <c r="AE214" s="286"/>
      <c r="AF214" s="286"/>
      <c r="AG214" s="286"/>
      <c r="AH214" s="286"/>
      <c r="AI214" s="286"/>
      <c r="AJ214" s="286"/>
      <c r="AK214" s="286"/>
      <c r="AL214" s="286"/>
      <c r="AM214" s="286"/>
      <c r="AN214" s="286"/>
      <c r="AO214" s="286"/>
    </row>
    <row r="215" spans="1:41" s="287" customFormat="1" ht="12" x14ac:dyDescent="0.2">
      <c r="A215" s="288">
        <v>41</v>
      </c>
      <c r="B215" s="289" t="s">
        <v>56</v>
      </c>
      <c r="C215" s="290">
        <v>45189</v>
      </c>
      <c r="D215" s="285">
        <v>15.9</v>
      </c>
      <c r="E215" s="285">
        <v>2.6</v>
      </c>
      <c r="F215" s="289">
        <v>120</v>
      </c>
      <c r="G215" s="291">
        <v>0.25</v>
      </c>
      <c r="H215" s="289">
        <v>14</v>
      </c>
      <c r="I215" s="289"/>
      <c r="J215" s="289">
        <v>13.6</v>
      </c>
      <c r="K215" s="285">
        <v>7.2</v>
      </c>
      <c r="L215" s="285">
        <v>0.67</v>
      </c>
      <c r="M215" s="293">
        <v>10</v>
      </c>
      <c r="N215" s="289">
        <v>120</v>
      </c>
      <c r="O215" s="289">
        <v>580</v>
      </c>
      <c r="P215" s="289">
        <v>27</v>
      </c>
      <c r="Q215" s="285">
        <v>7.6</v>
      </c>
      <c r="R215" s="289">
        <v>78.900000000000006</v>
      </c>
      <c r="S215" s="289">
        <v>11</v>
      </c>
      <c r="T215" s="285">
        <v>2.4</v>
      </c>
      <c r="U215" s="289">
        <v>10</v>
      </c>
      <c r="V215" s="286"/>
      <c r="W215" s="286"/>
      <c r="X215" s="286"/>
      <c r="Y215" s="286"/>
      <c r="Z215" s="286"/>
      <c r="AA215" s="286"/>
      <c r="AB215" s="286"/>
      <c r="AC215" s="286"/>
      <c r="AD215" s="286"/>
      <c r="AE215" s="286"/>
      <c r="AF215" s="286"/>
      <c r="AG215" s="286"/>
      <c r="AH215" s="286"/>
      <c r="AI215" s="286"/>
      <c r="AJ215" s="286"/>
      <c r="AK215" s="286"/>
      <c r="AL215" s="286"/>
      <c r="AM215" s="286"/>
      <c r="AN215" s="286"/>
      <c r="AO215" s="286"/>
    </row>
    <row r="216" spans="1:41" s="287" customFormat="1" ht="12" x14ac:dyDescent="0.2">
      <c r="A216" s="288">
        <v>41</v>
      </c>
      <c r="B216" s="289" t="s">
        <v>56</v>
      </c>
      <c r="C216" s="64">
        <v>45211</v>
      </c>
      <c r="D216" s="406">
        <v>10.7</v>
      </c>
      <c r="E216" s="406">
        <v>2.8</v>
      </c>
      <c r="F216" s="407">
        <v>200</v>
      </c>
      <c r="G216" s="408">
        <v>0.43</v>
      </c>
      <c r="H216" s="407">
        <v>20</v>
      </c>
      <c r="I216" s="409"/>
      <c r="J216" s="407">
        <v>11.9</v>
      </c>
      <c r="K216" s="406">
        <v>7.1</v>
      </c>
      <c r="L216" s="408">
        <v>0.52</v>
      </c>
      <c r="M216" s="407">
        <v>76</v>
      </c>
      <c r="N216" s="407">
        <v>81</v>
      </c>
      <c r="O216" s="407">
        <v>790</v>
      </c>
      <c r="P216" s="407">
        <v>28</v>
      </c>
      <c r="Q216" s="406">
        <v>9.4</v>
      </c>
      <c r="R216" s="407">
        <v>88</v>
      </c>
      <c r="S216" s="406">
        <v>8.6999999999999993</v>
      </c>
      <c r="T216" s="406">
        <v>2</v>
      </c>
      <c r="U216" s="406">
        <v>8.3000000000000007</v>
      </c>
      <c r="V216" s="286"/>
      <c r="W216" s="286"/>
      <c r="X216" s="286"/>
      <c r="Y216" s="286"/>
      <c r="Z216" s="286"/>
      <c r="AA216" s="286"/>
      <c r="AB216" s="286"/>
      <c r="AC216" s="286"/>
      <c r="AD216" s="286"/>
      <c r="AE216" s="286"/>
      <c r="AF216" s="286"/>
      <c r="AG216" s="286"/>
      <c r="AH216" s="286"/>
      <c r="AI216" s="286"/>
      <c r="AJ216" s="286"/>
      <c r="AK216" s="286"/>
      <c r="AL216" s="286"/>
      <c r="AM216" s="286"/>
      <c r="AN216" s="286"/>
      <c r="AO216" s="286"/>
    </row>
    <row r="217" spans="1:41" s="287" customFormat="1" ht="12" x14ac:dyDescent="0.2">
      <c r="A217" s="288">
        <v>41</v>
      </c>
      <c r="B217" s="289" t="s">
        <v>56</v>
      </c>
      <c r="C217" s="64" t="s">
        <v>222</v>
      </c>
      <c r="D217" s="406">
        <v>4.9000000000000004</v>
      </c>
      <c r="E217" s="406">
        <v>2.2999999999999998</v>
      </c>
      <c r="F217" s="407">
        <v>380</v>
      </c>
      <c r="G217" s="408">
        <v>0.64</v>
      </c>
      <c r="H217" s="407">
        <v>16</v>
      </c>
      <c r="I217" s="409"/>
      <c r="J217" s="407">
        <v>11.5</v>
      </c>
      <c r="K217" s="406">
        <v>7.1</v>
      </c>
      <c r="L217" s="408">
        <v>0.49</v>
      </c>
      <c r="M217" s="407">
        <v>25</v>
      </c>
      <c r="N217" s="407">
        <v>170</v>
      </c>
      <c r="O217" s="407">
        <v>670</v>
      </c>
      <c r="P217" s="407">
        <v>20</v>
      </c>
      <c r="Q217" s="407">
        <v>12.1</v>
      </c>
      <c r="R217" s="407">
        <v>96.7</v>
      </c>
      <c r="S217" s="406">
        <v>8.6</v>
      </c>
      <c r="T217" s="406">
        <v>1.8</v>
      </c>
      <c r="U217" s="407">
        <v>10</v>
      </c>
      <c r="V217" s="286"/>
      <c r="W217" s="286"/>
      <c r="X217" s="286"/>
      <c r="Y217" s="286"/>
      <c r="Z217" s="286"/>
      <c r="AA217" s="286"/>
      <c r="AB217" s="286"/>
      <c r="AC217" s="286"/>
      <c r="AD217" s="286"/>
      <c r="AE217" s="286"/>
      <c r="AF217" s="286"/>
      <c r="AG217" s="286"/>
      <c r="AH217" s="286"/>
      <c r="AI217" s="286"/>
      <c r="AJ217" s="286"/>
      <c r="AK217" s="286"/>
      <c r="AL217" s="286"/>
      <c r="AM217" s="286"/>
      <c r="AN217" s="286"/>
      <c r="AO217" s="286"/>
    </row>
    <row r="218" spans="1:41" s="287" customFormat="1" ht="12" x14ac:dyDescent="0.2">
      <c r="A218" s="288">
        <v>41</v>
      </c>
      <c r="B218" s="289" t="s">
        <v>56</v>
      </c>
      <c r="C218" s="64">
        <v>45273</v>
      </c>
      <c r="D218" s="406">
        <v>1.7</v>
      </c>
      <c r="E218" s="406">
        <v>2.8</v>
      </c>
      <c r="F218" s="407">
        <v>250</v>
      </c>
      <c r="G218" s="408">
        <v>0.33</v>
      </c>
      <c r="H218" s="407">
        <v>19</v>
      </c>
      <c r="I218" s="409"/>
      <c r="J218" s="407">
        <v>17.399999999999999</v>
      </c>
      <c r="K218" s="406">
        <v>7.4</v>
      </c>
      <c r="L218" s="408">
        <v>0.87</v>
      </c>
      <c r="M218" s="407">
        <v>210</v>
      </c>
      <c r="N218" s="407">
        <v>340</v>
      </c>
      <c r="O218" s="407">
        <v>1200</v>
      </c>
      <c r="P218" s="407">
        <v>27</v>
      </c>
      <c r="Q218" s="407">
        <v>12.4</v>
      </c>
      <c r="R218" s="407">
        <v>91.2</v>
      </c>
      <c r="S218" s="407">
        <v>11</v>
      </c>
      <c r="T218" s="406">
        <v>2.7</v>
      </c>
      <c r="U218" s="407">
        <v>11</v>
      </c>
      <c r="V218" s="286"/>
      <c r="W218" s="286"/>
      <c r="X218" s="286"/>
      <c r="Y218" s="286"/>
      <c r="Z218" s="286"/>
      <c r="AA218" s="286"/>
      <c r="AB218" s="286"/>
      <c r="AC218" s="286"/>
      <c r="AD218" s="286"/>
      <c r="AE218" s="286"/>
      <c r="AF218" s="286"/>
      <c r="AG218" s="286"/>
      <c r="AH218" s="286"/>
      <c r="AI218" s="286"/>
      <c r="AJ218" s="286"/>
      <c r="AK218" s="286"/>
      <c r="AL218" s="286"/>
      <c r="AM218" s="286"/>
      <c r="AN218" s="286"/>
      <c r="AO218" s="286"/>
    </row>
    <row r="219" spans="1:41" s="287" customFormat="1" ht="12" x14ac:dyDescent="0.2">
      <c r="A219" s="340"/>
      <c r="B219" s="340"/>
      <c r="C219" s="341"/>
      <c r="D219" s="342"/>
      <c r="E219" s="342"/>
      <c r="F219" s="343"/>
      <c r="G219" s="343"/>
      <c r="H219" s="342"/>
      <c r="I219" s="342"/>
      <c r="J219" s="342"/>
      <c r="K219" s="342"/>
      <c r="L219" s="344"/>
      <c r="M219" s="344"/>
      <c r="N219" s="343"/>
      <c r="O219" s="343"/>
      <c r="P219" s="343"/>
      <c r="Q219" s="342"/>
      <c r="R219" s="343"/>
      <c r="S219" s="343"/>
      <c r="T219" s="342"/>
      <c r="U219" s="343"/>
      <c r="V219" s="286"/>
      <c r="W219" s="286"/>
      <c r="X219" s="286"/>
      <c r="Y219" s="286"/>
      <c r="Z219" s="286"/>
      <c r="AA219" s="286"/>
      <c r="AB219" s="286"/>
      <c r="AC219" s="286"/>
      <c r="AD219" s="286"/>
      <c r="AE219" s="286"/>
      <c r="AF219" s="286"/>
      <c r="AG219" s="286"/>
      <c r="AH219" s="286"/>
      <c r="AI219" s="286"/>
      <c r="AJ219" s="286"/>
      <c r="AK219" s="286"/>
      <c r="AL219" s="286"/>
      <c r="AM219" s="286"/>
      <c r="AN219" s="286"/>
      <c r="AO219" s="286"/>
    </row>
    <row r="220" spans="1:41" s="287" customFormat="1" ht="12" x14ac:dyDescent="0.2">
      <c r="A220" s="286"/>
      <c r="B220" s="286"/>
      <c r="C220" s="331" t="s">
        <v>99</v>
      </c>
      <c r="D220" s="332">
        <f>MIN(D207:D218)</f>
        <v>1.7</v>
      </c>
      <c r="E220" s="332">
        <f>MIN(E207:E218)</f>
        <v>2.2999999999999998</v>
      </c>
      <c r="F220" s="333">
        <f>MIN(F207:F218)</f>
        <v>100</v>
      </c>
      <c r="G220" s="332">
        <f>MIN(G207:G218)</f>
        <v>0.17</v>
      </c>
      <c r="H220" s="332">
        <f>MIN(H207:H218)</f>
        <v>13</v>
      </c>
      <c r="I220" s="332"/>
      <c r="J220" s="332">
        <f>MIN(J207:J218)</f>
        <v>7.97</v>
      </c>
      <c r="K220" s="332">
        <f>MIN(K207:K218)</f>
        <v>6.9</v>
      </c>
      <c r="L220" s="334">
        <f>MIN(L207:L218)</f>
        <v>0.28000000000000003</v>
      </c>
      <c r="M220" s="334"/>
      <c r="N220" s="333">
        <f t="shared" ref="N220:U220" si="27">MIN(N207:N218)</f>
        <v>81</v>
      </c>
      <c r="O220" s="333">
        <f t="shared" si="27"/>
        <v>580</v>
      </c>
      <c r="P220" s="333">
        <f t="shared" si="27"/>
        <v>13</v>
      </c>
      <c r="Q220" s="332">
        <f t="shared" si="27"/>
        <v>7.6</v>
      </c>
      <c r="R220" s="333">
        <f t="shared" si="27"/>
        <v>78.900000000000006</v>
      </c>
      <c r="S220" s="333">
        <f t="shared" si="27"/>
        <v>6.8</v>
      </c>
      <c r="T220" s="332">
        <f t="shared" si="27"/>
        <v>1.5</v>
      </c>
      <c r="U220" s="333">
        <f t="shared" si="27"/>
        <v>7.5</v>
      </c>
      <c r="V220" s="286"/>
      <c r="W220" s="286"/>
      <c r="X220" s="286"/>
      <c r="Y220" s="286"/>
      <c r="Z220" s="286"/>
      <c r="AA220" s="286"/>
      <c r="AB220" s="286"/>
      <c r="AC220" s="286"/>
      <c r="AD220" s="286"/>
      <c r="AE220" s="286"/>
      <c r="AF220" s="286"/>
      <c r="AG220" s="286"/>
      <c r="AH220" s="286"/>
      <c r="AI220" s="286"/>
      <c r="AJ220" s="286"/>
      <c r="AK220" s="286"/>
      <c r="AL220" s="286"/>
      <c r="AM220" s="286"/>
      <c r="AN220" s="286"/>
      <c r="AO220" s="286"/>
    </row>
    <row r="221" spans="1:41" s="287" customFormat="1" ht="12" x14ac:dyDescent="0.2">
      <c r="A221" s="286"/>
      <c r="B221" s="286"/>
      <c r="C221" s="331" t="s">
        <v>100</v>
      </c>
      <c r="D221" s="332">
        <f>AVERAGE(D207:D218)</f>
        <v>9.9916666666666689</v>
      </c>
      <c r="E221" s="332">
        <f>AVERAGE(E207:E218)</f>
        <v>2.9083333333333332</v>
      </c>
      <c r="F221" s="333">
        <f>AVERAGE(F207:F218)</f>
        <v>176.66666666666666</v>
      </c>
      <c r="G221" s="332">
        <f>AVERAGE(G207:G218)</f>
        <v>0.32500000000000001</v>
      </c>
      <c r="H221" s="332">
        <f>AVERAGE(H207:H218)</f>
        <v>16.25</v>
      </c>
      <c r="I221" s="332"/>
      <c r="J221" s="332">
        <f>AVERAGE(J207:J218)</f>
        <v>17.025000000000002</v>
      </c>
      <c r="K221" s="332">
        <f>AVERAGE(K207:K218)</f>
        <v>7.333333333333333</v>
      </c>
      <c r="L221" s="334">
        <f>AVERAGE(L207:L218)</f>
        <v>0.8666666666666667</v>
      </c>
      <c r="M221" s="334"/>
      <c r="N221" s="333">
        <f t="shared" ref="N221:U221" si="28">AVERAGE(N207:N218)</f>
        <v>346.75</v>
      </c>
      <c r="O221" s="333">
        <f t="shared" si="28"/>
        <v>950.83333333333337</v>
      </c>
      <c r="P221" s="333">
        <f t="shared" si="28"/>
        <v>32.666666666666664</v>
      </c>
      <c r="Q221" s="332">
        <f t="shared" si="28"/>
        <v>10.288333333333332</v>
      </c>
      <c r="R221" s="333">
        <f t="shared" si="28"/>
        <v>91.258333333333326</v>
      </c>
      <c r="S221" s="333">
        <f t="shared" si="28"/>
        <v>10.375</v>
      </c>
      <c r="T221" s="332">
        <f t="shared" si="28"/>
        <v>2.4833333333333329</v>
      </c>
      <c r="U221" s="333">
        <f t="shared" si="28"/>
        <v>10.391666666666667</v>
      </c>
      <c r="V221" s="286"/>
      <c r="W221" s="286"/>
      <c r="X221" s="286"/>
      <c r="Y221" s="286"/>
      <c r="Z221" s="286"/>
      <c r="AA221" s="286"/>
      <c r="AB221" s="286"/>
      <c r="AC221" s="286"/>
      <c r="AD221" s="286"/>
      <c r="AE221" s="286"/>
      <c r="AF221" s="286"/>
      <c r="AG221" s="286"/>
      <c r="AH221" s="286"/>
      <c r="AI221" s="286"/>
      <c r="AJ221" s="286"/>
      <c r="AK221" s="286"/>
      <c r="AL221" s="286"/>
      <c r="AM221" s="286"/>
      <c r="AN221" s="286"/>
      <c r="AO221" s="286"/>
    </row>
    <row r="222" spans="1:41" s="287" customFormat="1" ht="12" x14ac:dyDescent="0.2">
      <c r="A222" s="286"/>
      <c r="B222" s="286"/>
      <c r="C222" s="331" t="s">
        <v>101</v>
      </c>
      <c r="D222" s="332">
        <f>MAX(D207:D218)</f>
        <v>19.7</v>
      </c>
      <c r="E222" s="332">
        <f>MAX(E207:E218)</f>
        <v>4.3</v>
      </c>
      <c r="F222" s="333">
        <f>MAX(F207:F218)</f>
        <v>380</v>
      </c>
      <c r="G222" s="332">
        <f>MAX(G207:G218)</f>
        <v>0.64</v>
      </c>
      <c r="H222" s="332">
        <f>MAX(H207:H218)</f>
        <v>24</v>
      </c>
      <c r="I222" s="332"/>
      <c r="J222" s="332">
        <f>MAX(J207:J218)</f>
        <v>34.6</v>
      </c>
      <c r="K222" s="332">
        <f>MAX(K207:K218)</f>
        <v>7.9</v>
      </c>
      <c r="L222" s="334">
        <f>MAX(L207:L218)</f>
        <v>2.1</v>
      </c>
      <c r="M222" s="334"/>
      <c r="N222" s="333">
        <f t="shared" ref="N222:U222" si="29">MAX(N207:N218)</f>
        <v>790</v>
      </c>
      <c r="O222" s="333">
        <f t="shared" si="29"/>
        <v>1400</v>
      </c>
      <c r="P222" s="333">
        <f t="shared" si="29"/>
        <v>62</v>
      </c>
      <c r="Q222" s="332">
        <f t="shared" si="29"/>
        <v>12.7</v>
      </c>
      <c r="R222" s="333">
        <f t="shared" si="29"/>
        <v>97</v>
      </c>
      <c r="S222" s="333">
        <f t="shared" si="29"/>
        <v>15</v>
      </c>
      <c r="T222" s="332">
        <f t="shared" si="29"/>
        <v>4.5999999999999996</v>
      </c>
      <c r="U222" s="333">
        <f t="shared" si="29"/>
        <v>14</v>
      </c>
      <c r="V222" s="286"/>
      <c r="W222" s="286"/>
      <c r="X222" s="286"/>
      <c r="Y222" s="286"/>
      <c r="Z222" s="286"/>
      <c r="AA222" s="286"/>
      <c r="AB222" s="286"/>
      <c r="AC222" s="286"/>
      <c r="AD222" s="286"/>
      <c r="AE222" s="286"/>
      <c r="AF222" s="286"/>
      <c r="AG222" s="286"/>
      <c r="AH222" s="286"/>
      <c r="AI222" s="286"/>
      <c r="AJ222" s="286"/>
      <c r="AK222" s="286"/>
      <c r="AL222" s="286"/>
      <c r="AM222" s="286"/>
      <c r="AN222" s="286"/>
      <c r="AO222" s="286"/>
    </row>
    <row r="223" spans="1:41" s="287" customFormat="1" ht="12" x14ac:dyDescent="0.2">
      <c r="A223" s="286"/>
      <c r="B223" s="286"/>
      <c r="C223" s="345"/>
      <c r="D223" s="305"/>
      <c r="E223" s="286"/>
      <c r="F223" s="346"/>
      <c r="G223" s="346"/>
      <c r="H223" s="286"/>
      <c r="I223" s="286"/>
      <c r="J223" s="305"/>
      <c r="K223" s="286"/>
      <c r="L223" s="286"/>
      <c r="M223" s="286"/>
      <c r="N223" s="346"/>
      <c r="O223" s="346"/>
      <c r="P223" s="346"/>
      <c r="Q223" s="305"/>
      <c r="R223" s="346"/>
      <c r="S223" s="346"/>
      <c r="T223" s="305"/>
      <c r="U223" s="346"/>
      <c r="V223" s="286"/>
      <c r="W223" s="286"/>
      <c r="X223" s="286"/>
      <c r="Y223" s="286"/>
      <c r="Z223" s="286"/>
      <c r="AA223" s="286"/>
      <c r="AB223" s="286"/>
      <c r="AC223" s="286"/>
      <c r="AD223" s="286"/>
      <c r="AE223" s="286"/>
      <c r="AF223" s="286"/>
      <c r="AG223" s="286"/>
      <c r="AH223" s="286"/>
      <c r="AI223" s="286"/>
      <c r="AJ223" s="286"/>
      <c r="AK223" s="286"/>
      <c r="AL223" s="286"/>
      <c r="AM223" s="286"/>
      <c r="AN223" s="286"/>
      <c r="AO223" s="286"/>
    </row>
    <row r="224" spans="1:41" s="287" customFormat="1" ht="12" x14ac:dyDescent="0.2">
      <c r="A224" s="335"/>
      <c r="B224" s="335"/>
      <c r="C224" s="336"/>
      <c r="D224" s="337"/>
      <c r="E224" s="336"/>
      <c r="F224" s="338"/>
      <c r="G224" s="338"/>
      <c r="H224" s="336"/>
      <c r="I224" s="336"/>
      <c r="J224" s="337"/>
      <c r="K224" s="336"/>
      <c r="L224" s="336"/>
      <c r="M224" s="336"/>
      <c r="N224" s="338"/>
      <c r="O224" s="338"/>
      <c r="P224" s="338"/>
      <c r="Q224" s="337"/>
      <c r="R224" s="338"/>
      <c r="S224" s="338"/>
      <c r="T224" s="337"/>
      <c r="U224" s="338"/>
      <c r="V224" s="286"/>
      <c r="W224" s="286"/>
      <c r="X224" s="286"/>
      <c r="Y224" s="286"/>
      <c r="Z224" s="286"/>
      <c r="AA224" s="286"/>
      <c r="AB224" s="286"/>
      <c r="AC224" s="286"/>
      <c r="AD224" s="286"/>
      <c r="AE224" s="286"/>
      <c r="AF224" s="286"/>
      <c r="AG224" s="286"/>
      <c r="AH224" s="286"/>
      <c r="AI224" s="286"/>
      <c r="AJ224" s="286"/>
      <c r="AK224" s="286"/>
      <c r="AL224" s="286"/>
      <c r="AM224" s="286"/>
      <c r="AN224" s="286"/>
      <c r="AO224" s="286"/>
    </row>
    <row r="225" spans="1:41" s="287" customFormat="1" ht="12" x14ac:dyDescent="0.2">
      <c r="A225" s="288">
        <v>42</v>
      </c>
      <c r="B225" s="289" t="s">
        <v>57</v>
      </c>
      <c r="C225" s="290">
        <v>44971</v>
      </c>
      <c r="D225" s="285">
        <v>2.2000000000000002</v>
      </c>
      <c r="E225" s="285">
        <v>1.6</v>
      </c>
      <c r="F225" s="289">
        <v>110</v>
      </c>
      <c r="G225" s="291">
        <v>0.18</v>
      </c>
      <c r="H225" s="285">
        <v>9.6</v>
      </c>
      <c r="I225" s="294"/>
      <c r="J225" s="296">
        <v>10.9</v>
      </c>
      <c r="K225" s="285">
        <v>7.1</v>
      </c>
      <c r="L225" s="291">
        <v>0.43</v>
      </c>
      <c r="M225" s="289">
        <v>24</v>
      </c>
      <c r="N225" s="289">
        <v>560</v>
      </c>
      <c r="O225" s="289">
        <v>790</v>
      </c>
      <c r="P225" s="289">
        <v>10</v>
      </c>
      <c r="Q225" s="289">
        <v>12.3</v>
      </c>
      <c r="R225" s="289">
        <v>89.8</v>
      </c>
      <c r="S225" s="289">
        <v>11</v>
      </c>
      <c r="T225" s="285">
        <v>2.2000000000000002</v>
      </c>
      <c r="U225" s="289">
        <v>10</v>
      </c>
      <c r="V225" s="286"/>
      <c r="W225" s="286"/>
      <c r="X225" s="286"/>
      <c r="Y225" s="286"/>
      <c r="Z225" s="286"/>
      <c r="AA225" s="286"/>
      <c r="AB225" s="286"/>
      <c r="AC225" s="286"/>
      <c r="AD225" s="286"/>
      <c r="AE225" s="286"/>
      <c r="AF225" s="286"/>
      <c r="AG225" s="286"/>
      <c r="AH225" s="286"/>
      <c r="AI225" s="286"/>
      <c r="AJ225" s="286"/>
      <c r="AK225" s="286"/>
      <c r="AL225" s="286"/>
      <c r="AM225" s="286"/>
      <c r="AN225" s="286"/>
      <c r="AO225" s="286"/>
    </row>
    <row r="226" spans="1:41" s="287" customFormat="1" ht="12" x14ac:dyDescent="0.2">
      <c r="A226" s="288">
        <v>42</v>
      </c>
      <c r="B226" s="289" t="s">
        <v>57</v>
      </c>
      <c r="C226" s="290">
        <v>45035</v>
      </c>
      <c r="D226" s="285">
        <v>8.6</v>
      </c>
      <c r="E226" s="285">
        <v>2</v>
      </c>
      <c r="F226" s="289">
        <v>100</v>
      </c>
      <c r="G226" s="291">
        <v>0.15</v>
      </c>
      <c r="H226" s="289">
        <v>8.5</v>
      </c>
      <c r="I226" s="294"/>
      <c r="J226" s="292">
        <v>10.9</v>
      </c>
      <c r="K226" s="285">
        <v>7.3</v>
      </c>
      <c r="L226" s="291">
        <v>0.46</v>
      </c>
      <c r="M226" s="289">
        <v>20</v>
      </c>
      <c r="N226" s="289">
        <v>480</v>
      </c>
      <c r="O226" s="289">
        <v>780</v>
      </c>
      <c r="P226" s="289">
        <v>18</v>
      </c>
      <c r="Q226" s="289">
        <v>11.2</v>
      </c>
      <c r="R226" s="289">
        <v>95.9</v>
      </c>
      <c r="S226" s="285">
        <v>10</v>
      </c>
      <c r="T226" s="285">
        <v>2.1</v>
      </c>
      <c r="U226" s="285">
        <v>9.6</v>
      </c>
      <c r="V226" s="286"/>
      <c r="W226" s="286"/>
      <c r="X226" s="286"/>
      <c r="Y226" s="286"/>
      <c r="Z226" s="286"/>
      <c r="AA226" s="286"/>
      <c r="AB226" s="286"/>
      <c r="AC226" s="286"/>
      <c r="AD226" s="286"/>
      <c r="AE226" s="286"/>
      <c r="AF226" s="286"/>
      <c r="AG226" s="286"/>
      <c r="AH226" s="286"/>
      <c r="AI226" s="286"/>
      <c r="AJ226" s="286"/>
      <c r="AK226" s="286"/>
      <c r="AL226" s="286"/>
      <c r="AM226" s="286"/>
      <c r="AN226" s="286"/>
      <c r="AO226" s="286"/>
    </row>
    <row r="227" spans="1:41" s="287" customFormat="1" ht="12" x14ac:dyDescent="0.2">
      <c r="A227" s="288">
        <v>42</v>
      </c>
      <c r="B227" s="289" t="s">
        <v>57</v>
      </c>
      <c r="C227" s="290">
        <v>45091</v>
      </c>
      <c r="D227" s="285">
        <v>18.8</v>
      </c>
      <c r="E227" s="285">
        <v>1.9</v>
      </c>
      <c r="F227" s="289">
        <v>50</v>
      </c>
      <c r="G227" s="298">
        <v>9.9000000000000005E-2</v>
      </c>
      <c r="H227" s="285">
        <v>6.9</v>
      </c>
      <c r="I227" s="294"/>
      <c r="J227" s="289">
        <v>13.7</v>
      </c>
      <c r="K227" s="285">
        <v>7.4</v>
      </c>
      <c r="L227" s="291">
        <v>0.61</v>
      </c>
      <c r="M227" s="289">
        <v>27</v>
      </c>
      <c r="N227" s="289">
        <v>210</v>
      </c>
      <c r="O227" s="289">
        <v>520</v>
      </c>
      <c r="P227" s="289">
        <v>20</v>
      </c>
      <c r="Q227" s="285">
        <v>8.1999999999999993</v>
      </c>
      <c r="R227" s="289">
        <v>88.4</v>
      </c>
      <c r="S227" s="289">
        <v>12</v>
      </c>
      <c r="T227" s="285">
        <v>2.5</v>
      </c>
      <c r="U227" s="289">
        <v>12</v>
      </c>
      <c r="V227" s="286"/>
      <c r="W227" s="286"/>
      <c r="X227" s="286"/>
      <c r="Y227" s="286"/>
      <c r="Z227" s="286"/>
      <c r="AA227" s="286"/>
      <c r="AB227" s="286"/>
      <c r="AC227" s="286"/>
      <c r="AD227" s="286"/>
      <c r="AE227" s="286"/>
      <c r="AF227" s="286"/>
      <c r="AG227" s="286"/>
      <c r="AH227" s="286"/>
      <c r="AI227" s="286"/>
      <c r="AJ227" s="286"/>
      <c r="AK227" s="286"/>
      <c r="AL227" s="286"/>
      <c r="AM227" s="286"/>
      <c r="AN227" s="286"/>
      <c r="AO227" s="286"/>
    </row>
    <row r="228" spans="1:41" s="287" customFormat="1" ht="12" x14ac:dyDescent="0.2">
      <c r="A228" s="288">
        <v>42</v>
      </c>
      <c r="B228" s="289" t="s">
        <v>57</v>
      </c>
      <c r="C228" s="64" t="s">
        <v>208</v>
      </c>
      <c r="D228" s="405">
        <v>16.7</v>
      </c>
      <c r="E228" s="406">
        <v>2.4</v>
      </c>
      <c r="F228" s="407">
        <v>50</v>
      </c>
      <c r="G228" s="408">
        <v>0.17</v>
      </c>
      <c r="H228" s="407">
        <v>11</v>
      </c>
      <c r="I228" s="409"/>
      <c r="J228" s="407">
        <v>11.4</v>
      </c>
      <c r="K228" s="406">
        <v>7.1</v>
      </c>
      <c r="L228" s="408">
        <v>0.49</v>
      </c>
      <c r="M228" s="407">
        <v>18</v>
      </c>
      <c r="N228" s="407">
        <v>44</v>
      </c>
      <c r="O228" s="407">
        <v>580</v>
      </c>
      <c r="P228" s="407">
        <v>21</v>
      </c>
      <c r="Q228" s="406">
        <v>8.82</v>
      </c>
      <c r="R228" s="407">
        <v>91.3</v>
      </c>
      <c r="S228" s="407">
        <v>10</v>
      </c>
      <c r="T228" s="406">
        <v>2.2000000000000002</v>
      </c>
      <c r="U228" s="407">
        <v>11</v>
      </c>
      <c r="V228" s="286"/>
      <c r="W228" s="286"/>
      <c r="X228" s="286"/>
      <c r="Y228" s="286"/>
      <c r="Z228" s="286"/>
      <c r="AA228" s="286"/>
      <c r="AB228" s="286"/>
      <c r="AC228" s="286"/>
      <c r="AD228" s="286"/>
      <c r="AE228" s="286"/>
      <c r="AF228" s="286"/>
      <c r="AG228" s="286"/>
      <c r="AH228" s="286"/>
      <c r="AI228" s="286"/>
      <c r="AJ228" s="286"/>
      <c r="AK228" s="286"/>
      <c r="AL228" s="286"/>
      <c r="AM228" s="286"/>
      <c r="AN228" s="286"/>
      <c r="AO228" s="286"/>
    </row>
    <row r="229" spans="1:41" s="287" customFormat="1" ht="12" x14ac:dyDescent="0.2">
      <c r="A229" s="288">
        <v>42</v>
      </c>
      <c r="B229" s="289" t="s">
        <v>57</v>
      </c>
      <c r="C229" s="64">
        <v>45211</v>
      </c>
      <c r="D229" s="406">
        <v>10.5</v>
      </c>
      <c r="E229" s="406">
        <v>2.2999999999999998</v>
      </c>
      <c r="F229" s="407">
        <v>180</v>
      </c>
      <c r="G229" s="408">
        <v>0.28999999999999998</v>
      </c>
      <c r="H229" s="407">
        <v>15</v>
      </c>
      <c r="I229" s="409"/>
      <c r="J229" s="407">
        <v>10.1</v>
      </c>
      <c r="K229" s="406">
        <v>7</v>
      </c>
      <c r="L229" s="408">
        <v>0.44</v>
      </c>
      <c r="M229" s="407">
        <v>36</v>
      </c>
      <c r="N229" s="407">
        <v>78</v>
      </c>
      <c r="O229" s="407">
        <v>610</v>
      </c>
      <c r="P229" s="407">
        <v>22</v>
      </c>
      <c r="Q229" s="406">
        <v>9.3000000000000007</v>
      </c>
      <c r="R229" s="407">
        <v>87</v>
      </c>
      <c r="S229" s="406">
        <v>9.6</v>
      </c>
      <c r="T229" s="406">
        <v>2.1</v>
      </c>
      <c r="U229" s="406">
        <v>9.4</v>
      </c>
      <c r="V229" s="286"/>
      <c r="W229" s="286"/>
      <c r="X229" s="286"/>
      <c r="Y229" s="286"/>
      <c r="Z229" s="286"/>
      <c r="AA229" s="286"/>
      <c r="AB229" s="286"/>
      <c r="AC229" s="286"/>
      <c r="AD229" s="286"/>
      <c r="AE229" s="286"/>
      <c r="AF229" s="286"/>
      <c r="AG229" s="286"/>
      <c r="AH229" s="286"/>
      <c r="AI229" s="286"/>
      <c r="AJ229" s="286"/>
      <c r="AK229" s="286"/>
      <c r="AL229" s="286"/>
      <c r="AM229" s="286"/>
      <c r="AN229" s="286"/>
      <c r="AO229" s="286"/>
    </row>
    <row r="230" spans="1:41" s="287" customFormat="1" ht="12" x14ac:dyDescent="0.2">
      <c r="A230" s="288">
        <v>42</v>
      </c>
      <c r="B230" s="289" t="s">
        <v>57</v>
      </c>
      <c r="C230" s="64">
        <v>45273</v>
      </c>
      <c r="D230" s="406">
        <v>0.9</v>
      </c>
      <c r="E230" s="406">
        <v>2.5</v>
      </c>
      <c r="F230" s="407">
        <v>250</v>
      </c>
      <c r="G230" s="408">
        <v>0.26</v>
      </c>
      <c r="H230" s="407">
        <v>13</v>
      </c>
      <c r="I230" s="409"/>
      <c r="J230" s="407">
        <v>10.9</v>
      </c>
      <c r="K230" s="406">
        <v>7.1</v>
      </c>
      <c r="L230" s="408">
        <v>0.48</v>
      </c>
      <c r="M230" s="407">
        <v>42</v>
      </c>
      <c r="N230" s="407">
        <v>390</v>
      </c>
      <c r="O230" s="407">
        <v>790</v>
      </c>
      <c r="P230" s="407">
        <v>16</v>
      </c>
      <c r="Q230" s="407">
        <v>12.7</v>
      </c>
      <c r="R230" s="407">
        <v>91.2</v>
      </c>
      <c r="S230" s="407">
        <v>11</v>
      </c>
      <c r="T230" s="406">
        <v>2.2999999999999998</v>
      </c>
      <c r="U230" s="406">
        <v>9.9</v>
      </c>
      <c r="V230" s="286"/>
      <c r="W230" s="286"/>
      <c r="X230" s="286"/>
      <c r="Y230" s="286"/>
      <c r="Z230" s="286"/>
      <c r="AA230" s="286"/>
      <c r="AB230" s="286"/>
      <c r="AC230" s="286"/>
      <c r="AD230" s="286"/>
      <c r="AE230" s="286"/>
      <c r="AF230" s="286"/>
      <c r="AG230" s="286"/>
      <c r="AH230" s="286"/>
      <c r="AI230" s="286"/>
      <c r="AJ230" s="286"/>
      <c r="AK230" s="286"/>
      <c r="AL230" s="286"/>
      <c r="AM230" s="286"/>
      <c r="AN230" s="286"/>
      <c r="AO230" s="286"/>
    </row>
    <row r="231" spans="1:41" s="287" customFormat="1" ht="12" x14ac:dyDescent="0.2">
      <c r="A231" s="340"/>
      <c r="B231" s="340"/>
      <c r="C231" s="341"/>
      <c r="D231" s="342"/>
      <c r="E231" s="342"/>
      <c r="F231" s="343"/>
      <c r="G231" s="343"/>
      <c r="H231" s="342"/>
      <c r="I231" s="342"/>
      <c r="J231" s="342"/>
      <c r="K231" s="342"/>
      <c r="L231" s="344"/>
      <c r="M231" s="344"/>
      <c r="N231" s="343"/>
      <c r="O231" s="343"/>
      <c r="P231" s="343"/>
      <c r="Q231" s="342"/>
      <c r="R231" s="343"/>
      <c r="S231" s="343"/>
      <c r="T231" s="342"/>
      <c r="U231" s="343"/>
      <c r="V231" s="286"/>
      <c r="W231" s="286"/>
      <c r="X231" s="286"/>
      <c r="Y231" s="286"/>
      <c r="Z231" s="286"/>
      <c r="AA231" s="286"/>
      <c r="AB231" s="286"/>
      <c r="AC231" s="286"/>
      <c r="AD231" s="286"/>
      <c r="AE231" s="286"/>
      <c r="AF231" s="286"/>
      <c r="AG231" s="286"/>
      <c r="AH231" s="286"/>
      <c r="AI231" s="286"/>
      <c r="AJ231" s="286"/>
      <c r="AK231" s="286"/>
      <c r="AL231" s="286"/>
      <c r="AM231" s="286"/>
      <c r="AN231" s="286"/>
      <c r="AO231" s="286"/>
    </row>
    <row r="232" spans="1:41" s="287" customFormat="1" ht="12" x14ac:dyDescent="0.2">
      <c r="A232" s="286"/>
      <c r="B232" s="286"/>
      <c r="C232" s="331" t="s">
        <v>99</v>
      </c>
      <c r="D232" s="332">
        <f>MIN(D225:D230)</f>
        <v>0.9</v>
      </c>
      <c r="E232" s="332">
        <f>MIN(E225:E230)</f>
        <v>1.6</v>
      </c>
      <c r="F232" s="333">
        <f>MIN(F225:F230)</f>
        <v>50</v>
      </c>
      <c r="G232" s="332">
        <f>MIN(G225:G230)</f>
        <v>9.9000000000000005E-2</v>
      </c>
      <c r="H232" s="332">
        <f>MIN(H225:H230)</f>
        <v>6.9</v>
      </c>
      <c r="I232" s="332"/>
      <c r="J232" s="332">
        <f>MIN(J225:J230)</f>
        <v>10.1</v>
      </c>
      <c r="K232" s="332">
        <f>MIN(K225:K230)</f>
        <v>7</v>
      </c>
      <c r="L232" s="334">
        <f>MIN(L225:L230)</f>
        <v>0.43</v>
      </c>
      <c r="M232" s="334"/>
      <c r="N232" s="333">
        <f t="shared" ref="N232:U232" si="30">MIN(N225:N230)</f>
        <v>44</v>
      </c>
      <c r="O232" s="333">
        <f t="shared" si="30"/>
        <v>520</v>
      </c>
      <c r="P232" s="333">
        <f t="shared" si="30"/>
        <v>10</v>
      </c>
      <c r="Q232" s="332">
        <f t="shared" si="30"/>
        <v>8.1999999999999993</v>
      </c>
      <c r="R232" s="333">
        <f t="shared" si="30"/>
        <v>87</v>
      </c>
      <c r="S232" s="333">
        <f t="shared" si="30"/>
        <v>9.6</v>
      </c>
      <c r="T232" s="332">
        <f t="shared" si="30"/>
        <v>2.1</v>
      </c>
      <c r="U232" s="333">
        <f t="shared" si="30"/>
        <v>9.4</v>
      </c>
      <c r="V232" s="286"/>
      <c r="W232" s="286"/>
      <c r="X232" s="286"/>
      <c r="Y232" s="286"/>
      <c r="Z232" s="286"/>
      <c r="AA232" s="286"/>
      <c r="AB232" s="286"/>
      <c r="AC232" s="286"/>
      <c r="AD232" s="286"/>
      <c r="AE232" s="286"/>
      <c r="AF232" s="286"/>
      <c r="AG232" s="286"/>
      <c r="AH232" s="286"/>
      <c r="AI232" s="286"/>
      <c r="AJ232" s="286"/>
      <c r="AK232" s="286"/>
      <c r="AL232" s="286"/>
      <c r="AM232" s="286"/>
      <c r="AN232" s="286"/>
      <c r="AO232" s="286"/>
    </row>
    <row r="233" spans="1:41" s="287" customFormat="1" ht="12" x14ac:dyDescent="0.2">
      <c r="A233" s="286"/>
      <c r="B233" s="286"/>
      <c r="C233" s="331" t="s">
        <v>100</v>
      </c>
      <c r="D233" s="332">
        <f>AVERAGE(D225:D230)</f>
        <v>9.6166666666666654</v>
      </c>
      <c r="E233" s="332">
        <f>AVERAGE(E225:E230)</f>
        <v>2.1166666666666667</v>
      </c>
      <c r="F233" s="333">
        <f>AVERAGE(F225:F230)</f>
        <v>123.33333333333333</v>
      </c>
      <c r="G233" s="332">
        <f>AVERAGE(G225:G230)</f>
        <v>0.1915</v>
      </c>
      <c r="H233" s="332">
        <f>AVERAGE(H225:H230)</f>
        <v>10.666666666666666</v>
      </c>
      <c r="I233" s="332"/>
      <c r="J233" s="332">
        <f>AVERAGE(J225:J230)</f>
        <v>11.316666666666668</v>
      </c>
      <c r="K233" s="332">
        <f>AVERAGE(K225:K230)</f>
        <v>7.166666666666667</v>
      </c>
      <c r="L233" s="334">
        <f>AVERAGE(L225:L230)</f>
        <v>0.48500000000000004</v>
      </c>
      <c r="M233" s="334"/>
      <c r="N233" s="333">
        <f t="shared" ref="N233:U233" si="31">AVERAGE(N225:N230)</f>
        <v>293.66666666666669</v>
      </c>
      <c r="O233" s="333">
        <f t="shared" si="31"/>
        <v>678.33333333333337</v>
      </c>
      <c r="P233" s="333">
        <f t="shared" si="31"/>
        <v>17.833333333333332</v>
      </c>
      <c r="Q233" s="332">
        <f t="shared" si="31"/>
        <v>10.42</v>
      </c>
      <c r="R233" s="333">
        <f t="shared" si="31"/>
        <v>90.600000000000009</v>
      </c>
      <c r="S233" s="333">
        <f t="shared" si="31"/>
        <v>10.6</v>
      </c>
      <c r="T233" s="332">
        <f t="shared" si="31"/>
        <v>2.2333333333333329</v>
      </c>
      <c r="U233" s="333">
        <f t="shared" si="31"/>
        <v>10.316666666666666</v>
      </c>
      <c r="V233" s="286"/>
      <c r="W233" s="286"/>
      <c r="X233" s="286"/>
      <c r="Y233" s="286"/>
      <c r="Z233" s="286"/>
      <c r="AA233" s="286"/>
      <c r="AB233" s="286"/>
      <c r="AC233" s="286"/>
      <c r="AD233" s="286"/>
      <c r="AE233" s="286"/>
      <c r="AF233" s="286"/>
      <c r="AG233" s="286"/>
      <c r="AH233" s="286"/>
      <c r="AI233" s="286"/>
      <c r="AJ233" s="286"/>
      <c r="AK233" s="286"/>
      <c r="AL233" s="286"/>
      <c r="AM233" s="286"/>
      <c r="AN233" s="286"/>
      <c r="AO233" s="286"/>
    </row>
    <row r="234" spans="1:41" s="287" customFormat="1" ht="12" x14ac:dyDescent="0.2">
      <c r="A234" s="286"/>
      <c r="B234" s="286"/>
      <c r="C234" s="331" t="s">
        <v>101</v>
      </c>
      <c r="D234" s="332">
        <f>MAX(D225:D230)</f>
        <v>18.8</v>
      </c>
      <c r="E234" s="332">
        <f>MAX(E225:E230)</f>
        <v>2.5</v>
      </c>
      <c r="F234" s="333">
        <f>MAX(F225:F230)</f>
        <v>250</v>
      </c>
      <c r="G234" s="332">
        <f>MAX(G225:G230)</f>
        <v>0.28999999999999998</v>
      </c>
      <c r="H234" s="332">
        <f>MAX(H225:H230)</f>
        <v>15</v>
      </c>
      <c r="I234" s="332"/>
      <c r="J234" s="332">
        <f>MAX(J225:J230)</f>
        <v>13.7</v>
      </c>
      <c r="K234" s="332">
        <f>MAX(K225:K230)</f>
        <v>7.4</v>
      </c>
      <c r="L234" s="334">
        <f>MAX(L225:L230)</f>
        <v>0.61</v>
      </c>
      <c r="M234" s="334"/>
      <c r="N234" s="333">
        <f t="shared" ref="N234:U234" si="32">MAX(N225:N230)</f>
        <v>560</v>
      </c>
      <c r="O234" s="333">
        <f t="shared" si="32"/>
        <v>790</v>
      </c>
      <c r="P234" s="333">
        <f t="shared" si="32"/>
        <v>22</v>
      </c>
      <c r="Q234" s="332">
        <f t="shared" si="32"/>
        <v>12.7</v>
      </c>
      <c r="R234" s="333">
        <f t="shared" si="32"/>
        <v>95.9</v>
      </c>
      <c r="S234" s="333">
        <f t="shared" si="32"/>
        <v>12</v>
      </c>
      <c r="T234" s="332">
        <f t="shared" si="32"/>
        <v>2.5</v>
      </c>
      <c r="U234" s="333">
        <f t="shared" si="32"/>
        <v>12</v>
      </c>
      <c r="V234" s="286"/>
      <c r="W234" s="286"/>
      <c r="X234" s="286"/>
      <c r="Y234" s="286"/>
      <c r="Z234" s="286"/>
      <c r="AA234" s="286"/>
      <c r="AB234" s="286"/>
      <c r="AC234" s="286"/>
      <c r="AD234" s="286"/>
      <c r="AE234" s="286"/>
      <c r="AF234" s="286"/>
      <c r="AG234" s="286"/>
      <c r="AH234" s="286"/>
      <c r="AI234" s="286"/>
      <c r="AJ234" s="286"/>
      <c r="AK234" s="286"/>
      <c r="AL234" s="286"/>
      <c r="AM234" s="286"/>
      <c r="AN234" s="286"/>
      <c r="AO234" s="286"/>
    </row>
    <row r="235" spans="1:41" s="287" customFormat="1" ht="12" x14ac:dyDescent="0.2">
      <c r="A235" s="286"/>
      <c r="B235" s="286"/>
      <c r="C235" s="345"/>
      <c r="D235" s="305"/>
      <c r="E235" s="286"/>
      <c r="F235" s="346"/>
      <c r="G235" s="346"/>
      <c r="H235" s="286"/>
      <c r="I235" s="286"/>
      <c r="J235" s="305"/>
      <c r="K235" s="286"/>
      <c r="L235" s="286"/>
      <c r="M235" s="286"/>
      <c r="N235" s="346"/>
      <c r="O235" s="346"/>
      <c r="P235" s="346"/>
      <c r="Q235" s="305"/>
      <c r="R235" s="346"/>
      <c r="S235" s="346"/>
      <c r="T235" s="305"/>
      <c r="U235" s="346"/>
      <c r="V235" s="286"/>
      <c r="W235" s="286"/>
      <c r="X235" s="286"/>
      <c r="Y235" s="286"/>
      <c r="Z235" s="286"/>
      <c r="AA235" s="286"/>
      <c r="AB235" s="286"/>
      <c r="AC235" s="286"/>
      <c r="AD235" s="286"/>
      <c r="AE235" s="286"/>
      <c r="AF235" s="286"/>
      <c r="AG235" s="286"/>
      <c r="AH235" s="286"/>
      <c r="AI235" s="286"/>
      <c r="AJ235" s="286"/>
      <c r="AK235" s="286"/>
      <c r="AL235" s="286"/>
      <c r="AM235" s="286"/>
      <c r="AN235" s="286"/>
      <c r="AO235" s="286"/>
    </row>
    <row r="236" spans="1:41" s="287" customFormat="1" ht="12" x14ac:dyDescent="0.2">
      <c r="A236" s="335"/>
      <c r="B236" s="335"/>
      <c r="C236" s="336"/>
      <c r="D236" s="337"/>
      <c r="E236" s="336"/>
      <c r="F236" s="338"/>
      <c r="G236" s="338"/>
      <c r="H236" s="336"/>
      <c r="I236" s="336"/>
      <c r="J236" s="337"/>
      <c r="K236" s="336"/>
      <c r="L236" s="336"/>
      <c r="M236" s="336"/>
      <c r="N236" s="338"/>
      <c r="O236" s="338"/>
      <c r="P236" s="338"/>
      <c r="Q236" s="337"/>
      <c r="R236" s="338"/>
      <c r="S236" s="338"/>
      <c r="T236" s="337"/>
      <c r="U236" s="338"/>
      <c r="V236" s="286"/>
      <c r="W236" s="286"/>
      <c r="X236" s="286"/>
      <c r="Y236" s="286"/>
      <c r="Z236" s="286"/>
      <c r="AA236" s="286"/>
      <c r="AB236" s="286"/>
      <c r="AC236" s="286"/>
      <c r="AD236" s="286"/>
      <c r="AE236" s="286"/>
      <c r="AF236" s="286"/>
      <c r="AG236" s="286"/>
      <c r="AH236" s="286"/>
      <c r="AI236" s="286"/>
      <c r="AJ236" s="286"/>
      <c r="AK236" s="286"/>
      <c r="AL236" s="286"/>
      <c r="AM236" s="286"/>
      <c r="AN236" s="286"/>
      <c r="AO236" s="286"/>
    </row>
    <row r="237" spans="1:41" s="287" customFormat="1" x14ac:dyDescent="0.2">
      <c r="A237" s="314">
        <v>202</v>
      </c>
      <c r="B237" s="339" t="s">
        <v>58</v>
      </c>
      <c r="C237" s="315" t="s">
        <v>193</v>
      </c>
      <c r="D237" s="316">
        <v>3.9</v>
      </c>
      <c r="E237" s="316">
        <v>2</v>
      </c>
      <c r="F237" s="317">
        <v>350</v>
      </c>
      <c r="G237" s="318">
        <v>0.48</v>
      </c>
      <c r="H237" s="317">
        <v>20</v>
      </c>
      <c r="I237" s="317" t="s">
        <v>102</v>
      </c>
      <c r="J237" s="316">
        <v>4.93</v>
      </c>
      <c r="K237" s="316">
        <v>6.4</v>
      </c>
      <c r="L237" s="318">
        <v>7.1999999999999995E-2</v>
      </c>
      <c r="M237" s="317">
        <v>11</v>
      </c>
      <c r="N237" s="317">
        <v>140</v>
      </c>
      <c r="O237" s="317">
        <v>910</v>
      </c>
      <c r="P237" s="316">
        <v>12</v>
      </c>
      <c r="Q237" s="285">
        <v>12.76</v>
      </c>
      <c r="R237" s="317">
        <v>101.2</v>
      </c>
      <c r="S237" s="316">
        <v>4.5999999999999996</v>
      </c>
      <c r="T237" s="318">
        <v>0.78</v>
      </c>
      <c r="U237" s="316">
        <v>5.0999999999999996</v>
      </c>
      <c r="V237" s="286"/>
      <c r="W237" s="286"/>
      <c r="X237" s="286"/>
      <c r="Y237" s="286"/>
      <c r="Z237" s="286"/>
      <c r="AA237" s="286"/>
      <c r="AB237" s="286"/>
      <c r="AC237" s="286"/>
      <c r="AD237" s="286"/>
      <c r="AE237" s="286"/>
      <c r="AF237" s="286"/>
      <c r="AG237" s="286"/>
      <c r="AH237" s="286"/>
      <c r="AI237" s="286"/>
      <c r="AJ237" s="286"/>
      <c r="AK237" s="286"/>
      <c r="AL237" s="286"/>
      <c r="AM237" s="286"/>
      <c r="AN237" s="286"/>
      <c r="AO237" s="286"/>
    </row>
    <row r="238" spans="1:41" s="287" customFormat="1" ht="12" x14ac:dyDescent="0.2">
      <c r="A238" s="288">
        <v>202</v>
      </c>
      <c r="B238" s="289" t="s">
        <v>58</v>
      </c>
      <c r="C238" s="290">
        <v>44971</v>
      </c>
      <c r="D238" s="285">
        <v>2.9</v>
      </c>
      <c r="E238" s="285">
        <v>2.1</v>
      </c>
      <c r="F238" s="289">
        <v>140</v>
      </c>
      <c r="G238" s="291">
        <v>0.36</v>
      </c>
      <c r="H238" s="289">
        <v>15</v>
      </c>
      <c r="I238" s="289">
        <v>15</v>
      </c>
      <c r="J238" s="285">
        <v>5.61</v>
      </c>
      <c r="K238" s="285">
        <v>6.5</v>
      </c>
      <c r="L238" s="298">
        <v>8.4000000000000005E-2</v>
      </c>
      <c r="M238" s="289">
        <v>20</v>
      </c>
      <c r="N238" s="289">
        <v>280</v>
      </c>
      <c r="O238" s="289">
        <v>700</v>
      </c>
      <c r="P238" s="285">
        <v>8</v>
      </c>
      <c r="Q238" s="289">
        <v>13.87</v>
      </c>
      <c r="R238" s="289">
        <v>100.5</v>
      </c>
      <c r="S238" s="285">
        <v>4.5</v>
      </c>
      <c r="T238" s="291">
        <v>0.98</v>
      </c>
      <c r="U238" s="285">
        <v>6.9</v>
      </c>
      <c r="V238" s="286"/>
      <c r="W238" s="286"/>
      <c r="X238" s="286"/>
      <c r="Y238" s="286"/>
      <c r="Z238" s="286"/>
      <c r="AA238" s="286"/>
      <c r="AB238" s="286"/>
      <c r="AC238" s="286"/>
      <c r="AD238" s="286"/>
      <c r="AE238" s="286"/>
      <c r="AF238" s="286"/>
      <c r="AG238" s="286"/>
      <c r="AH238" s="286"/>
      <c r="AI238" s="286"/>
      <c r="AJ238" s="286"/>
      <c r="AK238" s="286"/>
      <c r="AL238" s="286"/>
      <c r="AM238" s="286"/>
      <c r="AN238" s="286"/>
      <c r="AO238" s="286"/>
    </row>
    <row r="239" spans="1:41" s="287" customFormat="1" ht="12" x14ac:dyDescent="0.2">
      <c r="A239" s="288">
        <v>202</v>
      </c>
      <c r="B239" s="289" t="s">
        <v>58</v>
      </c>
      <c r="C239" s="290">
        <v>44999</v>
      </c>
      <c r="D239" s="285">
        <v>2.1</v>
      </c>
      <c r="E239" s="285">
        <v>3.2</v>
      </c>
      <c r="F239" s="289">
        <v>150</v>
      </c>
      <c r="G239" s="291">
        <v>0.23</v>
      </c>
      <c r="H239" s="289">
        <v>10</v>
      </c>
      <c r="I239" s="294"/>
      <c r="J239" s="285">
        <v>5.55</v>
      </c>
      <c r="K239" s="285">
        <v>6.4</v>
      </c>
      <c r="L239" s="298">
        <v>5.7000000000000002E-2</v>
      </c>
      <c r="M239" s="289">
        <v>72</v>
      </c>
      <c r="N239" s="289">
        <v>320</v>
      </c>
      <c r="O239" s="289">
        <v>760</v>
      </c>
      <c r="P239" s="289">
        <v>15</v>
      </c>
      <c r="Q239" s="289">
        <v>13.7</v>
      </c>
      <c r="R239" s="289">
        <v>103</v>
      </c>
      <c r="S239" s="285">
        <v>3.6</v>
      </c>
      <c r="T239" s="291">
        <v>0.95</v>
      </c>
      <c r="U239" s="285">
        <v>8.5</v>
      </c>
      <c r="V239" s="286"/>
      <c r="W239" s="286"/>
      <c r="X239" s="286"/>
      <c r="Y239" s="286"/>
      <c r="Z239" s="286"/>
      <c r="AA239" s="286"/>
      <c r="AB239" s="286"/>
      <c r="AC239" s="286"/>
      <c r="AD239" s="286"/>
      <c r="AE239" s="286"/>
      <c r="AF239" s="286"/>
      <c r="AG239" s="286"/>
      <c r="AH239" s="286"/>
      <c r="AI239" s="286"/>
      <c r="AJ239" s="286"/>
      <c r="AK239" s="286"/>
      <c r="AL239" s="286"/>
      <c r="AM239" s="286"/>
      <c r="AN239" s="286"/>
      <c r="AO239" s="286"/>
    </row>
    <row r="240" spans="1:41" s="287" customFormat="1" ht="12" x14ac:dyDescent="0.2">
      <c r="A240" s="288">
        <v>202</v>
      </c>
      <c r="B240" s="289" t="s">
        <v>58</v>
      </c>
      <c r="C240" s="290">
        <v>45034</v>
      </c>
      <c r="D240" s="285">
        <v>7.9</v>
      </c>
      <c r="E240" s="285">
        <v>2.8</v>
      </c>
      <c r="F240" s="289">
        <v>180</v>
      </c>
      <c r="G240" s="291">
        <v>0.25</v>
      </c>
      <c r="H240" s="289">
        <v>9.8000000000000007</v>
      </c>
      <c r="I240" s="289">
        <v>8.8000000000000007</v>
      </c>
      <c r="J240" s="285">
        <v>6.39</v>
      </c>
      <c r="K240" s="285">
        <v>7</v>
      </c>
      <c r="L240" s="298">
        <v>0.16</v>
      </c>
      <c r="M240" s="289">
        <v>14</v>
      </c>
      <c r="N240" s="289">
        <v>240</v>
      </c>
      <c r="O240" s="289">
        <v>620</v>
      </c>
      <c r="P240" s="285">
        <v>12</v>
      </c>
      <c r="Q240" s="289">
        <v>12.45</v>
      </c>
      <c r="R240" s="289">
        <v>101.6</v>
      </c>
      <c r="S240" s="285">
        <v>5</v>
      </c>
      <c r="T240" s="291">
        <v>1.1000000000000001</v>
      </c>
      <c r="U240" s="285">
        <v>7.7</v>
      </c>
      <c r="V240" s="286"/>
      <c r="W240" s="286"/>
      <c r="X240" s="286"/>
      <c r="Y240" s="286"/>
      <c r="Z240" s="286"/>
      <c r="AA240" s="286"/>
      <c r="AB240" s="286"/>
      <c r="AC240" s="286"/>
      <c r="AD240" s="286"/>
      <c r="AE240" s="286"/>
      <c r="AF240" s="286"/>
      <c r="AG240" s="286"/>
      <c r="AH240" s="286"/>
      <c r="AI240" s="286"/>
      <c r="AJ240" s="286"/>
      <c r="AK240" s="286"/>
      <c r="AL240" s="286"/>
      <c r="AM240" s="286"/>
      <c r="AN240" s="286"/>
      <c r="AO240" s="286"/>
    </row>
    <row r="241" spans="1:41" s="287" customFormat="1" x14ac:dyDescent="0.2">
      <c r="A241" s="295">
        <v>202</v>
      </c>
      <c r="B241" s="261" t="s">
        <v>58</v>
      </c>
      <c r="C241" s="290">
        <v>45062</v>
      </c>
      <c r="D241" s="285">
        <v>14.4</v>
      </c>
      <c r="E241" s="285">
        <v>3.2</v>
      </c>
      <c r="F241" s="289">
        <v>150</v>
      </c>
      <c r="G241" s="291">
        <v>0.21</v>
      </c>
      <c r="H241" s="289">
        <v>7.3</v>
      </c>
      <c r="I241" s="294"/>
      <c r="J241" s="285">
        <v>7.69</v>
      </c>
      <c r="K241" s="285">
        <v>7.3</v>
      </c>
      <c r="L241" s="291">
        <v>0.26</v>
      </c>
      <c r="M241" s="293">
        <v>10</v>
      </c>
      <c r="N241" s="289">
        <v>220</v>
      </c>
      <c r="O241" s="289">
        <v>570</v>
      </c>
      <c r="P241" s="285">
        <v>11</v>
      </c>
      <c r="Q241" s="289">
        <v>10.24</v>
      </c>
      <c r="R241" s="289">
        <v>101.3</v>
      </c>
      <c r="S241" s="285">
        <v>6.5</v>
      </c>
      <c r="T241" s="285">
        <v>1.5</v>
      </c>
      <c r="U241" s="285">
        <v>8.6999999999999993</v>
      </c>
      <c r="V241" s="286"/>
      <c r="W241" s="286"/>
      <c r="X241" s="286"/>
      <c r="Y241" s="286"/>
      <c r="Z241" s="286"/>
      <c r="AA241" s="286"/>
      <c r="AB241" s="286"/>
      <c r="AC241" s="286"/>
      <c r="AD241" s="286"/>
      <c r="AE241" s="286"/>
      <c r="AF241" s="286"/>
      <c r="AG241" s="286"/>
      <c r="AH241" s="286"/>
      <c r="AI241" s="286"/>
      <c r="AJ241" s="286"/>
      <c r="AK241" s="286"/>
      <c r="AL241" s="286"/>
      <c r="AM241" s="286"/>
      <c r="AN241" s="286"/>
      <c r="AO241" s="286"/>
    </row>
    <row r="242" spans="1:41" s="287" customFormat="1" ht="12" x14ac:dyDescent="0.2">
      <c r="A242" s="288">
        <v>202</v>
      </c>
      <c r="B242" s="289" t="s">
        <v>58</v>
      </c>
      <c r="C242" s="290">
        <v>45090</v>
      </c>
      <c r="D242" s="285">
        <v>16.2</v>
      </c>
      <c r="E242" s="285">
        <v>1.8</v>
      </c>
      <c r="F242" s="289">
        <v>100</v>
      </c>
      <c r="G242" s="291">
        <v>0.3</v>
      </c>
      <c r="H242" s="289">
        <v>8.1</v>
      </c>
      <c r="I242" s="289">
        <v>7.5</v>
      </c>
      <c r="J242" s="285">
        <v>9.49</v>
      </c>
      <c r="K242" s="285">
        <v>7.4</v>
      </c>
      <c r="L242" s="291">
        <v>0.38</v>
      </c>
      <c r="M242" s="289">
        <v>13</v>
      </c>
      <c r="N242" s="289">
        <v>200</v>
      </c>
      <c r="O242" s="289">
        <v>480</v>
      </c>
      <c r="P242" s="289">
        <v>9.9</v>
      </c>
      <c r="Q242" s="285">
        <v>9.7899999999999991</v>
      </c>
      <c r="R242" s="289">
        <v>99.1</v>
      </c>
      <c r="S242" s="285">
        <v>7.7</v>
      </c>
      <c r="T242" s="285">
        <v>1.8</v>
      </c>
      <c r="U242" s="285">
        <v>9.6999999999999993</v>
      </c>
      <c r="V242" s="286"/>
      <c r="W242" s="286"/>
      <c r="X242" s="286"/>
      <c r="Y242" s="286"/>
      <c r="Z242" s="286"/>
      <c r="AA242" s="286"/>
      <c r="AB242" s="286"/>
      <c r="AC242" s="286"/>
      <c r="AD242" s="286"/>
      <c r="AE242" s="286"/>
      <c r="AF242" s="286"/>
      <c r="AG242" s="286"/>
      <c r="AH242" s="286"/>
      <c r="AI242" s="286"/>
      <c r="AJ242" s="286"/>
      <c r="AK242" s="286"/>
      <c r="AL242" s="286"/>
      <c r="AM242" s="286"/>
      <c r="AN242" s="286"/>
      <c r="AO242" s="286"/>
    </row>
    <row r="243" spans="1:41" s="287" customFormat="1" ht="12" x14ac:dyDescent="0.2">
      <c r="A243" s="288">
        <v>202</v>
      </c>
      <c r="B243" s="289" t="s">
        <v>58</v>
      </c>
      <c r="C243" s="290">
        <v>45133</v>
      </c>
      <c r="D243" s="285">
        <v>17.100000000000001</v>
      </c>
      <c r="E243" s="285">
        <v>7.6</v>
      </c>
      <c r="F243" s="289">
        <v>400</v>
      </c>
      <c r="G243" s="291">
        <v>0.71</v>
      </c>
      <c r="H243" s="289">
        <v>28</v>
      </c>
      <c r="I243" s="294"/>
      <c r="J243" s="285">
        <v>6.28</v>
      </c>
      <c r="K243" s="285">
        <v>6.8</v>
      </c>
      <c r="L243" s="291">
        <v>0.15</v>
      </c>
      <c r="M243" s="293">
        <v>10</v>
      </c>
      <c r="N243" s="289">
        <v>61</v>
      </c>
      <c r="O243" s="289">
        <v>1000</v>
      </c>
      <c r="P243" s="289">
        <v>26</v>
      </c>
      <c r="Q243" s="285">
        <v>9.3699999999999992</v>
      </c>
      <c r="R243" s="289">
        <v>98</v>
      </c>
      <c r="S243" s="285">
        <v>5.7</v>
      </c>
      <c r="T243" s="285">
        <v>1.2</v>
      </c>
      <c r="U243" s="285">
        <v>7.5</v>
      </c>
      <c r="V243" s="286"/>
      <c r="W243" s="286"/>
      <c r="X243" s="286"/>
      <c r="Y243" s="286"/>
      <c r="Z243" s="286"/>
      <c r="AA243" s="286"/>
      <c r="AB243" s="286"/>
      <c r="AC243" s="286"/>
      <c r="AD243" s="286"/>
      <c r="AE243" s="286"/>
      <c r="AF243" s="286"/>
      <c r="AG243" s="286"/>
      <c r="AH243" s="286"/>
      <c r="AI243" s="286"/>
      <c r="AJ243" s="286"/>
      <c r="AK243" s="286"/>
      <c r="AL243" s="286"/>
      <c r="AM243" s="286"/>
      <c r="AN243" s="286"/>
      <c r="AO243" s="286"/>
    </row>
    <row r="244" spans="1:41" s="287" customFormat="1" ht="12" x14ac:dyDescent="0.2">
      <c r="A244" s="288">
        <v>202</v>
      </c>
      <c r="B244" s="289" t="s">
        <v>58</v>
      </c>
      <c r="C244" s="290" t="s">
        <v>206</v>
      </c>
      <c r="D244" s="405">
        <v>16.600000000000001</v>
      </c>
      <c r="E244" s="406">
        <v>3.1</v>
      </c>
      <c r="F244" s="407">
        <v>400</v>
      </c>
      <c r="G244" s="408">
        <v>0.82</v>
      </c>
      <c r="H244" s="407">
        <v>32</v>
      </c>
      <c r="I244" s="407">
        <v>28</v>
      </c>
      <c r="J244" s="406">
        <v>6.3</v>
      </c>
      <c r="K244" s="406">
        <v>6.3</v>
      </c>
      <c r="L244" s="411">
        <v>9.1999999999999998E-2</v>
      </c>
      <c r="M244" s="407">
        <v>19</v>
      </c>
      <c r="N244" s="410">
        <v>50</v>
      </c>
      <c r="O244" s="407">
        <v>1200</v>
      </c>
      <c r="P244" s="407">
        <v>26</v>
      </c>
      <c r="Q244" s="406">
        <v>9.6999999999999993</v>
      </c>
      <c r="R244" s="407">
        <v>99.7</v>
      </c>
      <c r="S244" s="406">
        <v>5.5</v>
      </c>
      <c r="T244" s="406">
        <v>1</v>
      </c>
      <c r="U244" s="406">
        <v>8.6</v>
      </c>
      <c r="V244" s="286"/>
      <c r="W244" s="286"/>
      <c r="X244" s="286"/>
      <c r="Y244" s="286"/>
      <c r="Z244" s="286"/>
      <c r="AA244" s="286"/>
      <c r="AB244" s="286"/>
      <c r="AC244" s="286"/>
      <c r="AD244" s="286"/>
      <c r="AE244" s="286"/>
      <c r="AF244" s="286"/>
      <c r="AG244" s="286"/>
      <c r="AH244" s="286"/>
      <c r="AI244" s="286"/>
      <c r="AJ244" s="286"/>
      <c r="AK244" s="286"/>
      <c r="AL244" s="286"/>
      <c r="AM244" s="286"/>
      <c r="AN244" s="286"/>
      <c r="AO244" s="286"/>
    </row>
    <row r="245" spans="1:41" s="287" customFormat="1" ht="12" x14ac:dyDescent="0.2">
      <c r="A245" s="288">
        <v>202</v>
      </c>
      <c r="B245" s="289" t="s">
        <v>58</v>
      </c>
      <c r="C245" s="290">
        <v>45189</v>
      </c>
      <c r="D245" s="285">
        <v>15.5</v>
      </c>
      <c r="E245" s="285">
        <v>13</v>
      </c>
      <c r="F245" s="289">
        <v>650</v>
      </c>
      <c r="G245" s="291">
        <v>1.2</v>
      </c>
      <c r="H245" s="285">
        <v>37</v>
      </c>
      <c r="I245" s="289"/>
      <c r="J245" s="292">
        <v>6.58</v>
      </c>
      <c r="K245" s="285">
        <v>6.7</v>
      </c>
      <c r="L245" s="291">
        <v>0.13</v>
      </c>
      <c r="M245" s="293">
        <v>22</v>
      </c>
      <c r="N245" s="289">
        <v>160</v>
      </c>
      <c r="O245" s="289">
        <v>1400</v>
      </c>
      <c r="P245" s="285">
        <v>33</v>
      </c>
      <c r="Q245" s="285">
        <v>9.76</v>
      </c>
      <c r="R245" s="289">
        <v>99.7</v>
      </c>
      <c r="S245" s="285">
        <v>5.9</v>
      </c>
      <c r="T245" s="285">
        <v>1.4</v>
      </c>
      <c r="U245" s="285">
        <v>8.5</v>
      </c>
      <c r="V245" s="286"/>
      <c r="W245" s="286"/>
      <c r="X245" s="286"/>
      <c r="Y245" s="286"/>
      <c r="Z245" s="286"/>
      <c r="AA245" s="286"/>
      <c r="AB245" s="286"/>
      <c r="AC245" s="286"/>
      <c r="AD245" s="286"/>
      <c r="AE245" s="286"/>
      <c r="AF245" s="286"/>
      <c r="AG245" s="286"/>
      <c r="AH245" s="286"/>
      <c r="AI245" s="286"/>
      <c r="AJ245" s="286"/>
      <c r="AK245" s="286"/>
      <c r="AL245" s="286"/>
      <c r="AM245" s="286"/>
      <c r="AN245" s="286"/>
      <c r="AO245" s="286"/>
    </row>
    <row r="246" spans="1:41" s="287" customFormat="1" ht="12" x14ac:dyDescent="0.2">
      <c r="A246" s="299">
        <v>202</v>
      </c>
      <c r="B246" s="289" t="s">
        <v>58</v>
      </c>
      <c r="C246" s="290">
        <v>45210</v>
      </c>
      <c r="D246" s="406">
        <v>11.2</v>
      </c>
      <c r="E246" s="406">
        <v>5.2</v>
      </c>
      <c r="F246" s="407">
        <v>650</v>
      </c>
      <c r="G246" s="408">
        <v>0.97</v>
      </c>
      <c r="H246" s="407">
        <v>36</v>
      </c>
      <c r="I246" s="407">
        <v>32</v>
      </c>
      <c r="J246" s="406">
        <v>5.69</v>
      </c>
      <c r="K246" s="406">
        <v>6.2</v>
      </c>
      <c r="L246" s="411">
        <v>6.7000000000000004E-2</v>
      </c>
      <c r="M246" s="407">
        <v>15</v>
      </c>
      <c r="N246" s="410">
        <v>50</v>
      </c>
      <c r="O246" s="407">
        <v>1200</v>
      </c>
      <c r="P246" s="407">
        <v>26</v>
      </c>
      <c r="Q246" s="407">
        <v>10.4</v>
      </c>
      <c r="R246" s="407">
        <v>97</v>
      </c>
      <c r="S246" s="406">
        <v>5.0999999999999996</v>
      </c>
      <c r="T246" s="406">
        <v>1</v>
      </c>
      <c r="U246" s="406">
        <v>7.9</v>
      </c>
      <c r="V246" s="286"/>
      <c r="W246" s="286"/>
      <c r="X246" s="286"/>
      <c r="Y246" s="286"/>
      <c r="Z246" s="286"/>
      <c r="AA246" s="286"/>
      <c r="AB246" s="286"/>
      <c r="AC246" s="286"/>
      <c r="AD246" s="286"/>
      <c r="AE246" s="286"/>
      <c r="AF246" s="286"/>
      <c r="AG246" s="286"/>
      <c r="AH246" s="286"/>
      <c r="AI246" s="286"/>
      <c r="AJ246" s="286"/>
      <c r="AK246" s="286"/>
      <c r="AL246" s="286"/>
      <c r="AM246" s="286"/>
      <c r="AN246" s="286"/>
      <c r="AO246" s="286"/>
    </row>
    <row r="247" spans="1:41" s="287" customFormat="1" ht="12" x14ac:dyDescent="0.2">
      <c r="A247" s="288">
        <v>202</v>
      </c>
      <c r="B247" s="289" t="s">
        <v>58</v>
      </c>
      <c r="C247" s="64" t="s">
        <v>222</v>
      </c>
      <c r="D247" s="406">
        <v>4.5</v>
      </c>
      <c r="E247" s="406">
        <v>3.6</v>
      </c>
      <c r="F247" s="407">
        <v>620</v>
      </c>
      <c r="G247" s="408">
        <v>0.46</v>
      </c>
      <c r="H247" s="407">
        <v>23</v>
      </c>
      <c r="I247" s="409"/>
      <c r="J247" s="406">
        <v>5.42</v>
      </c>
      <c r="K247" s="406">
        <v>6.6</v>
      </c>
      <c r="L247" s="408">
        <v>0.1</v>
      </c>
      <c r="M247" s="407">
        <v>39</v>
      </c>
      <c r="N247" s="407">
        <v>91</v>
      </c>
      <c r="O247" s="407">
        <v>860</v>
      </c>
      <c r="P247" s="407">
        <v>17</v>
      </c>
      <c r="Q247" s="407">
        <v>12.8</v>
      </c>
      <c r="R247" s="407">
        <v>100.1</v>
      </c>
      <c r="S247" s="406">
        <v>4.5999999999999996</v>
      </c>
      <c r="T247" s="408">
        <v>0.86</v>
      </c>
      <c r="U247" s="406">
        <v>7.8</v>
      </c>
      <c r="V247" s="286"/>
      <c r="W247" s="286"/>
      <c r="X247" s="286"/>
      <c r="Y247" s="286"/>
      <c r="Z247" s="286"/>
      <c r="AA247" s="286"/>
      <c r="AB247" s="286"/>
      <c r="AC247" s="286"/>
      <c r="AD247" s="286"/>
      <c r="AE247" s="286"/>
      <c r="AF247" s="286"/>
      <c r="AG247" s="286"/>
      <c r="AH247" s="286"/>
      <c r="AI247" s="286"/>
      <c r="AJ247" s="286"/>
      <c r="AK247" s="286"/>
      <c r="AL247" s="286"/>
      <c r="AM247" s="286"/>
      <c r="AN247" s="286"/>
      <c r="AO247" s="286"/>
    </row>
    <row r="248" spans="1:41" s="287" customFormat="1" ht="12" x14ac:dyDescent="0.2">
      <c r="A248" s="299">
        <v>202</v>
      </c>
      <c r="B248" s="289" t="s">
        <v>58</v>
      </c>
      <c r="C248" s="290">
        <v>45272</v>
      </c>
      <c r="D248" s="406">
        <v>1.1000000000000001</v>
      </c>
      <c r="E248" s="406">
        <v>5</v>
      </c>
      <c r="F248" s="407">
        <v>300</v>
      </c>
      <c r="G248" s="408">
        <v>0.4</v>
      </c>
      <c r="H248" s="407">
        <v>14</v>
      </c>
      <c r="I248" s="407">
        <v>13</v>
      </c>
      <c r="J248" s="406">
        <v>6.19</v>
      </c>
      <c r="K248" s="406">
        <v>6.8</v>
      </c>
      <c r="L248" s="408">
        <v>0.15</v>
      </c>
      <c r="M248" s="407">
        <v>81</v>
      </c>
      <c r="N248" s="407">
        <v>170</v>
      </c>
      <c r="O248" s="407">
        <v>700</v>
      </c>
      <c r="P248" s="407">
        <v>14</v>
      </c>
      <c r="Q248" s="407">
        <v>14.23</v>
      </c>
      <c r="R248" s="407">
        <v>101.4</v>
      </c>
      <c r="S248" s="406">
        <v>4.7</v>
      </c>
      <c r="T248" s="406">
        <v>1.1000000000000001</v>
      </c>
      <c r="U248" s="406">
        <v>8.3000000000000007</v>
      </c>
      <c r="V248" s="286"/>
      <c r="W248" s="286"/>
      <c r="X248" s="286"/>
      <c r="Y248" s="286"/>
      <c r="Z248" s="286"/>
      <c r="AA248" s="286"/>
      <c r="AB248" s="286"/>
      <c r="AC248" s="286"/>
      <c r="AD248" s="286"/>
      <c r="AE248" s="286"/>
      <c r="AF248" s="286"/>
      <c r="AG248" s="286"/>
      <c r="AH248" s="286"/>
      <c r="AI248" s="286"/>
      <c r="AJ248" s="286"/>
      <c r="AK248" s="286"/>
      <c r="AL248" s="286"/>
      <c r="AM248" s="286"/>
      <c r="AN248" s="286"/>
      <c r="AO248" s="286"/>
    </row>
    <row r="249" spans="1:41" s="287" customFormat="1" ht="12" x14ac:dyDescent="0.2">
      <c r="A249" s="340"/>
      <c r="B249" s="340"/>
      <c r="C249" s="341"/>
      <c r="D249" s="342"/>
      <c r="E249" s="342"/>
      <c r="F249" s="343"/>
      <c r="G249" s="343"/>
      <c r="H249" s="342"/>
      <c r="I249" s="342"/>
      <c r="J249" s="342"/>
      <c r="K249" s="342"/>
      <c r="L249" s="344"/>
      <c r="M249" s="344"/>
      <c r="N249" s="343"/>
      <c r="O249" s="343"/>
      <c r="P249" s="343"/>
      <c r="Q249" s="342"/>
      <c r="R249" s="343"/>
      <c r="S249" s="343"/>
      <c r="T249" s="342"/>
      <c r="U249" s="343"/>
      <c r="V249" s="286"/>
      <c r="W249" s="286"/>
      <c r="X249" s="286"/>
      <c r="Y249" s="286"/>
      <c r="Z249" s="286"/>
      <c r="AA249" s="286"/>
      <c r="AB249" s="286"/>
      <c r="AC249" s="286"/>
      <c r="AD249" s="286"/>
      <c r="AE249" s="286"/>
      <c r="AF249" s="286"/>
      <c r="AG249" s="286"/>
      <c r="AH249" s="286"/>
      <c r="AI249" s="286"/>
      <c r="AJ249" s="286"/>
      <c r="AK249" s="286"/>
      <c r="AL249" s="286"/>
      <c r="AM249" s="286"/>
      <c r="AN249" s="286"/>
      <c r="AO249" s="286"/>
    </row>
    <row r="250" spans="1:41" s="287" customFormat="1" ht="12" x14ac:dyDescent="0.2">
      <c r="A250" s="286"/>
      <c r="B250" s="286"/>
      <c r="C250" s="331" t="s">
        <v>99</v>
      </c>
      <c r="D250" s="332">
        <f>MIN(D237:D248)</f>
        <v>1.1000000000000001</v>
      </c>
      <c r="E250" s="332">
        <f>MIN(E237:E248)</f>
        <v>1.8</v>
      </c>
      <c r="F250" s="333">
        <f>MIN(F237:F248)</f>
        <v>100</v>
      </c>
      <c r="G250" s="332">
        <f>MIN(G237:G248)</f>
        <v>0.21</v>
      </c>
      <c r="H250" s="332">
        <f>MIN(H237:H248)</f>
        <v>7.3</v>
      </c>
      <c r="I250" s="332"/>
      <c r="J250" s="332">
        <f>MIN(J237:J248)</f>
        <v>4.93</v>
      </c>
      <c r="K250" s="332">
        <f>MIN(K237:K248)</f>
        <v>6.2</v>
      </c>
      <c r="L250" s="334">
        <f>MIN(L237:L248)</f>
        <v>5.7000000000000002E-2</v>
      </c>
      <c r="M250" s="334"/>
      <c r="N250" s="333">
        <f t="shared" ref="N250:U250" si="33">MIN(N237:N248)</f>
        <v>50</v>
      </c>
      <c r="O250" s="333">
        <f t="shared" si="33"/>
        <v>480</v>
      </c>
      <c r="P250" s="333">
        <f t="shared" si="33"/>
        <v>8</v>
      </c>
      <c r="Q250" s="332">
        <f t="shared" si="33"/>
        <v>9.3699999999999992</v>
      </c>
      <c r="R250" s="333">
        <f t="shared" si="33"/>
        <v>97</v>
      </c>
      <c r="S250" s="333">
        <f t="shared" si="33"/>
        <v>3.6</v>
      </c>
      <c r="T250" s="332">
        <f t="shared" si="33"/>
        <v>0.78</v>
      </c>
      <c r="U250" s="333">
        <f t="shared" si="33"/>
        <v>5.0999999999999996</v>
      </c>
      <c r="V250" s="286"/>
      <c r="W250" s="286"/>
      <c r="X250" s="286"/>
      <c r="Y250" s="286"/>
      <c r="Z250" s="286"/>
      <c r="AA250" s="286"/>
      <c r="AB250" s="286"/>
      <c r="AC250" s="286"/>
      <c r="AD250" s="286"/>
      <c r="AE250" s="286"/>
      <c r="AF250" s="286"/>
      <c r="AG250" s="286"/>
      <c r="AH250" s="286"/>
      <c r="AI250" s="286"/>
      <c r="AJ250" s="286"/>
      <c r="AK250" s="286"/>
      <c r="AL250" s="286"/>
      <c r="AM250" s="286"/>
      <c r="AN250" s="286"/>
      <c r="AO250" s="286"/>
    </row>
    <row r="251" spans="1:41" s="287" customFormat="1" ht="12" x14ac:dyDescent="0.2">
      <c r="A251" s="286"/>
      <c r="B251" s="286"/>
      <c r="C251" s="331" t="s">
        <v>100</v>
      </c>
      <c r="D251" s="332">
        <f>AVERAGE(D237:D248)</f>
        <v>9.4499999999999993</v>
      </c>
      <c r="E251" s="332">
        <f>AVERAGE(E237:E248)</f>
        <v>4.3833333333333337</v>
      </c>
      <c r="F251" s="333">
        <f>AVERAGE(F237:F248)</f>
        <v>340.83333333333331</v>
      </c>
      <c r="G251" s="332">
        <f>AVERAGE(G237:G248)</f>
        <v>0.53249999999999997</v>
      </c>
      <c r="H251" s="332">
        <f>AVERAGE(H237:H248)</f>
        <v>20.016666666666666</v>
      </c>
      <c r="I251" s="332"/>
      <c r="J251" s="332">
        <f>AVERAGE(J237:J248)</f>
        <v>6.3433333333333337</v>
      </c>
      <c r="K251" s="332">
        <f>AVERAGE(K237:K248)</f>
        <v>6.6999999999999993</v>
      </c>
      <c r="L251" s="334">
        <f>AVERAGE(L237:L248)</f>
        <v>0.14183333333333331</v>
      </c>
      <c r="M251" s="334"/>
      <c r="N251" s="333">
        <f t="shared" ref="N251:U251" si="34">AVERAGE(N237:N248)</f>
        <v>165.16666666666666</v>
      </c>
      <c r="O251" s="333">
        <f t="shared" si="34"/>
        <v>866.66666666666663</v>
      </c>
      <c r="P251" s="333">
        <f t="shared" si="34"/>
        <v>17.491666666666667</v>
      </c>
      <c r="Q251" s="332">
        <f t="shared" si="34"/>
        <v>11.589166666666669</v>
      </c>
      <c r="R251" s="333">
        <f t="shared" si="34"/>
        <v>100.21666666666668</v>
      </c>
      <c r="S251" s="333">
        <f t="shared" si="34"/>
        <v>5.2833333333333341</v>
      </c>
      <c r="T251" s="332">
        <f t="shared" si="34"/>
        <v>1.1391666666666667</v>
      </c>
      <c r="U251" s="333">
        <f t="shared" si="34"/>
        <v>7.9333333333333327</v>
      </c>
      <c r="V251" s="286"/>
      <c r="W251" s="286"/>
      <c r="X251" s="286"/>
      <c r="Y251" s="286"/>
      <c r="Z251" s="286"/>
      <c r="AA251" s="286"/>
      <c r="AB251" s="286"/>
      <c r="AC251" s="286"/>
      <c r="AD251" s="286"/>
      <c r="AE251" s="286"/>
      <c r="AF251" s="286"/>
      <c r="AG251" s="286"/>
      <c r="AH251" s="286"/>
      <c r="AI251" s="286"/>
      <c r="AJ251" s="286"/>
      <c r="AK251" s="286"/>
      <c r="AL251" s="286"/>
      <c r="AM251" s="286"/>
      <c r="AN251" s="286"/>
      <c r="AO251" s="286"/>
    </row>
    <row r="252" spans="1:41" s="287" customFormat="1" ht="12" x14ac:dyDescent="0.2">
      <c r="A252" s="286"/>
      <c r="B252" s="286"/>
      <c r="C252" s="331" t="s">
        <v>101</v>
      </c>
      <c r="D252" s="332">
        <f>MAX(D237:D248)</f>
        <v>17.100000000000001</v>
      </c>
      <c r="E252" s="332">
        <f>MAX(E237:E248)</f>
        <v>13</v>
      </c>
      <c r="F252" s="333">
        <f>MAX(F237:F248)</f>
        <v>650</v>
      </c>
      <c r="G252" s="332">
        <f>MAX(G237:G248)</f>
        <v>1.2</v>
      </c>
      <c r="H252" s="332">
        <f>MAX(H237:H248)</f>
        <v>37</v>
      </c>
      <c r="I252" s="332"/>
      <c r="J252" s="332">
        <f>MAX(J237:J248)</f>
        <v>9.49</v>
      </c>
      <c r="K252" s="332">
        <f>MAX(K237:K248)</f>
        <v>7.4</v>
      </c>
      <c r="L252" s="334">
        <f>MAX(L237:L248)</f>
        <v>0.38</v>
      </c>
      <c r="M252" s="334"/>
      <c r="N252" s="333">
        <f t="shared" ref="N252:U252" si="35">MAX(N237:N248)</f>
        <v>320</v>
      </c>
      <c r="O252" s="333">
        <f t="shared" si="35"/>
        <v>1400</v>
      </c>
      <c r="P252" s="333">
        <f t="shared" si="35"/>
        <v>33</v>
      </c>
      <c r="Q252" s="332">
        <f t="shared" si="35"/>
        <v>14.23</v>
      </c>
      <c r="R252" s="333">
        <f t="shared" si="35"/>
        <v>103</v>
      </c>
      <c r="S252" s="333">
        <f t="shared" si="35"/>
        <v>7.7</v>
      </c>
      <c r="T252" s="332">
        <f t="shared" si="35"/>
        <v>1.8</v>
      </c>
      <c r="U252" s="333">
        <f t="shared" si="35"/>
        <v>9.6999999999999993</v>
      </c>
      <c r="V252" s="286"/>
      <c r="W252" s="286"/>
      <c r="X252" s="286"/>
      <c r="Y252" s="286"/>
      <c r="Z252" s="286"/>
      <c r="AA252" s="286"/>
      <c r="AB252" s="286"/>
      <c r="AC252" s="286"/>
      <c r="AD252" s="286"/>
      <c r="AE252" s="286"/>
      <c r="AF252" s="286"/>
      <c r="AG252" s="286"/>
      <c r="AH252" s="286"/>
      <c r="AI252" s="286"/>
      <c r="AJ252" s="286"/>
      <c r="AK252" s="286"/>
      <c r="AL252" s="286"/>
      <c r="AM252" s="286"/>
      <c r="AN252" s="286"/>
      <c r="AO252" s="286"/>
    </row>
    <row r="253" spans="1:41" s="287" customFormat="1" ht="12" x14ac:dyDescent="0.2">
      <c r="A253" s="286"/>
      <c r="B253" s="286"/>
      <c r="C253" s="345"/>
      <c r="D253" s="305"/>
      <c r="E253" s="286"/>
      <c r="F253" s="346"/>
      <c r="G253" s="346"/>
      <c r="H253" s="286"/>
      <c r="I253" s="286"/>
      <c r="J253" s="305"/>
      <c r="K253" s="286"/>
      <c r="L253" s="286"/>
      <c r="M253" s="286"/>
      <c r="N253" s="346"/>
      <c r="O253" s="346"/>
      <c r="P253" s="346"/>
      <c r="Q253" s="305"/>
      <c r="R253" s="346"/>
      <c r="S253" s="346"/>
      <c r="T253" s="305"/>
      <c r="U253" s="346"/>
      <c r="V253" s="286"/>
      <c r="W253" s="286"/>
      <c r="X253" s="286"/>
      <c r="Y253" s="286"/>
      <c r="Z253" s="286"/>
      <c r="AA253" s="286"/>
      <c r="AB253" s="286"/>
      <c r="AC253" s="286"/>
      <c r="AD253" s="286"/>
      <c r="AE253" s="286"/>
      <c r="AF253" s="286"/>
      <c r="AG253" s="286"/>
      <c r="AH253" s="286"/>
      <c r="AI253" s="286"/>
      <c r="AJ253" s="286"/>
      <c r="AK253" s="286"/>
      <c r="AL253" s="286"/>
      <c r="AM253" s="286"/>
      <c r="AN253" s="286"/>
      <c r="AO253" s="286"/>
    </row>
    <row r="254" spans="1:41" s="287" customFormat="1" ht="12" x14ac:dyDescent="0.2">
      <c r="A254" s="335"/>
      <c r="B254" s="335"/>
      <c r="C254" s="336"/>
      <c r="D254" s="337"/>
      <c r="E254" s="336"/>
      <c r="F254" s="338"/>
      <c r="G254" s="338"/>
      <c r="H254" s="336"/>
      <c r="I254" s="336"/>
      <c r="J254" s="337"/>
      <c r="K254" s="336"/>
      <c r="L254" s="336"/>
      <c r="M254" s="336"/>
      <c r="N254" s="338"/>
      <c r="O254" s="338"/>
      <c r="P254" s="338"/>
      <c r="Q254" s="337"/>
      <c r="R254" s="338"/>
      <c r="S254" s="338"/>
      <c r="T254" s="337"/>
      <c r="U254" s="338"/>
      <c r="V254" s="286"/>
      <c r="W254" s="286"/>
      <c r="X254" s="286"/>
      <c r="Y254" s="286"/>
      <c r="Z254" s="286"/>
      <c r="AA254" s="286"/>
      <c r="AB254" s="286"/>
      <c r="AC254" s="286"/>
      <c r="AD254" s="286"/>
      <c r="AE254" s="286"/>
      <c r="AF254" s="286"/>
      <c r="AG254" s="286"/>
      <c r="AH254" s="286"/>
      <c r="AI254" s="286"/>
      <c r="AJ254" s="286"/>
      <c r="AK254" s="286"/>
      <c r="AL254" s="286"/>
      <c r="AM254" s="286"/>
      <c r="AN254" s="286"/>
      <c r="AO254" s="286"/>
    </row>
    <row r="255" spans="1:41" s="287" customFormat="1" x14ac:dyDescent="0.2">
      <c r="A255" s="314">
        <v>302</v>
      </c>
      <c r="B255" s="339" t="s">
        <v>59</v>
      </c>
      <c r="C255" s="315" t="s">
        <v>193</v>
      </c>
      <c r="D255" s="316">
        <v>3.8</v>
      </c>
      <c r="E255" s="316">
        <v>1.5</v>
      </c>
      <c r="F255" s="317">
        <v>400</v>
      </c>
      <c r="G255" s="318">
        <v>0.48</v>
      </c>
      <c r="H255" s="317">
        <v>21</v>
      </c>
      <c r="I255" s="317" t="s">
        <v>102</v>
      </c>
      <c r="J255" s="316">
        <v>5.36</v>
      </c>
      <c r="K255" s="316">
        <v>5.9</v>
      </c>
      <c r="L255" s="318">
        <v>3.3000000000000002E-2</v>
      </c>
      <c r="M255" s="317">
        <v>17</v>
      </c>
      <c r="N255" s="317">
        <v>190</v>
      </c>
      <c r="O255" s="317">
        <v>1000</v>
      </c>
      <c r="P255" s="317">
        <v>11</v>
      </c>
      <c r="Q255" s="285">
        <v>12.64</v>
      </c>
      <c r="R255" s="317">
        <v>100.4</v>
      </c>
      <c r="S255" s="316">
        <v>4.3</v>
      </c>
      <c r="T255" s="316">
        <v>0.92</v>
      </c>
      <c r="U255" s="316">
        <v>5.6</v>
      </c>
      <c r="V255" s="286"/>
      <c r="W255" s="286"/>
      <c r="X255" s="286"/>
      <c r="Y255" s="286"/>
      <c r="Z255" s="286"/>
      <c r="AA255" s="286"/>
      <c r="AB255" s="286"/>
      <c r="AC255" s="286"/>
      <c r="AD255" s="286"/>
      <c r="AE255" s="286"/>
      <c r="AF255" s="286"/>
      <c r="AG255" s="286"/>
      <c r="AH255" s="286"/>
      <c r="AI255" s="286"/>
      <c r="AJ255" s="286"/>
      <c r="AK255" s="286"/>
      <c r="AL255" s="286"/>
      <c r="AM255" s="286"/>
      <c r="AN255" s="286"/>
      <c r="AO255" s="286"/>
    </row>
    <row r="256" spans="1:41" s="287" customFormat="1" ht="12" x14ac:dyDescent="0.2">
      <c r="A256" s="288">
        <v>302</v>
      </c>
      <c r="B256" s="289" t="s">
        <v>59</v>
      </c>
      <c r="C256" s="290">
        <v>44971</v>
      </c>
      <c r="D256" s="285">
        <v>2.8</v>
      </c>
      <c r="E256" s="285">
        <v>1.9</v>
      </c>
      <c r="F256" s="289">
        <v>250</v>
      </c>
      <c r="G256" s="291">
        <v>0.37</v>
      </c>
      <c r="H256" s="289">
        <v>16</v>
      </c>
      <c r="I256" s="289">
        <v>15</v>
      </c>
      <c r="J256" s="292">
        <v>5.88</v>
      </c>
      <c r="K256" s="285">
        <v>6.3</v>
      </c>
      <c r="L256" s="298">
        <v>6.2E-2</v>
      </c>
      <c r="M256" s="289">
        <v>26</v>
      </c>
      <c r="N256" s="289">
        <v>360</v>
      </c>
      <c r="O256" s="289">
        <v>780</v>
      </c>
      <c r="P256" s="285">
        <v>8.8000000000000007</v>
      </c>
      <c r="Q256" s="289">
        <v>13.64</v>
      </c>
      <c r="R256" s="289">
        <v>99.7</v>
      </c>
      <c r="S256" s="285">
        <v>4.5</v>
      </c>
      <c r="T256" s="285">
        <v>1.1000000000000001</v>
      </c>
      <c r="U256" s="285">
        <v>6.8</v>
      </c>
      <c r="V256" s="286"/>
      <c r="W256" s="286"/>
      <c r="X256" s="286"/>
      <c r="Y256" s="286"/>
      <c r="Z256" s="286"/>
      <c r="AA256" s="286"/>
      <c r="AB256" s="286"/>
      <c r="AC256" s="286"/>
      <c r="AD256" s="286"/>
      <c r="AE256" s="286"/>
      <c r="AF256" s="286"/>
      <c r="AG256" s="286"/>
      <c r="AH256" s="286"/>
      <c r="AI256" s="286"/>
      <c r="AJ256" s="286"/>
      <c r="AK256" s="286"/>
      <c r="AL256" s="286"/>
      <c r="AM256" s="286"/>
      <c r="AN256" s="286"/>
      <c r="AO256" s="286"/>
    </row>
    <row r="257" spans="1:41" s="287" customFormat="1" ht="12" x14ac:dyDescent="0.2">
      <c r="A257" s="288">
        <v>302</v>
      </c>
      <c r="B257" s="289" t="s">
        <v>59</v>
      </c>
      <c r="C257" s="290">
        <v>44999</v>
      </c>
      <c r="D257" s="285">
        <v>1.8</v>
      </c>
      <c r="E257" s="285">
        <v>2.9</v>
      </c>
      <c r="F257" s="289">
        <v>220</v>
      </c>
      <c r="G257" s="291">
        <v>0.28999999999999998</v>
      </c>
      <c r="H257" s="289">
        <v>15</v>
      </c>
      <c r="I257" s="294"/>
      <c r="J257" s="292">
        <v>5.54</v>
      </c>
      <c r="K257" s="285">
        <v>5.6</v>
      </c>
      <c r="L257" s="352">
        <v>0.02</v>
      </c>
      <c r="M257" s="289">
        <v>63</v>
      </c>
      <c r="N257" s="289">
        <v>390</v>
      </c>
      <c r="O257" s="289">
        <v>1000</v>
      </c>
      <c r="P257" s="289">
        <v>26</v>
      </c>
      <c r="Q257" s="289">
        <v>13.6</v>
      </c>
      <c r="R257" s="289">
        <v>102</v>
      </c>
      <c r="S257" s="285">
        <v>3.6</v>
      </c>
      <c r="T257" s="291">
        <v>0.98</v>
      </c>
      <c r="U257" s="285">
        <v>8.4</v>
      </c>
      <c r="V257" s="286"/>
      <c r="W257" s="286"/>
      <c r="X257" s="286"/>
      <c r="Y257" s="286"/>
      <c r="Z257" s="286"/>
      <c r="AA257" s="286"/>
      <c r="AB257" s="286"/>
      <c r="AC257" s="286"/>
      <c r="AD257" s="286"/>
      <c r="AE257" s="286"/>
      <c r="AF257" s="286"/>
      <c r="AG257" s="286"/>
      <c r="AH257" s="286"/>
      <c r="AI257" s="286"/>
      <c r="AJ257" s="286"/>
      <c r="AK257" s="286"/>
      <c r="AL257" s="286"/>
      <c r="AM257" s="286"/>
      <c r="AN257" s="286"/>
      <c r="AO257" s="286"/>
    </row>
    <row r="258" spans="1:41" s="287" customFormat="1" ht="12" x14ac:dyDescent="0.2">
      <c r="A258" s="288">
        <v>302</v>
      </c>
      <c r="B258" s="289" t="s">
        <v>59</v>
      </c>
      <c r="C258" s="290">
        <v>45034</v>
      </c>
      <c r="D258" s="285">
        <v>7</v>
      </c>
      <c r="E258" s="285">
        <v>2</v>
      </c>
      <c r="F258" s="289">
        <v>200</v>
      </c>
      <c r="G258" s="291">
        <v>0.24</v>
      </c>
      <c r="H258" s="289">
        <v>13</v>
      </c>
      <c r="I258" s="289">
        <v>9.1999999999999993</v>
      </c>
      <c r="J258" s="292">
        <v>6.96</v>
      </c>
      <c r="K258" s="285">
        <v>6.9</v>
      </c>
      <c r="L258" s="298">
        <v>0.16</v>
      </c>
      <c r="M258" s="289">
        <v>18</v>
      </c>
      <c r="N258" s="289">
        <v>380</v>
      </c>
      <c r="O258" s="289">
        <v>820</v>
      </c>
      <c r="P258" s="285">
        <v>12</v>
      </c>
      <c r="Q258" s="289">
        <v>12.14</v>
      </c>
      <c r="R258" s="289">
        <v>98.6</v>
      </c>
      <c r="S258" s="285">
        <v>5.2</v>
      </c>
      <c r="T258" s="285">
        <v>1.2</v>
      </c>
      <c r="U258" s="285">
        <v>7.7</v>
      </c>
      <c r="V258" s="286"/>
      <c r="W258" s="286"/>
      <c r="X258" s="286"/>
      <c r="Y258" s="286"/>
      <c r="Z258" s="286"/>
      <c r="AA258" s="286"/>
      <c r="AB258" s="286"/>
      <c r="AC258" s="286"/>
      <c r="AD258" s="286"/>
      <c r="AE258" s="286"/>
      <c r="AF258" s="286"/>
      <c r="AG258" s="286"/>
      <c r="AH258" s="286"/>
      <c r="AI258" s="286"/>
      <c r="AJ258" s="286"/>
      <c r="AK258" s="286"/>
      <c r="AL258" s="286"/>
      <c r="AM258" s="286"/>
      <c r="AN258" s="286"/>
      <c r="AO258" s="286"/>
    </row>
    <row r="259" spans="1:41" s="287" customFormat="1" x14ac:dyDescent="0.2">
      <c r="A259" s="295">
        <v>302</v>
      </c>
      <c r="B259" s="261" t="s">
        <v>59</v>
      </c>
      <c r="C259" s="290">
        <v>45062</v>
      </c>
      <c r="D259" s="285">
        <v>14</v>
      </c>
      <c r="E259" s="285">
        <v>2.8</v>
      </c>
      <c r="F259" s="289">
        <v>150</v>
      </c>
      <c r="G259" s="291">
        <v>0.17</v>
      </c>
      <c r="H259" s="289">
        <v>8</v>
      </c>
      <c r="I259" s="294"/>
      <c r="J259" s="285">
        <v>8.1300000000000008</v>
      </c>
      <c r="K259" s="285">
        <v>7.1</v>
      </c>
      <c r="L259" s="291">
        <v>0.28000000000000003</v>
      </c>
      <c r="M259" s="289">
        <v>72</v>
      </c>
      <c r="N259" s="289">
        <v>500</v>
      </c>
      <c r="O259" s="289">
        <v>970</v>
      </c>
      <c r="P259" s="289">
        <v>20</v>
      </c>
      <c r="Q259" s="285">
        <v>9.84</v>
      </c>
      <c r="R259" s="289">
        <v>96.8</v>
      </c>
      <c r="S259" s="285">
        <v>7.1</v>
      </c>
      <c r="T259" s="285">
        <v>1.6</v>
      </c>
      <c r="U259" s="285">
        <v>16</v>
      </c>
      <c r="V259" s="286"/>
      <c r="W259" s="286"/>
      <c r="X259" s="286"/>
      <c r="Y259" s="286"/>
      <c r="Z259" s="286"/>
      <c r="AA259" s="286"/>
      <c r="AB259" s="286"/>
      <c r="AC259" s="286"/>
      <c r="AD259" s="286"/>
      <c r="AE259" s="286"/>
      <c r="AF259" s="286"/>
      <c r="AG259" s="286"/>
      <c r="AH259" s="286"/>
      <c r="AI259" s="286"/>
      <c r="AJ259" s="286"/>
      <c r="AK259" s="286"/>
      <c r="AL259" s="286"/>
      <c r="AM259" s="286"/>
      <c r="AN259" s="286"/>
      <c r="AO259" s="286"/>
    </row>
    <row r="260" spans="1:41" s="287" customFormat="1" ht="12" x14ac:dyDescent="0.2">
      <c r="A260" s="288">
        <v>302</v>
      </c>
      <c r="B260" s="289" t="s">
        <v>59</v>
      </c>
      <c r="C260" s="290">
        <v>45090</v>
      </c>
      <c r="D260" s="285">
        <v>15</v>
      </c>
      <c r="E260" s="285">
        <v>2.9</v>
      </c>
      <c r="F260" s="289">
        <v>100</v>
      </c>
      <c r="G260" s="291">
        <v>0.3</v>
      </c>
      <c r="H260" s="289">
        <v>7.9</v>
      </c>
      <c r="I260" s="289">
        <v>7</v>
      </c>
      <c r="J260" s="285">
        <v>9.18</v>
      </c>
      <c r="K260" s="285">
        <v>7.3</v>
      </c>
      <c r="L260" s="291">
        <v>0.31</v>
      </c>
      <c r="M260" s="289">
        <v>23</v>
      </c>
      <c r="N260" s="289">
        <v>750</v>
      </c>
      <c r="O260" s="289">
        <v>920</v>
      </c>
      <c r="P260" s="289">
        <v>22</v>
      </c>
      <c r="Q260" s="285">
        <v>10.07</v>
      </c>
      <c r="R260" s="289">
        <v>99.5</v>
      </c>
      <c r="S260" s="285">
        <v>7.4</v>
      </c>
      <c r="T260" s="285">
        <v>1.9</v>
      </c>
      <c r="U260" s="285">
        <v>8.9</v>
      </c>
      <c r="V260" s="286"/>
      <c r="W260" s="286"/>
      <c r="X260" s="286"/>
      <c r="Y260" s="286"/>
      <c r="Z260" s="286"/>
      <c r="AA260" s="286"/>
      <c r="AB260" s="286"/>
      <c r="AC260" s="286"/>
      <c r="AD260" s="286"/>
      <c r="AE260" s="286"/>
      <c r="AF260" s="286"/>
      <c r="AG260" s="286"/>
      <c r="AH260" s="286"/>
      <c r="AI260" s="286"/>
      <c r="AJ260" s="286"/>
      <c r="AK260" s="286"/>
      <c r="AL260" s="286"/>
      <c r="AM260" s="286"/>
      <c r="AN260" s="286"/>
      <c r="AO260" s="286"/>
    </row>
    <row r="261" spans="1:41" s="287" customFormat="1" ht="12" x14ac:dyDescent="0.2">
      <c r="A261" s="288">
        <v>302</v>
      </c>
      <c r="B261" s="289" t="s">
        <v>59</v>
      </c>
      <c r="C261" s="290">
        <v>45133</v>
      </c>
      <c r="D261" s="285">
        <v>16.2</v>
      </c>
      <c r="E261" s="285">
        <v>6</v>
      </c>
      <c r="F261" s="289">
        <v>350</v>
      </c>
      <c r="G261" s="291">
        <v>0.7</v>
      </c>
      <c r="H261" s="289">
        <v>28</v>
      </c>
      <c r="I261" s="294"/>
      <c r="J261" s="285">
        <v>6.89</v>
      </c>
      <c r="K261" s="285">
        <v>6.7</v>
      </c>
      <c r="L261" s="291">
        <v>0.15</v>
      </c>
      <c r="M261" s="289">
        <v>27</v>
      </c>
      <c r="N261" s="289">
        <v>160</v>
      </c>
      <c r="O261" s="289">
        <v>1100</v>
      </c>
      <c r="P261" s="289">
        <v>34</v>
      </c>
      <c r="Q261" s="285">
        <v>9.4</v>
      </c>
      <c r="R261" s="289">
        <v>97</v>
      </c>
      <c r="S261" s="285">
        <v>6.2</v>
      </c>
      <c r="T261" s="285">
        <v>1.3</v>
      </c>
      <c r="U261" s="285">
        <v>7.9</v>
      </c>
      <c r="V261" s="286"/>
      <c r="W261" s="286"/>
      <c r="X261" s="286"/>
      <c r="Y261" s="286"/>
      <c r="Z261" s="286"/>
      <c r="AA261" s="286"/>
      <c r="AB261" s="286"/>
      <c r="AC261" s="286"/>
      <c r="AD261" s="286"/>
      <c r="AE261" s="286"/>
      <c r="AF261" s="286"/>
      <c r="AG261" s="286"/>
      <c r="AH261" s="286"/>
      <c r="AI261" s="286"/>
      <c r="AJ261" s="286"/>
      <c r="AK261" s="286"/>
      <c r="AL261" s="286"/>
      <c r="AM261" s="286"/>
      <c r="AN261" s="286"/>
      <c r="AO261" s="286"/>
    </row>
    <row r="262" spans="1:41" s="287" customFormat="1" ht="12" x14ac:dyDescent="0.2">
      <c r="A262" s="288">
        <v>302</v>
      </c>
      <c r="B262" s="289" t="s">
        <v>59</v>
      </c>
      <c r="C262" s="290" t="s">
        <v>206</v>
      </c>
      <c r="D262" s="405">
        <v>16.3</v>
      </c>
      <c r="E262" s="406">
        <v>2.7</v>
      </c>
      <c r="F262" s="407">
        <v>300</v>
      </c>
      <c r="G262" s="408">
        <v>0.68</v>
      </c>
      <c r="H262" s="407">
        <v>28</v>
      </c>
      <c r="I262" s="407">
        <v>26</v>
      </c>
      <c r="J262" s="406">
        <v>6.64</v>
      </c>
      <c r="K262" s="406">
        <v>6.4</v>
      </c>
      <c r="L262" s="408">
        <v>0.11</v>
      </c>
      <c r="M262" s="407">
        <v>25</v>
      </c>
      <c r="N262" s="407">
        <v>100</v>
      </c>
      <c r="O262" s="407">
        <v>1100</v>
      </c>
      <c r="P262" s="407">
        <v>25</v>
      </c>
      <c r="Q262" s="406">
        <v>9.58</v>
      </c>
      <c r="R262" s="407">
        <v>98.2</v>
      </c>
      <c r="S262" s="406">
        <v>6</v>
      </c>
      <c r="T262" s="406">
        <v>1.1000000000000001</v>
      </c>
      <c r="U262" s="406">
        <v>8.5</v>
      </c>
      <c r="V262" s="286"/>
      <c r="W262" s="286"/>
      <c r="X262" s="286"/>
      <c r="Y262" s="286"/>
      <c r="Z262" s="286"/>
      <c r="AA262" s="286"/>
      <c r="AB262" s="286"/>
      <c r="AC262" s="286"/>
      <c r="AD262" s="286"/>
      <c r="AE262" s="286"/>
      <c r="AF262" s="286"/>
      <c r="AG262" s="286"/>
      <c r="AH262" s="286"/>
      <c r="AI262" s="286"/>
      <c r="AJ262" s="286"/>
      <c r="AK262" s="286"/>
      <c r="AL262" s="286"/>
      <c r="AM262" s="286"/>
      <c r="AN262" s="286"/>
      <c r="AO262" s="286"/>
    </row>
    <row r="263" spans="1:41" s="287" customFormat="1" ht="12" x14ac:dyDescent="0.2">
      <c r="A263" s="288">
        <v>302</v>
      </c>
      <c r="B263" s="289" t="s">
        <v>59</v>
      </c>
      <c r="C263" s="290">
        <v>45189</v>
      </c>
      <c r="D263" s="285">
        <v>14.6</v>
      </c>
      <c r="E263" s="289">
        <v>7.3</v>
      </c>
      <c r="F263" s="289">
        <v>500</v>
      </c>
      <c r="G263" s="289">
        <v>0.67</v>
      </c>
      <c r="H263" s="285">
        <v>27</v>
      </c>
      <c r="I263" s="289"/>
      <c r="J263" s="296">
        <v>7.24</v>
      </c>
      <c r="K263" s="289">
        <v>6.8</v>
      </c>
      <c r="L263" s="289">
        <v>0.18</v>
      </c>
      <c r="M263" s="293">
        <v>47</v>
      </c>
      <c r="N263" s="289">
        <v>320</v>
      </c>
      <c r="O263" s="289">
        <v>1100</v>
      </c>
      <c r="P263" s="289">
        <v>36</v>
      </c>
      <c r="Q263" s="289">
        <v>9.81</v>
      </c>
      <c r="R263" s="289">
        <v>97.9</v>
      </c>
      <c r="S263" s="285">
        <v>6.6</v>
      </c>
      <c r="T263" s="285">
        <v>1.5</v>
      </c>
      <c r="U263" s="285">
        <v>7.9</v>
      </c>
      <c r="V263" s="286"/>
      <c r="W263" s="286"/>
      <c r="X263" s="286"/>
      <c r="Y263" s="286"/>
      <c r="Z263" s="286"/>
      <c r="AA263" s="286"/>
      <c r="AB263" s="286"/>
      <c r="AC263" s="286"/>
      <c r="AD263" s="286"/>
      <c r="AE263" s="286"/>
      <c r="AF263" s="286"/>
      <c r="AG263" s="286"/>
      <c r="AH263" s="286"/>
      <c r="AI263" s="286"/>
      <c r="AJ263" s="286"/>
      <c r="AK263" s="286"/>
      <c r="AL263" s="286"/>
      <c r="AM263" s="286"/>
      <c r="AN263" s="286"/>
      <c r="AO263" s="286"/>
    </row>
    <row r="264" spans="1:41" s="287" customFormat="1" ht="12" x14ac:dyDescent="0.2">
      <c r="A264" s="299">
        <v>302</v>
      </c>
      <c r="B264" s="289" t="s">
        <v>59</v>
      </c>
      <c r="C264" s="290">
        <v>45210</v>
      </c>
      <c r="D264" s="406">
        <v>11.5</v>
      </c>
      <c r="E264" s="406">
        <v>5</v>
      </c>
      <c r="F264" s="407">
        <v>500</v>
      </c>
      <c r="G264" s="408">
        <v>0.79</v>
      </c>
      <c r="H264" s="407">
        <v>32</v>
      </c>
      <c r="I264" s="407">
        <v>29</v>
      </c>
      <c r="J264" s="406">
        <v>6.5</v>
      </c>
      <c r="K264" s="406">
        <v>6.5</v>
      </c>
      <c r="L264" s="408">
        <v>0.13</v>
      </c>
      <c r="M264" s="407">
        <v>52</v>
      </c>
      <c r="N264" s="407">
        <v>140</v>
      </c>
      <c r="O264" s="407">
        <v>1100</v>
      </c>
      <c r="P264" s="407">
        <v>24</v>
      </c>
      <c r="Q264" s="407">
        <v>10.199999999999999</v>
      </c>
      <c r="R264" s="407">
        <v>96</v>
      </c>
      <c r="S264" s="406">
        <v>6.3</v>
      </c>
      <c r="T264" s="406">
        <v>1.2</v>
      </c>
      <c r="U264" s="406">
        <v>8.5</v>
      </c>
      <c r="V264" s="286"/>
      <c r="W264" s="286"/>
      <c r="X264" s="286"/>
      <c r="Y264" s="286"/>
      <c r="Z264" s="286"/>
      <c r="AA264" s="286"/>
      <c r="AB264" s="286"/>
      <c r="AC264" s="286"/>
      <c r="AD264" s="286"/>
      <c r="AE264" s="286"/>
      <c r="AF264" s="286"/>
      <c r="AG264" s="286"/>
      <c r="AH264" s="286"/>
      <c r="AI264" s="286"/>
      <c r="AJ264" s="286"/>
      <c r="AK264" s="286"/>
      <c r="AL264" s="286"/>
      <c r="AM264" s="286"/>
      <c r="AN264" s="286"/>
      <c r="AO264" s="286"/>
    </row>
    <row r="265" spans="1:41" s="287" customFormat="1" ht="12" x14ac:dyDescent="0.2">
      <c r="A265" s="288">
        <v>302</v>
      </c>
      <c r="B265" s="289" t="s">
        <v>59</v>
      </c>
      <c r="C265" s="64" t="s">
        <v>222</v>
      </c>
      <c r="D265" s="406">
        <v>4.2</v>
      </c>
      <c r="E265" s="406">
        <v>3.1</v>
      </c>
      <c r="F265" s="407">
        <v>750</v>
      </c>
      <c r="G265" s="408">
        <v>0.56000000000000005</v>
      </c>
      <c r="H265" s="407">
        <v>22</v>
      </c>
      <c r="I265" s="409"/>
      <c r="J265" s="406">
        <v>5.89</v>
      </c>
      <c r="K265" s="406">
        <v>6.6</v>
      </c>
      <c r="L265" s="408">
        <v>0.11</v>
      </c>
      <c r="M265" s="407">
        <v>54</v>
      </c>
      <c r="N265" s="407">
        <v>160</v>
      </c>
      <c r="O265" s="407">
        <v>720</v>
      </c>
      <c r="P265" s="407">
        <v>18</v>
      </c>
      <c r="Q265" s="407">
        <v>12.8</v>
      </c>
      <c r="R265" s="407">
        <v>99.8</v>
      </c>
      <c r="S265" s="406">
        <v>5.2</v>
      </c>
      <c r="T265" s="406">
        <v>1</v>
      </c>
      <c r="U265" s="406">
        <v>8.1</v>
      </c>
      <c r="V265" s="286"/>
      <c r="W265" s="286"/>
      <c r="X265" s="286"/>
      <c r="Y265" s="286"/>
      <c r="Z265" s="286"/>
      <c r="AA265" s="286"/>
      <c r="AB265" s="286"/>
      <c r="AC265" s="286"/>
      <c r="AD265" s="286"/>
      <c r="AE265" s="286"/>
      <c r="AF265" s="286"/>
      <c r="AG265" s="286"/>
      <c r="AH265" s="286"/>
      <c r="AI265" s="286"/>
      <c r="AJ265" s="286"/>
      <c r="AK265" s="286"/>
      <c r="AL265" s="286"/>
      <c r="AM265" s="286"/>
      <c r="AN265" s="286"/>
      <c r="AO265" s="286"/>
    </row>
    <row r="266" spans="1:41" s="287" customFormat="1" ht="12" x14ac:dyDescent="0.2">
      <c r="A266" s="299">
        <v>302</v>
      </c>
      <c r="B266" s="289" t="s">
        <v>59</v>
      </c>
      <c r="C266" s="290">
        <v>45272</v>
      </c>
      <c r="D266" s="406">
        <v>1.7</v>
      </c>
      <c r="E266" s="406">
        <v>2.8</v>
      </c>
      <c r="F266" s="407">
        <v>250</v>
      </c>
      <c r="G266" s="408">
        <v>0.4</v>
      </c>
      <c r="H266" s="407">
        <v>16</v>
      </c>
      <c r="I266" s="407">
        <v>15</v>
      </c>
      <c r="J266" s="406">
        <v>6.11</v>
      </c>
      <c r="K266" s="406">
        <v>6.6</v>
      </c>
      <c r="L266" s="408">
        <v>0.12</v>
      </c>
      <c r="M266" s="407">
        <v>78</v>
      </c>
      <c r="N266" s="407">
        <v>260</v>
      </c>
      <c r="O266" s="407">
        <v>800</v>
      </c>
      <c r="P266" s="407">
        <v>15</v>
      </c>
      <c r="Q266" s="407">
        <v>13.72</v>
      </c>
      <c r="R266" s="407">
        <v>100</v>
      </c>
      <c r="S266" s="406">
        <v>4.5999999999999996</v>
      </c>
      <c r="T266" s="406">
        <v>1.1000000000000001</v>
      </c>
      <c r="U266" s="406">
        <v>8.1999999999999993</v>
      </c>
      <c r="V266" s="286"/>
      <c r="W266" s="286"/>
      <c r="X266" s="286"/>
      <c r="Y266" s="286"/>
      <c r="Z266" s="286"/>
      <c r="AA266" s="286"/>
      <c r="AB266" s="286"/>
      <c r="AC266" s="286"/>
      <c r="AD266" s="286"/>
      <c r="AE266" s="286"/>
      <c r="AF266" s="286"/>
      <c r="AG266" s="286"/>
      <c r="AH266" s="286"/>
      <c r="AI266" s="286"/>
      <c r="AJ266" s="286"/>
      <c r="AK266" s="286"/>
      <c r="AL266" s="286"/>
      <c r="AM266" s="286"/>
      <c r="AN266" s="286"/>
      <c r="AO266" s="286"/>
    </row>
    <row r="267" spans="1:41" s="287" customFormat="1" ht="12" x14ac:dyDescent="0.2">
      <c r="A267" s="340"/>
      <c r="B267" s="340"/>
      <c r="C267" s="341"/>
      <c r="D267" s="342"/>
      <c r="E267" s="342"/>
      <c r="F267" s="343"/>
      <c r="G267" s="343"/>
      <c r="H267" s="342"/>
      <c r="I267" s="342"/>
      <c r="J267" s="342"/>
      <c r="K267" s="342"/>
      <c r="L267" s="344"/>
      <c r="M267" s="344"/>
      <c r="N267" s="343"/>
      <c r="O267" s="343"/>
      <c r="P267" s="343"/>
      <c r="Q267" s="342"/>
      <c r="R267" s="343"/>
      <c r="S267" s="343"/>
      <c r="T267" s="342"/>
      <c r="U267" s="343"/>
      <c r="V267" s="286"/>
      <c r="W267" s="286"/>
      <c r="X267" s="286"/>
      <c r="Y267" s="286"/>
      <c r="Z267" s="286"/>
      <c r="AA267" s="286"/>
      <c r="AB267" s="286"/>
      <c r="AC267" s="286"/>
      <c r="AD267" s="286"/>
      <c r="AE267" s="286"/>
      <c r="AF267" s="286"/>
      <c r="AG267" s="286"/>
      <c r="AH267" s="286"/>
      <c r="AI267" s="286"/>
      <c r="AJ267" s="286"/>
      <c r="AK267" s="286"/>
      <c r="AL267" s="286"/>
      <c r="AM267" s="286"/>
      <c r="AN267" s="286"/>
      <c r="AO267" s="286"/>
    </row>
    <row r="268" spans="1:41" s="287" customFormat="1" ht="12" x14ac:dyDescent="0.2">
      <c r="A268" s="286"/>
      <c r="B268" s="286"/>
      <c r="C268" s="331" t="s">
        <v>99</v>
      </c>
      <c r="D268" s="332">
        <f>MIN(D255:D266)</f>
        <v>1.7</v>
      </c>
      <c r="E268" s="332">
        <f>MIN(E255:E266)</f>
        <v>1.5</v>
      </c>
      <c r="F268" s="333">
        <f>MIN(F255:F266)</f>
        <v>100</v>
      </c>
      <c r="G268" s="332">
        <f>MIN(G255:G266)</f>
        <v>0.17</v>
      </c>
      <c r="H268" s="332">
        <f>MIN(H255:H266)</f>
        <v>7.9</v>
      </c>
      <c r="I268" s="332"/>
      <c r="J268" s="332">
        <f>MIN(J255:J266)</f>
        <v>5.36</v>
      </c>
      <c r="K268" s="332">
        <f>MIN(K255:K266)</f>
        <v>5.6</v>
      </c>
      <c r="L268" s="334">
        <f>MIN(L255:L266)</f>
        <v>0.02</v>
      </c>
      <c r="M268" s="334"/>
      <c r="N268" s="333">
        <f t="shared" ref="N268:U268" si="36">MIN(N255:N266)</f>
        <v>100</v>
      </c>
      <c r="O268" s="333">
        <f t="shared" si="36"/>
        <v>720</v>
      </c>
      <c r="P268" s="333">
        <f t="shared" si="36"/>
        <v>8.8000000000000007</v>
      </c>
      <c r="Q268" s="332">
        <f t="shared" si="36"/>
        <v>9.4</v>
      </c>
      <c r="R268" s="333">
        <f t="shared" si="36"/>
        <v>96</v>
      </c>
      <c r="S268" s="333">
        <f t="shared" si="36"/>
        <v>3.6</v>
      </c>
      <c r="T268" s="332">
        <f t="shared" si="36"/>
        <v>0.92</v>
      </c>
      <c r="U268" s="333">
        <f t="shared" si="36"/>
        <v>5.6</v>
      </c>
      <c r="V268" s="286"/>
      <c r="W268" s="286"/>
      <c r="X268" s="286"/>
      <c r="Y268" s="286"/>
      <c r="Z268" s="286"/>
      <c r="AA268" s="286"/>
      <c r="AB268" s="286"/>
      <c r="AC268" s="286"/>
      <c r="AD268" s="286"/>
      <c r="AE268" s="286"/>
      <c r="AF268" s="286"/>
      <c r="AG268" s="286"/>
      <c r="AH268" s="286"/>
      <c r="AI268" s="286"/>
      <c r="AJ268" s="286"/>
      <c r="AK268" s="286"/>
      <c r="AL268" s="286"/>
      <c r="AM268" s="286"/>
      <c r="AN268" s="286"/>
      <c r="AO268" s="286"/>
    </row>
    <row r="269" spans="1:41" s="287" customFormat="1" ht="12" x14ac:dyDescent="0.2">
      <c r="A269" s="286"/>
      <c r="B269" s="286"/>
      <c r="C269" s="331" t="s">
        <v>100</v>
      </c>
      <c r="D269" s="332">
        <f>AVERAGE(D255:D266)</f>
        <v>9.0749999999999993</v>
      </c>
      <c r="E269" s="332">
        <f>AVERAGE(E255:E266)</f>
        <v>3.4083333333333332</v>
      </c>
      <c r="F269" s="333">
        <f>AVERAGE(F255:F266)</f>
        <v>330.83333333333331</v>
      </c>
      <c r="G269" s="332">
        <f>AVERAGE(G255:G266)</f>
        <v>0.47083333333333338</v>
      </c>
      <c r="H269" s="332">
        <f>AVERAGE(H255:H266)</f>
        <v>19.491666666666667</v>
      </c>
      <c r="I269" s="332"/>
      <c r="J269" s="332">
        <f>AVERAGE(J255:J266)</f>
        <v>6.6933333333333342</v>
      </c>
      <c r="K269" s="332">
        <f>AVERAGE(K255:K266)</f>
        <v>6.5583333333333327</v>
      </c>
      <c r="L269" s="334">
        <f>AVERAGE(L255:L266)</f>
        <v>0.13875000000000001</v>
      </c>
      <c r="M269" s="334"/>
      <c r="N269" s="333">
        <f t="shared" ref="N269:U269" si="37">AVERAGE(N255:N266)</f>
        <v>309.16666666666669</v>
      </c>
      <c r="O269" s="333">
        <f t="shared" si="37"/>
        <v>950.83333333333337</v>
      </c>
      <c r="P269" s="333">
        <f t="shared" si="37"/>
        <v>20.983333333333334</v>
      </c>
      <c r="Q269" s="332">
        <f t="shared" si="37"/>
        <v>11.453333333333335</v>
      </c>
      <c r="R269" s="333">
        <f t="shared" si="37"/>
        <v>98.825000000000003</v>
      </c>
      <c r="S269" s="333">
        <f t="shared" si="37"/>
        <v>5.583333333333333</v>
      </c>
      <c r="T269" s="332">
        <f t="shared" si="37"/>
        <v>1.2416666666666667</v>
      </c>
      <c r="U269" s="333">
        <f t="shared" si="37"/>
        <v>8.5416666666666661</v>
      </c>
      <c r="V269" s="286"/>
      <c r="W269" s="286"/>
      <c r="X269" s="286"/>
      <c r="Y269" s="286"/>
      <c r="Z269" s="286"/>
      <c r="AA269" s="286"/>
      <c r="AB269" s="286"/>
      <c r="AC269" s="286"/>
      <c r="AD269" s="286"/>
      <c r="AE269" s="286"/>
      <c r="AF269" s="286"/>
      <c r="AG269" s="286"/>
      <c r="AH269" s="286"/>
      <c r="AI269" s="286"/>
      <c r="AJ269" s="286"/>
      <c r="AK269" s="286"/>
      <c r="AL269" s="286"/>
      <c r="AM269" s="286"/>
      <c r="AN269" s="286"/>
      <c r="AO269" s="286"/>
    </row>
    <row r="270" spans="1:41" s="287" customFormat="1" ht="12" x14ac:dyDescent="0.2">
      <c r="A270" s="286"/>
      <c r="B270" s="286"/>
      <c r="C270" s="331" t="s">
        <v>101</v>
      </c>
      <c r="D270" s="332">
        <f>MAX(D255:D266)</f>
        <v>16.3</v>
      </c>
      <c r="E270" s="332">
        <f>MAX(E255:E266)</f>
        <v>7.3</v>
      </c>
      <c r="F270" s="333">
        <f>MAX(F255:F266)</f>
        <v>750</v>
      </c>
      <c r="G270" s="332">
        <f>MAX(G255:G266)</f>
        <v>0.79</v>
      </c>
      <c r="H270" s="332">
        <f>MAX(H255:H266)</f>
        <v>32</v>
      </c>
      <c r="I270" s="332"/>
      <c r="J270" s="332">
        <f>MAX(J255:J266)</f>
        <v>9.18</v>
      </c>
      <c r="K270" s="332">
        <f>MAX(K255:K266)</f>
        <v>7.3</v>
      </c>
      <c r="L270" s="334">
        <f>MAX(L255:L266)</f>
        <v>0.31</v>
      </c>
      <c r="M270" s="334"/>
      <c r="N270" s="333">
        <f t="shared" ref="N270:U270" si="38">MAX(N255:N266)</f>
        <v>750</v>
      </c>
      <c r="O270" s="333">
        <f t="shared" si="38"/>
        <v>1100</v>
      </c>
      <c r="P270" s="333">
        <f t="shared" si="38"/>
        <v>36</v>
      </c>
      <c r="Q270" s="332">
        <f t="shared" si="38"/>
        <v>13.72</v>
      </c>
      <c r="R270" s="333">
        <f t="shared" si="38"/>
        <v>102</v>
      </c>
      <c r="S270" s="333">
        <f t="shared" si="38"/>
        <v>7.4</v>
      </c>
      <c r="T270" s="332">
        <f t="shared" si="38"/>
        <v>1.9</v>
      </c>
      <c r="U270" s="333">
        <f t="shared" si="38"/>
        <v>16</v>
      </c>
      <c r="V270" s="286"/>
      <c r="W270" s="286"/>
      <c r="X270" s="286"/>
      <c r="Y270" s="286"/>
      <c r="Z270" s="286"/>
      <c r="AA270" s="286"/>
      <c r="AB270" s="286"/>
      <c r="AC270" s="286"/>
      <c r="AD270" s="286"/>
      <c r="AE270" s="286"/>
      <c r="AF270" s="286"/>
      <c r="AG270" s="286"/>
      <c r="AH270" s="286"/>
      <c r="AI270" s="286"/>
      <c r="AJ270" s="286"/>
      <c r="AK270" s="286"/>
      <c r="AL270" s="286"/>
      <c r="AM270" s="286"/>
      <c r="AN270" s="286"/>
      <c r="AO270" s="286"/>
    </row>
    <row r="271" spans="1:41" s="287" customFormat="1" ht="12" x14ac:dyDescent="0.2">
      <c r="A271" s="286"/>
      <c r="B271" s="286"/>
      <c r="C271" s="345"/>
      <c r="D271" s="286"/>
      <c r="E271" s="286"/>
      <c r="F271" s="346"/>
      <c r="G271" s="346"/>
      <c r="H271" s="286"/>
      <c r="I271" s="286"/>
      <c r="J271" s="305"/>
      <c r="K271" s="286"/>
      <c r="L271" s="286"/>
      <c r="M271" s="286"/>
      <c r="N271" s="346"/>
      <c r="O271" s="346"/>
      <c r="P271" s="346"/>
      <c r="Q271" s="305"/>
      <c r="R271" s="346"/>
      <c r="S271" s="346"/>
      <c r="T271" s="305"/>
      <c r="U271" s="346"/>
      <c r="V271" s="286"/>
      <c r="W271" s="286"/>
      <c r="X271" s="286"/>
      <c r="Y271" s="286"/>
      <c r="Z271" s="286"/>
      <c r="AA271" s="286"/>
      <c r="AB271" s="286"/>
      <c r="AC271" s="286"/>
      <c r="AD271" s="286"/>
      <c r="AE271" s="286"/>
      <c r="AF271" s="286"/>
      <c r="AG271" s="286"/>
      <c r="AH271" s="286"/>
      <c r="AI271" s="286"/>
      <c r="AJ271" s="286"/>
      <c r="AK271" s="286"/>
      <c r="AL271" s="286"/>
      <c r="AM271" s="286"/>
      <c r="AN271" s="286"/>
      <c r="AO271" s="286"/>
    </row>
    <row r="272" spans="1:41" s="287" customFormat="1" ht="12" x14ac:dyDescent="0.2">
      <c r="A272" s="335"/>
      <c r="B272" s="335"/>
      <c r="C272" s="336"/>
      <c r="D272" s="336"/>
      <c r="E272" s="336"/>
      <c r="F272" s="338"/>
      <c r="G272" s="338"/>
      <c r="H272" s="336"/>
      <c r="I272" s="336"/>
      <c r="J272" s="337"/>
      <c r="K272" s="336"/>
      <c r="L272" s="336"/>
      <c r="M272" s="336"/>
      <c r="N272" s="338"/>
      <c r="O272" s="338"/>
      <c r="P272" s="338"/>
      <c r="Q272" s="337"/>
      <c r="R272" s="338"/>
      <c r="S272" s="338"/>
      <c r="T272" s="337"/>
      <c r="U272" s="338"/>
      <c r="V272" s="286"/>
      <c r="W272" s="286"/>
      <c r="X272" s="286"/>
      <c r="Y272" s="286"/>
      <c r="Z272" s="286"/>
      <c r="AA272" s="286"/>
      <c r="AB272" s="286"/>
      <c r="AC272" s="286"/>
      <c r="AD272" s="286"/>
      <c r="AE272" s="286"/>
      <c r="AF272" s="286"/>
      <c r="AG272" s="286"/>
      <c r="AH272" s="286"/>
      <c r="AI272" s="286"/>
      <c r="AJ272" s="286"/>
      <c r="AK272" s="286"/>
      <c r="AL272" s="286"/>
      <c r="AM272" s="286"/>
      <c r="AN272" s="286"/>
      <c r="AO272" s="286"/>
    </row>
    <row r="273" spans="1:41" s="287" customFormat="1" ht="12" x14ac:dyDescent="0.2">
      <c r="A273" s="299">
        <v>506</v>
      </c>
      <c r="B273" s="289" t="s">
        <v>60</v>
      </c>
      <c r="C273" s="290">
        <v>44971</v>
      </c>
      <c r="D273" s="285">
        <v>2.2999999999999998</v>
      </c>
      <c r="E273" s="285">
        <v>1.2</v>
      </c>
      <c r="F273" s="289">
        <v>110</v>
      </c>
      <c r="G273" s="291">
        <v>0.18</v>
      </c>
      <c r="H273" s="289">
        <v>11</v>
      </c>
      <c r="I273" s="294"/>
      <c r="J273" s="292">
        <v>6.6</v>
      </c>
      <c r="K273" s="285">
        <v>6.7</v>
      </c>
      <c r="L273" s="291">
        <v>0.12</v>
      </c>
      <c r="M273" s="293">
        <v>10</v>
      </c>
      <c r="N273" s="289">
        <v>190</v>
      </c>
      <c r="O273" s="289">
        <v>550</v>
      </c>
      <c r="P273" s="285">
        <v>9.1</v>
      </c>
      <c r="Q273" s="289">
        <v>13.63</v>
      </c>
      <c r="R273" s="289">
        <v>98.6</v>
      </c>
      <c r="S273" s="285">
        <v>4.7</v>
      </c>
      <c r="T273" s="285">
        <v>1.4</v>
      </c>
      <c r="U273" s="285">
        <v>8</v>
      </c>
      <c r="V273" s="286"/>
      <c r="W273" s="286"/>
      <c r="X273" s="286"/>
      <c r="Y273" s="286"/>
      <c r="Z273" s="286"/>
      <c r="AA273" s="286"/>
      <c r="AB273" s="286"/>
      <c r="AC273" s="286"/>
      <c r="AD273" s="286"/>
      <c r="AE273" s="286"/>
      <c r="AF273" s="286"/>
      <c r="AG273" s="286"/>
      <c r="AH273" s="286"/>
      <c r="AI273" s="286"/>
      <c r="AJ273" s="286"/>
      <c r="AK273" s="286"/>
      <c r="AL273" s="286"/>
      <c r="AM273" s="286"/>
      <c r="AN273" s="286"/>
      <c r="AO273" s="286"/>
    </row>
    <row r="274" spans="1:41" s="287" customFormat="1" ht="12" x14ac:dyDescent="0.2">
      <c r="A274" s="299">
        <v>506</v>
      </c>
      <c r="B274" s="289" t="s">
        <v>60</v>
      </c>
      <c r="C274" s="290">
        <v>45034</v>
      </c>
      <c r="D274" s="285">
        <v>8.9</v>
      </c>
      <c r="E274" s="285">
        <v>3</v>
      </c>
      <c r="F274" s="289">
        <v>110</v>
      </c>
      <c r="G274" s="291">
        <v>0.2</v>
      </c>
      <c r="H274" s="289">
        <v>11</v>
      </c>
      <c r="I274" s="294"/>
      <c r="J274" s="292">
        <v>6.86</v>
      </c>
      <c r="K274" s="285">
        <v>6.8</v>
      </c>
      <c r="L274" s="291">
        <v>0.12</v>
      </c>
      <c r="M274" s="293">
        <v>10</v>
      </c>
      <c r="N274" s="289">
        <v>190</v>
      </c>
      <c r="O274" s="289">
        <v>610</v>
      </c>
      <c r="P274" s="285">
        <v>14</v>
      </c>
      <c r="Q274" s="289">
        <v>12.29</v>
      </c>
      <c r="R274" s="289">
        <v>105.1</v>
      </c>
      <c r="S274" s="285">
        <v>4.4000000000000004</v>
      </c>
      <c r="T274" s="285">
        <v>1.2</v>
      </c>
      <c r="U274" s="285">
        <v>8.1999999999999993</v>
      </c>
      <c r="V274" s="286"/>
      <c r="W274" s="286"/>
      <c r="X274" s="286"/>
      <c r="Y274" s="286"/>
      <c r="Z274" s="286"/>
      <c r="AA274" s="286"/>
      <c r="AB274" s="286"/>
      <c r="AC274" s="286"/>
      <c r="AD274" s="286"/>
      <c r="AE274" s="286"/>
      <c r="AF274" s="286"/>
      <c r="AG274" s="286"/>
      <c r="AH274" s="286"/>
      <c r="AI274" s="286"/>
      <c r="AJ274" s="286"/>
      <c r="AK274" s="286"/>
      <c r="AL274" s="286"/>
      <c r="AM274" s="286"/>
      <c r="AN274" s="286"/>
      <c r="AO274" s="286"/>
    </row>
    <row r="275" spans="1:41" s="287" customFormat="1" ht="12" x14ac:dyDescent="0.2">
      <c r="A275" s="299">
        <v>506</v>
      </c>
      <c r="B275" s="289" t="s">
        <v>60</v>
      </c>
      <c r="C275" s="290">
        <v>45090</v>
      </c>
      <c r="D275" s="285">
        <v>21.8</v>
      </c>
      <c r="E275" s="285">
        <v>1.5</v>
      </c>
      <c r="F275" s="289">
        <v>90</v>
      </c>
      <c r="G275" s="291">
        <v>0.21</v>
      </c>
      <c r="H275" s="289">
        <v>10</v>
      </c>
      <c r="I275" s="294"/>
      <c r="J275" s="285">
        <v>7</v>
      </c>
      <c r="K275" s="285">
        <v>7.1</v>
      </c>
      <c r="L275" s="291">
        <v>0.15</v>
      </c>
      <c r="M275" s="293">
        <v>10</v>
      </c>
      <c r="N275" s="289">
        <v>120</v>
      </c>
      <c r="O275" s="289">
        <v>510</v>
      </c>
      <c r="P275" s="289">
        <v>10</v>
      </c>
      <c r="Q275" s="285">
        <v>8.98</v>
      </c>
      <c r="R275" s="289">
        <v>102.6</v>
      </c>
      <c r="S275" s="285">
        <v>4.7</v>
      </c>
      <c r="T275" s="285">
        <v>1.4</v>
      </c>
      <c r="U275" s="285">
        <v>8</v>
      </c>
      <c r="V275" s="286"/>
      <c r="W275" s="286"/>
      <c r="X275" s="286"/>
      <c r="Y275" s="286"/>
      <c r="Z275" s="286"/>
      <c r="AA275" s="286"/>
      <c r="AB275" s="286"/>
      <c r="AC275" s="286"/>
      <c r="AD275" s="286"/>
      <c r="AE275" s="286"/>
      <c r="AF275" s="286"/>
      <c r="AG275" s="286"/>
      <c r="AH275" s="286"/>
      <c r="AI275" s="286"/>
      <c r="AJ275" s="286"/>
      <c r="AK275" s="286"/>
      <c r="AL275" s="286"/>
      <c r="AM275" s="286"/>
      <c r="AN275" s="286"/>
      <c r="AO275" s="286"/>
    </row>
    <row r="276" spans="1:41" s="287" customFormat="1" x14ac:dyDescent="0.2">
      <c r="A276" s="295">
        <v>506</v>
      </c>
      <c r="B276" s="261" t="s">
        <v>60</v>
      </c>
      <c r="C276" s="290" t="s">
        <v>206</v>
      </c>
      <c r="D276" s="405">
        <v>18.8</v>
      </c>
      <c r="E276" s="406">
        <v>2.9</v>
      </c>
      <c r="F276" s="407">
        <v>140</v>
      </c>
      <c r="G276" s="408">
        <v>0.23</v>
      </c>
      <c r="H276" s="407">
        <v>14</v>
      </c>
      <c r="I276" s="409"/>
      <c r="J276" s="406">
        <v>6.65</v>
      </c>
      <c r="K276" s="406">
        <v>6.5</v>
      </c>
      <c r="L276" s="408">
        <v>0.12</v>
      </c>
      <c r="M276" s="407">
        <v>10</v>
      </c>
      <c r="N276" s="407">
        <v>61</v>
      </c>
      <c r="O276" s="407">
        <v>600</v>
      </c>
      <c r="P276" s="407">
        <v>14</v>
      </c>
      <c r="Q276" s="406">
        <v>8.5</v>
      </c>
      <c r="R276" s="407">
        <v>92.8</v>
      </c>
      <c r="S276" s="406">
        <v>4.9000000000000004</v>
      </c>
      <c r="T276" s="406">
        <v>1.4</v>
      </c>
      <c r="U276" s="406">
        <v>7.9</v>
      </c>
      <c r="V276" s="286"/>
      <c r="W276" s="286"/>
      <c r="X276" s="286"/>
      <c r="Y276" s="286"/>
      <c r="Z276" s="286"/>
      <c r="AA276" s="286"/>
      <c r="AB276" s="286"/>
      <c r="AC276" s="286"/>
      <c r="AD276" s="286"/>
      <c r="AE276" s="286"/>
      <c r="AF276" s="286"/>
      <c r="AG276" s="286"/>
      <c r="AH276" s="286"/>
      <c r="AI276" s="286"/>
      <c r="AJ276" s="286"/>
      <c r="AK276" s="286"/>
      <c r="AL276" s="286"/>
      <c r="AM276" s="286"/>
      <c r="AN276" s="286"/>
      <c r="AO276" s="286"/>
    </row>
    <row r="277" spans="1:41" s="287" customFormat="1" ht="12" x14ac:dyDescent="0.2">
      <c r="A277" s="299">
        <v>506</v>
      </c>
      <c r="B277" s="289" t="s">
        <v>60</v>
      </c>
      <c r="C277" s="290">
        <v>45210</v>
      </c>
      <c r="D277" s="406">
        <v>13.2</v>
      </c>
      <c r="E277" s="406">
        <v>2.9</v>
      </c>
      <c r="F277" s="407">
        <v>200</v>
      </c>
      <c r="G277" s="408">
        <v>0.3</v>
      </c>
      <c r="H277" s="407">
        <v>15</v>
      </c>
      <c r="I277" s="409"/>
      <c r="J277" s="406">
        <v>6.63</v>
      </c>
      <c r="K277" s="406">
        <v>6.7</v>
      </c>
      <c r="L277" s="408">
        <v>0.13</v>
      </c>
      <c r="M277" s="407">
        <v>16</v>
      </c>
      <c r="N277" s="407">
        <v>92</v>
      </c>
      <c r="O277" s="407">
        <v>670</v>
      </c>
      <c r="P277" s="407">
        <v>13</v>
      </c>
      <c r="Q277" s="406">
        <v>9.5</v>
      </c>
      <c r="R277" s="407">
        <v>94</v>
      </c>
      <c r="S277" s="406">
        <v>4.9000000000000004</v>
      </c>
      <c r="T277" s="406">
        <v>1.4</v>
      </c>
      <c r="U277" s="406">
        <v>7.3</v>
      </c>
      <c r="V277" s="286"/>
      <c r="W277" s="286"/>
      <c r="X277" s="286"/>
      <c r="Y277" s="286"/>
      <c r="Z277" s="286"/>
      <c r="AA277" s="286"/>
      <c r="AB277" s="286"/>
      <c r="AC277" s="286"/>
      <c r="AD277" s="286"/>
      <c r="AE277" s="286"/>
      <c r="AF277" s="286"/>
      <c r="AG277" s="286"/>
      <c r="AH277" s="286"/>
      <c r="AI277" s="286"/>
      <c r="AJ277" s="286"/>
      <c r="AK277" s="286"/>
      <c r="AL277" s="286"/>
      <c r="AM277" s="286"/>
      <c r="AN277" s="286"/>
      <c r="AO277" s="286"/>
    </row>
    <row r="278" spans="1:41" s="287" customFormat="1" ht="12" x14ac:dyDescent="0.2">
      <c r="A278" s="299">
        <v>506</v>
      </c>
      <c r="B278" s="289" t="s">
        <v>60</v>
      </c>
      <c r="C278" s="290">
        <v>45272</v>
      </c>
      <c r="D278" s="406">
        <v>1</v>
      </c>
      <c r="E278" s="406">
        <v>1.4</v>
      </c>
      <c r="F278" s="407">
        <v>100</v>
      </c>
      <c r="G278" s="408">
        <v>0.22</v>
      </c>
      <c r="H278" s="407">
        <v>13</v>
      </c>
      <c r="I278" s="409"/>
      <c r="J278" s="406">
        <v>6.44</v>
      </c>
      <c r="K278" s="406">
        <v>6.7</v>
      </c>
      <c r="L278" s="408">
        <v>0.13</v>
      </c>
      <c r="M278" s="407">
        <v>12</v>
      </c>
      <c r="N278" s="407">
        <v>120</v>
      </c>
      <c r="O278" s="407">
        <v>530</v>
      </c>
      <c r="P278" s="407">
        <v>13</v>
      </c>
      <c r="Q278" s="407">
        <v>13.3</v>
      </c>
      <c r="R278" s="407">
        <v>95.4</v>
      </c>
      <c r="S278" s="406">
        <v>4.7</v>
      </c>
      <c r="T278" s="406">
        <v>1.3</v>
      </c>
      <c r="U278" s="406">
        <v>7.6</v>
      </c>
      <c r="V278" s="286"/>
      <c r="W278" s="286"/>
      <c r="X278" s="286"/>
      <c r="Y278" s="286"/>
      <c r="Z278" s="286"/>
      <c r="AA278" s="286"/>
      <c r="AB278" s="286"/>
      <c r="AC278" s="286"/>
      <c r="AD278" s="286"/>
      <c r="AE278" s="286"/>
      <c r="AF278" s="286"/>
      <c r="AG278" s="286"/>
      <c r="AH278" s="286"/>
      <c r="AI278" s="286"/>
      <c r="AJ278" s="286"/>
      <c r="AK278" s="286"/>
      <c r="AL278" s="286"/>
      <c r="AM278" s="286"/>
      <c r="AN278" s="286"/>
      <c r="AO278" s="286"/>
    </row>
    <row r="279" spans="1:41" s="287" customFormat="1" ht="12" x14ac:dyDescent="0.2">
      <c r="A279" s="340"/>
      <c r="B279" s="340"/>
      <c r="C279" s="341"/>
      <c r="D279" s="342"/>
      <c r="E279" s="342"/>
      <c r="F279" s="343"/>
      <c r="G279" s="343"/>
      <c r="H279" s="342"/>
      <c r="I279" s="342"/>
      <c r="J279" s="342"/>
      <c r="K279" s="342"/>
      <c r="L279" s="344"/>
      <c r="M279" s="344"/>
      <c r="N279" s="343"/>
      <c r="O279" s="343"/>
      <c r="P279" s="343"/>
      <c r="Q279" s="342"/>
      <c r="R279" s="343"/>
      <c r="S279" s="343"/>
      <c r="T279" s="342"/>
      <c r="U279" s="343"/>
      <c r="V279" s="286"/>
      <c r="W279" s="286"/>
      <c r="X279" s="286"/>
      <c r="Y279" s="286"/>
      <c r="Z279" s="286"/>
      <c r="AA279" s="286"/>
      <c r="AB279" s="286"/>
      <c r="AC279" s="286"/>
      <c r="AD279" s="286"/>
      <c r="AE279" s="286"/>
      <c r="AF279" s="286"/>
      <c r="AG279" s="286"/>
      <c r="AH279" s="286"/>
      <c r="AI279" s="286"/>
      <c r="AJ279" s="286"/>
      <c r="AK279" s="286"/>
      <c r="AL279" s="286"/>
      <c r="AM279" s="286"/>
      <c r="AN279" s="286"/>
      <c r="AO279" s="286"/>
    </row>
    <row r="280" spans="1:41" s="287" customFormat="1" ht="12" x14ac:dyDescent="0.2">
      <c r="A280" s="286"/>
      <c r="B280" s="286"/>
      <c r="C280" s="331" t="s">
        <v>99</v>
      </c>
      <c r="D280" s="332">
        <f>MIN(D273:D278)</f>
        <v>1</v>
      </c>
      <c r="E280" s="332">
        <f>MIN(E273:E278)</f>
        <v>1.2</v>
      </c>
      <c r="F280" s="333">
        <f>MIN(F273:F278)</f>
        <v>90</v>
      </c>
      <c r="G280" s="332">
        <f>MIN(G273:G278)</f>
        <v>0.18</v>
      </c>
      <c r="H280" s="332">
        <f>MIN(H273:H278)</f>
        <v>10</v>
      </c>
      <c r="I280" s="332"/>
      <c r="J280" s="332">
        <f>MIN(J273:J278)</f>
        <v>6.44</v>
      </c>
      <c r="K280" s="332">
        <f>MIN(K273:K278)</f>
        <v>6.5</v>
      </c>
      <c r="L280" s="334">
        <f>MIN(L273:L278)</f>
        <v>0.12</v>
      </c>
      <c r="M280" s="334"/>
      <c r="N280" s="333">
        <f t="shared" ref="N280:U280" si="39">MIN(N273:N278)</f>
        <v>61</v>
      </c>
      <c r="O280" s="333">
        <f t="shared" si="39"/>
        <v>510</v>
      </c>
      <c r="P280" s="333">
        <f t="shared" si="39"/>
        <v>9.1</v>
      </c>
      <c r="Q280" s="332">
        <f t="shared" si="39"/>
        <v>8.5</v>
      </c>
      <c r="R280" s="333">
        <f t="shared" si="39"/>
        <v>92.8</v>
      </c>
      <c r="S280" s="333">
        <f t="shared" si="39"/>
        <v>4.4000000000000004</v>
      </c>
      <c r="T280" s="332">
        <f t="shared" si="39"/>
        <v>1.2</v>
      </c>
      <c r="U280" s="333">
        <f t="shared" si="39"/>
        <v>7.3</v>
      </c>
      <c r="V280" s="286"/>
      <c r="W280" s="286"/>
      <c r="X280" s="286"/>
      <c r="Y280" s="286"/>
      <c r="Z280" s="286"/>
      <c r="AA280" s="286"/>
      <c r="AB280" s="286"/>
      <c r="AC280" s="286"/>
      <c r="AD280" s="286"/>
      <c r="AE280" s="286"/>
      <c r="AF280" s="286"/>
      <c r="AG280" s="286"/>
      <c r="AH280" s="286"/>
      <c r="AI280" s="286"/>
      <c r="AJ280" s="286"/>
      <c r="AK280" s="286"/>
      <c r="AL280" s="286"/>
      <c r="AM280" s="286"/>
      <c r="AN280" s="286"/>
      <c r="AO280" s="286"/>
    </row>
    <row r="281" spans="1:41" s="287" customFormat="1" ht="12" x14ac:dyDescent="0.2">
      <c r="A281" s="286"/>
      <c r="B281" s="286"/>
      <c r="C281" s="331" t="s">
        <v>100</v>
      </c>
      <c r="D281" s="332">
        <f>AVERAGE(D273:D278)</f>
        <v>11</v>
      </c>
      <c r="E281" s="332">
        <f>AVERAGE(E273:E278)</f>
        <v>2.15</v>
      </c>
      <c r="F281" s="333">
        <f>AVERAGE(F273:F278)</f>
        <v>125</v>
      </c>
      <c r="G281" s="332">
        <f>AVERAGE(G273:G278)</f>
        <v>0.2233333333333333</v>
      </c>
      <c r="H281" s="332">
        <f>AVERAGE(H273:H278)</f>
        <v>12.333333333333334</v>
      </c>
      <c r="I281" s="332"/>
      <c r="J281" s="332">
        <f>AVERAGE(J273:J278)</f>
        <v>6.6966666666666663</v>
      </c>
      <c r="K281" s="332">
        <f>AVERAGE(K273:K278)</f>
        <v>6.7500000000000009</v>
      </c>
      <c r="L281" s="334">
        <f>AVERAGE(L273:L278)</f>
        <v>0.12833333333333333</v>
      </c>
      <c r="M281" s="334"/>
      <c r="N281" s="333">
        <f t="shared" ref="N281:U281" si="40">AVERAGE(N273:N278)</f>
        <v>128.83333333333334</v>
      </c>
      <c r="O281" s="333">
        <f t="shared" si="40"/>
        <v>578.33333333333337</v>
      </c>
      <c r="P281" s="333">
        <f t="shared" si="40"/>
        <v>12.183333333333332</v>
      </c>
      <c r="Q281" s="332">
        <f t="shared" si="40"/>
        <v>11.033333333333333</v>
      </c>
      <c r="R281" s="333">
        <f t="shared" si="40"/>
        <v>98.083333333333329</v>
      </c>
      <c r="S281" s="333">
        <f t="shared" si="40"/>
        <v>4.7166666666666668</v>
      </c>
      <c r="T281" s="332">
        <f t="shared" si="40"/>
        <v>1.3499999999999999</v>
      </c>
      <c r="U281" s="333">
        <f t="shared" si="40"/>
        <v>7.833333333333333</v>
      </c>
      <c r="V281" s="286"/>
      <c r="W281" s="286"/>
      <c r="X281" s="286"/>
      <c r="Y281" s="286"/>
      <c r="Z281" s="286"/>
      <c r="AA281" s="286"/>
      <c r="AB281" s="286"/>
      <c r="AC281" s="286"/>
      <c r="AD281" s="286"/>
      <c r="AE281" s="286"/>
      <c r="AF281" s="286"/>
      <c r="AG281" s="286"/>
      <c r="AH281" s="286"/>
      <c r="AI281" s="286"/>
      <c r="AJ281" s="286"/>
      <c r="AK281" s="286"/>
      <c r="AL281" s="286"/>
      <c r="AM281" s="286"/>
      <c r="AN281" s="286"/>
      <c r="AO281" s="286"/>
    </row>
    <row r="282" spans="1:41" s="287" customFormat="1" ht="12" x14ac:dyDescent="0.2">
      <c r="A282" s="286"/>
      <c r="B282" s="286"/>
      <c r="C282" s="331" t="s">
        <v>101</v>
      </c>
      <c r="D282" s="332">
        <f>MAX(D273:D278)</f>
        <v>21.8</v>
      </c>
      <c r="E282" s="332">
        <f>MAX(E273:E278)</f>
        <v>3</v>
      </c>
      <c r="F282" s="333">
        <f>MAX(F273:F278)</f>
        <v>200</v>
      </c>
      <c r="G282" s="332">
        <f>MAX(G273:G278)</f>
        <v>0.3</v>
      </c>
      <c r="H282" s="332">
        <f>MAX(H273:H278)</f>
        <v>15</v>
      </c>
      <c r="I282" s="332"/>
      <c r="J282" s="332">
        <f>MAX(J273:J278)</f>
        <v>7</v>
      </c>
      <c r="K282" s="332">
        <f>MAX(K273:K278)</f>
        <v>7.1</v>
      </c>
      <c r="L282" s="334">
        <f>MAX(L273:L278)</f>
        <v>0.15</v>
      </c>
      <c r="M282" s="334"/>
      <c r="N282" s="333">
        <f t="shared" ref="N282:U282" si="41">MAX(N273:N278)</f>
        <v>190</v>
      </c>
      <c r="O282" s="333">
        <f t="shared" si="41"/>
        <v>670</v>
      </c>
      <c r="P282" s="333">
        <f t="shared" si="41"/>
        <v>14</v>
      </c>
      <c r="Q282" s="332">
        <f t="shared" si="41"/>
        <v>13.63</v>
      </c>
      <c r="R282" s="333">
        <f t="shared" si="41"/>
        <v>105.1</v>
      </c>
      <c r="S282" s="333">
        <f t="shared" si="41"/>
        <v>4.9000000000000004</v>
      </c>
      <c r="T282" s="332">
        <f t="shared" si="41"/>
        <v>1.4</v>
      </c>
      <c r="U282" s="333">
        <f t="shared" si="41"/>
        <v>8.1999999999999993</v>
      </c>
      <c r="V282" s="286"/>
      <c r="W282" s="286"/>
      <c r="X282" s="286"/>
      <c r="Y282" s="286"/>
      <c r="Z282" s="286"/>
      <c r="AA282" s="286"/>
      <c r="AB282" s="286"/>
      <c r="AC282" s="286"/>
      <c r="AD282" s="286"/>
      <c r="AE282" s="286"/>
      <c r="AF282" s="286"/>
      <c r="AG282" s="286"/>
      <c r="AH282" s="286"/>
      <c r="AI282" s="286"/>
      <c r="AJ282" s="286"/>
      <c r="AK282" s="286"/>
      <c r="AL282" s="286"/>
      <c r="AM282" s="286"/>
      <c r="AN282" s="286"/>
      <c r="AO282" s="286"/>
    </row>
    <row r="283" spans="1:41" s="287" customFormat="1" ht="12" x14ac:dyDescent="0.2">
      <c r="A283" s="286"/>
      <c r="B283" s="286"/>
      <c r="C283" s="345"/>
      <c r="D283" s="286"/>
      <c r="E283" s="286"/>
      <c r="F283" s="346"/>
      <c r="G283" s="346"/>
      <c r="H283" s="286"/>
      <c r="I283" s="286"/>
      <c r="J283" s="305"/>
      <c r="K283" s="286"/>
      <c r="L283" s="286"/>
      <c r="M283" s="286"/>
      <c r="N283" s="346"/>
      <c r="O283" s="346"/>
      <c r="P283" s="346"/>
      <c r="Q283" s="305"/>
      <c r="R283" s="346"/>
      <c r="S283" s="346"/>
      <c r="T283" s="305"/>
      <c r="U283" s="346"/>
      <c r="V283" s="286"/>
      <c r="W283" s="286"/>
      <c r="X283" s="286"/>
      <c r="Y283" s="286"/>
      <c r="Z283" s="286"/>
      <c r="AA283" s="286"/>
      <c r="AB283" s="286"/>
      <c r="AC283" s="286"/>
      <c r="AD283" s="286"/>
      <c r="AE283" s="286"/>
      <c r="AF283" s="286"/>
      <c r="AG283" s="286"/>
      <c r="AH283" s="286"/>
      <c r="AI283" s="286"/>
      <c r="AJ283" s="286"/>
      <c r="AK283" s="286"/>
      <c r="AL283" s="286"/>
      <c r="AM283" s="286"/>
      <c r="AN283" s="286"/>
      <c r="AO283" s="286"/>
    </row>
    <row r="284" spans="1:41" s="287" customFormat="1" ht="12" x14ac:dyDescent="0.2">
      <c r="A284" s="335"/>
      <c r="B284" s="335"/>
      <c r="C284" s="336"/>
      <c r="D284" s="336"/>
      <c r="E284" s="336"/>
      <c r="F284" s="338"/>
      <c r="G284" s="338"/>
      <c r="H284" s="336"/>
      <c r="I284" s="336"/>
      <c r="J284" s="337"/>
      <c r="K284" s="336"/>
      <c r="L284" s="336"/>
      <c r="M284" s="336"/>
      <c r="N284" s="338"/>
      <c r="O284" s="338"/>
      <c r="P284" s="338"/>
      <c r="Q284" s="337"/>
      <c r="R284" s="338"/>
      <c r="S284" s="338"/>
      <c r="T284" s="337"/>
      <c r="U284" s="338"/>
      <c r="V284" s="286"/>
      <c r="W284" s="286"/>
      <c r="X284" s="286"/>
      <c r="Y284" s="286"/>
      <c r="Z284" s="286"/>
      <c r="AA284" s="286"/>
      <c r="AB284" s="286"/>
      <c r="AC284" s="286"/>
      <c r="AD284" s="286"/>
      <c r="AE284" s="286"/>
      <c r="AF284" s="286"/>
      <c r="AG284" s="286"/>
      <c r="AH284" s="286"/>
      <c r="AI284" s="286"/>
      <c r="AJ284" s="286"/>
      <c r="AK284" s="286"/>
      <c r="AL284" s="286"/>
      <c r="AM284" s="286"/>
      <c r="AN284" s="286"/>
      <c r="AO284" s="286"/>
    </row>
    <row r="285" spans="1:41" s="287" customFormat="1" ht="12" x14ac:dyDescent="0.2">
      <c r="A285" s="299">
        <v>508</v>
      </c>
      <c r="B285" s="289" t="s">
        <v>61</v>
      </c>
      <c r="C285" s="290">
        <v>44971</v>
      </c>
      <c r="D285" s="285">
        <v>2</v>
      </c>
      <c r="E285" s="285">
        <v>1.2</v>
      </c>
      <c r="F285" s="289">
        <v>110</v>
      </c>
      <c r="G285" s="291">
        <v>0.14000000000000001</v>
      </c>
      <c r="H285" s="285">
        <v>9.6</v>
      </c>
      <c r="I285" s="294"/>
      <c r="J285" s="292">
        <v>6.45</v>
      </c>
      <c r="K285" s="285">
        <v>6.8</v>
      </c>
      <c r="L285" s="291">
        <v>0.13</v>
      </c>
      <c r="M285" s="293">
        <v>10</v>
      </c>
      <c r="N285" s="289">
        <v>160</v>
      </c>
      <c r="O285" s="289">
        <v>470</v>
      </c>
      <c r="P285" s="285">
        <v>7.8</v>
      </c>
      <c r="Q285" s="289">
        <v>13.71</v>
      </c>
      <c r="R285" s="289">
        <v>99.1</v>
      </c>
      <c r="S285" s="285">
        <v>4.7</v>
      </c>
      <c r="T285" s="285">
        <v>1.3</v>
      </c>
      <c r="U285" s="285">
        <v>7.7</v>
      </c>
      <c r="V285" s="286"/>
      <c r="W285" s="286"/>
      <c r="X285" s="286"/>
      <c r="Y285" s="286"/>
      <c r="Z285" s="286"/>
      <c r="AA285" s="286"/>
      <c r="AB285" s="286"/>
      <c r="AC285" s="286"/>
      <c r="AD285" s="286"/>
      <c r="AE285" s="286"/>
      <c r="AF285" s="286"/>
      <c r="AG285" s="286"/>
      <c r="AH285" s="286"/>
      <c r="AI285" s="286"/>
      <c r="AJ285" s="286"/>
      <c r="AK285" s="286"/>
      <c r="AL285" s="286"/>
      <c r="AM285" s="286"/>
      <c r="AN285" s="286"/>
      <c r="AO285" s="286"/>
    </row>
    <row r="286" spans="1:41" s="287" customFormat="1" ht="12" x14ac:dyDescent="0.2">
      <c r="A286" s="299">
        <v>508</v>
      </c>
      <c r="B286" s="289" t="s">
        <v>61</v>
      </c>
      <c r="C286" s="290">
        <v>45034</v>
      </c>
      <c r="D286" s="285">
        <v>8.3000000000000007</v>
      </c>
      <c r="E286" s="285">
        <v>1.2</v>
      </c>
      <c r="F286" s="289">
        <v>110</v>
      </c>
      <c r="G286" s="291">
        <v>0.16</v>
      </c>
      <c r="H286" s="285">
        <v>9.8000000000000007</v>
      </c>
      <c r="I286" s="294"/>
      <c r="J286" s="292">
        <v>6.52</v>
      </c>
      <c r="K286" s="285">
        <v>6.9</v>
      </c>
      <c r="L286" s="291">
        <v>0.13</v>
      </c>
      <c r="M286" s="293">
        <v>10</v>
      </c>
      <c r="N286" s="289">
        <v>190</v>
      </c>
      <c r="O286" s="289">
        <v>610</v>
      </c>
      <c r="P286" s="285">
        <v>11</v>
      </c>
      <c r="Q286" s="289">
        <v>12.3</v>
      </c>
      <c r="R286" s="289">
        <v>104</v>
      </c>
      <c r="S286" s="285">
        <v>4.5</v>
      </c>
      <c r="T286" s="285">
        <v>1.2</v>
      </c>
      <c r="U286" s="285">
        <v>7.3</v>
      </c>
      <c r="V286" s="286"/>
      <c r="W286" s="286"/>
      <c r="X286" s="286"/>
      <c r="Y286" s="286"/>
      <c r="Z286" s="286"/>
      <c r="AA286" s="286"/>
      <c r="AB286" s="286"/>
      <c r="AC286" s="286"/>
      <c r="AD286" s="286"/>
      <c r="AE286" s="286"/>
      <c r="AF286" s="286"/>
      <c r="AG286" s="286"/>
      <c r="AH286" s="286"/>
      <c r="AI286" s="286"/>
      <c r="AJ286" s="286"/>
      <c r="AK286" s="286"/>
      <c r="AL286" s="286"/>
      <c r="AM286" s="286"/>
      <c r="AN286" s="286"/>
      <c r="AO286" s="286"/>
    </row>
    <row r="287" spans="1:41" s="287" customFormat="1" ht="12" x14ac:dyDescent="0.2">
      <c r="A287" s="299">
        <v>508</v>
      </c>
      <c r="B287" s="289" t="s">
        <v>61</v>
      </c>
      <c r="C287" s="290">
        <v>45090</v>
      </c>
      <c r="D287" s="289">
        <v>21.8</v>
      </c>
      <c r="E287" s="285">
        <v>2.2999999999999998</v>
      </c>
      <c r="F287" s="289">
        <v>90</v>
      </c>
      <c r="G287" s="291">
        <v>0.18</v>
      </c>
      <c r="H287" s="289">
        <v>10</v>
      </c>
      <c r="I287" s="294"/>
      <c r="J287" s="285">
        <v>6.73</v>
      </c>
      <c r="K287" s="285">
        <v>6.9</v>
      </c>
      <c r="L287" s="291">
        <v>0.14000000000000001</v>
      </c>
      <c r="M287" s="289">
        <v>23</v>
      </c>
      <c r="N287" s="289">
        <v>100</v>
      </c>
      <c r="O287" s="289">
        <v>530</v>
      </c>
      <c r="P287" s="289">
        <v>18</v>
      </c>
      <c r="Q287" s="285">
        <v>8.67</v>
      </c>
      <c r="R287" s="289">
        <v>99.3</v>
      </c>
      <c r="S287" s="285">
        <v>4.7</v>
      </c>
      <c r="T287" s="285">
        <v>1.3</v>
      </c>
      <c r="U287" s="285">
        <v>7.7</v>
      </c>
      <c r="V287" s="286"/>
      <c r="W287" s="286"/>
      <c r="X287" s="286"/>
      <c r="Y287" s="286"/>
      <c r="Z287" s="286"/>
      <c r="AA287" s="286"/>
      <c r="AB287" s="286"/>
      <c r="AC287" s="286"/>
      <c r="AD287" s="286"/>
      <c r="AE287" s="286"/>
      <c r="AF287" s="286"/>
      <c r="AG287" s="286"/>
      <c r="AH287" s="286"/>
      <c r="AI287" s="286"/>
      <c r="AJ287" s="286"/>
      <c r="AK287" s="286"/>
      <c r="AL287" s="286"/>
      <c r="AM287" s="286"/>
      <c r="AN287" s="286"/>
      <c r="AO287" s="286"/>
    </row>
    <row r="288" spans="1:41" s="287" customFormat="1" ht="12" x14ac:dyDescent="0.2">
      <c r="A288" s="288">
        <v>508</v>
      </c>
      <c r="B288" s="289" t="s">
        <v>61</v>
      </c>
      <c r="C288" s="290" t="s">
        <v>206</v>
      </c>
      <c r="D288" s="405">
        <v>18.8</v>
      </c>
      <c r="E288" s="406">
        <v>2.5</v>
      </c>
      <c r="F288" s="407">
        <v>140</v>
      </c>
      <c r="G288" s="408">
        <v>0.28000000000000003</v>
      </c>
      <c r="H288" s="407">
        <v>14</v>
      </c>
      <c r="I288" s="409"/>
      <c r="J288" s="406">
        <v>6.35</v>
      </c>
      <c r="K288" s="406">
        <v>6.5</v>
      </c>
      <c r="L288" s="408">
        <v>0.1</v>
      </c>
      <c r="M288" s="407">
        <v>10</v>
      </c>
      <c r="N288" s="407">
        <v>63</v>
      </c>
      <c r="O288" s="407">
        <v>600</v>
      </c>
      <c r="P288" s="406">
        <v>8.5</v>
      </c>
      <c r="Q288" s="406">
        <v>8.3000000000000007</v>
      </c>
      <c r="R288" s="407">
        <v>90.6</v>
      </c>
      <c r="S288" s="406">
        <v>4.7</v>
      </c>
      <c r="T288" s="406">
        <v>1.3</v>
      </c>
      <c r="U288" s="406">
        <v>7.8</v>
      </c>
      <c r="V288" s="286"/>
      <c r="W288" s="286"/>
      <c r="X288" s="286"/>
      <c r="Y288" s="286"/>
      <c r="Z288" s="286"/>
      <c r="AA288" s="286"/>
      <c r="AB288" s="286"/>
      <c r="AC288" s="286"/>
      <c r="AD288" s="286"/>
      <c r="AE288" s="286"/>
      <c r="AF288" s="286"/>
      <c r="AG288" s="286"/>
      <c r="AH288" s="286"/>
      <c r="AI288" s="286"/>
      <c r="AJ288" s="286"/>
      <c r="AK288" s="286"/>
      <c r="AL288" s="286"/>
      <c r="AM288" s="286"/>
      <c r="AN288" s="286"/>
      <c r="AO288" s="286"/>
    </row>
    <row r="289" spans="1:41" s="287" customFormat="1" ht="12" x14ac:dyDescent="0.2">
      <c r="A289" s="299">
        <v>508</v>
      </c>
      <c r="B289" s="289" t="s">
        <v>61</v>
      </c>
      <c r="C289" s="290">
        <v>45210</v>
      </c>
      <c r="D289" s="406">
        <v>13</v>
      </c>
      <c r="E289" s="406">
        <v>2.4</v>
      </c>
      <c r="F289" s="407">
        <v>100</v>
      </c>
      <c r="G289" s="408">
        <v>0.18</v>
      </c>
      <c r="H289" s="407">
        <v>10</v>
      </c>
      <c r="I289" s="409"/>
      <c r="J289" s="406">
        <v>6.52</v>
      </c>
      <c r="K289" s="406">
        <v>6.9</v>
      </c>
      <c r="L289" s="408">
        <v>0.14000000000000001</v>
      </c>
      <c r="M289" s="410">
        <v>10</v>
      </c>
      <c r="N289" s="407">
        <v>62</v>
      </c>
      <c r="O289" s="407">
        <v>490</v>
      </c>
      <c r="P289" s="407">
        <v>15</v>
      </c>
      <c r="Q289" s="406">
        <v>9.6</v>
      </c>
      <c r="R289" s="407">
        <v>94</v>
      </c>
      <c r="S289" s="406">
        <v>4.7</v>
      </c>
      <c r="T289" s="406">
        <v>1.3</v>
      </c>
      <c r="U289" s="406">
        <v>7.3</v>
      </c>
      <c r="V289" s="286"/>
      <c r="W289" s="286"/>
      <c r="X289" s="286"/>
      <c r="Y289" s="286"/>
      <c r="Z289" s="286"/>
      <c r="AA289" s="286"/>
      <c r="AB289" s="286"/>
      <c r="AC289" s="286"/>
      <c r="AD289" s="286"/>
      <c r="AE289" s="286"/>
      <c r="AF289" s="286"/>
      <c r="AG289" s="286"/>
      <c r="AH289" s="286"/>
      <c r="AI289" s="286"/>
      <c r="AJ289" s="286"/>
      <c r="AK289" s="286"/>
      <c r="AL289" s="286"/>
      <c r="AM289" s="286"/>
      <c r="AN289" s="286"/>
      <c r="AO289" s="286"/>
    </row>
    <row r="290" spans="1:41" s="287" customFormat="1" ht="12" x14ac:dyDescent="0.2">
      <c r="A290" s="299">
        <v>508</v>
      </c>
      <c r="B290" s="289" t="s">
        <v>61</v>
      </c>
      <c r="C290" s="290">
        <v>45272</v>
      </c>
      <c r="D290" s="406">
        <v>0.9</v>
      </c>
      <c r="E290" s="406">
        <v>1.6</v>
      </c>
      <c r="F290" s="407">
        <v>130</v>
      </c>
      <c r="G290" s="408">
        <v>0.2</v>
      </c>
      <c r="H290" s="407">
        <v>12</v>
      </c>
      <c r="I290" s="409"/>
      <c r="J290" s="406">
        <v>6.42</v>
      </c>
      <c r="K290" s="406">
        <v>6.8</v>
      </c>
      <c r="L290" s="408">
        <v>0.14000000000000001</v>
      </c>
      <c r="M290" s="410">
        <v>10</v>
      </c>
      <c r="N290" s="407">
        <v>110</v>
      </c>
      <c r="O290" s="407">
        <v>520</v>
      </c>
      <c r="P290" s="407">
        <v>13</v>
      </c>
      <c r="Q290" s="407">
        <v>13.4</v>
      </c>
      <c r="R290" s="407">
        <v>96.5</v>
      </c>
      <c r="S290" s="406">
        <v>4.8</v>
      </c>
      <c r="T290" s="406">
        <v>1.3</v>
      </c>
      <c r="U290" s="406">
        <v>7.4</v>
      </c>
      <c r="V290" s="286"/>
      <c r="W290" s="286"/>
      <c r="X290" s="286"/>
      <c r="Y290" s="286"/>
      <c r="Z290" s="286"/>
      <c r="AA290" s="286"/>
      <c r="AB290" s="286"/>
      <c r="AC290" s="286"/>
      <c r="AD290" s="286"/>
      <c r="AE290" s="286"/>
      <c r="AF290" s="286"/>
      <c r="AG290" s="286"/>
      <c r="AH290" s="286"/>
      <c r="AI290" s="286"/>
      <c r="AJ290" s="286"/>
      <c r="AK290" s="286"/>
      <c r="AL290" s="286"/>
      <c r="AM290" s="286"/>
      <c r="AN290" s="286"/>
      <c r="AO290" s="286"/>
    </row>
    <row r="291" spans="1:41" s="287" customFormat="1" ht="12" x14ac:dyDescent="0.2">
      <c r="A291" s="340"/>
      <c r="B291" s="340"/>
      <c r="C291" s="341"/>
      <c r="D291" s="342"/>
      <c r="E291" s="342"/>
      <c r="F291" s="343"/>
      <c r="G291" s="343"/>
      <c r="H291" s="342"/>
      <c r="I291" s="342"/>
      <c r="J291" s="342"/>
      <c r="K291" s="342"/>
      <c r="L291" s="344"/>
      <c r="M291" s="344"/>
      <c r="N291" s="343"/>
      <c r="O291" s="343"/>
      <c r="P291" s="343"/>
      <c r="Q291" s="342"/>
      <c r="R291" s="343"/>
      <c r="S291" s="343"/>
      <c r="T291" s="342"/>
      <c r="U291" s="343"/>
      <c r="V291" s="286"/>
      <c r="W291" s="286"/>
      <c r="X291" s="286"/>
      <c r="Y291" s="286"/>
      <c r="Z291" s="286"/>
      <c r="AA291" s="286"/>
      <c r="AB291" s="286"/>
      <c r="AC291" s="286"/>
      <c r="AD291" s="286"/>
      <c r="AE291" s="286"/>
      <c r="AF291" s="286"/>
      <c r="AG291" s="286"/>
      <c r="AH291" s="286"/>
      <c r="AI291" s="286"/>
      <c r="AJ291" s="286"/>
      <c r="AK291" s="286"/>
      <c r="AL291" s="286"/>
      <c r="AM291" s="286"/>
      <c r="AN291" s="286"/>
      <c r="AO291" s="286"/>
    </row>
    <row r="292" spans="1:41" s="287" customFormat="1" ht="12" x14ac:dyDescent="0.2">
      <c r="A292" s="286"/>
      <c r="B292" s="286"/>
      <c r="C292" s="331" t="s">
        <v>99</v>
      </c>
      <c r="D292" s="332">
        <f>MIN(D285:D290)</f>
        <v>0.9</v>
      </c>
      <c r="E292" s="332">
        <f>MIN(E285:E290)</f>
        <v>1.2</v>
      </c>
      <c r="F292" s="333">
        <f>MIN(F285:F290)</f>
        <v>90</v>
      </c>
      <c r="G292" s="332">
        <f>MIN(G285:G290)</f>
        <v>0.14000000000000001</v>
      </c>
      <c r="H292" s="332">
        <f>MIN(H285:H290)</f>
        <v>9.6</v>
      </c>
      <c r="I292" s="332"/>
      <c r="J292" s="332">
        <f>MIN(J285:J290)</f>
        <v>6.35</v>
      </c>
      <c r="K292" s="332">
        <f>MIN(K285:K290)</f>
        <v>6.5</v>
      </c>
      <c r="L292" s="334">
        <f>MIN(L285:L290)</f>
        <v>0.1</v>
      </c>
      <c r="M292" s="334"/>
      <c r="N292" s="333">
        <f t="shared" ref="N292:U292" si="42">MIN(N285:N290)</f>
        <v>62</v>
      </c>
      <c r="O292" s="333">
        <f t="shared" si="42"/>
        <v>470</v>
      </c>
      <c r="P292" s="333">
        <f t="shared" si="42"/>
        <v>7.8</v>
      </c>
      <c r="Q292" s="332">
        <f t="shared" si="42"/>
        <v>8.3000000000000007</v>
      </c>
      <c r="R292" s="333">
        <f t="shared" si="42"/>
        <v>90.6</v>
      </c>
      <c r="S292" s="333">
        <f t="shared" si="42"/>
        <v>4.5</v>
      </c>
      <c r="T292" s="332">
        <f t="shared" si="42"/>
        <v>1.2</v>
      </c>
      <c r="U292" s="333">
        <f t="shared" si="42"/>
        <v>7.3</v>
      </c>
      <c r="V292" s="286"/>
      <c r="W292" s="286"/>
      <c r="X292" s="286"/>
      <c r="Y292" s="286"/>
      <c r="Z292" s="286"/>
      <c r="AA292" s="286"/>
      <c r="AB292" s="286"/>
      <c r="AC292" s="286"/>
      <c r="AD292" s="286"/>
      <c r="AE292" s="286"/>
      <c r="AF292" s="286"/>
      <c r="AG292" s="286"/>
      <c r="AH292" s="286"/>
      <c r="AI292" s="286"/>
      <c r="AJ292" s="286"/>
      <c r="AK292" s="286"/>
      <c r="AL292" s="286"/>
      <c r="AM292" s="286"/>
      <c r="AN292" s="286"/>
      <c r="AO292" s="286"/>
    </row>
    <row r="293" spans="1:41" s="287" customFormat="1" ht="12" x14ac:dyDescent="0.2">
      <c r="A293" s="286"/>
      <c r="B293" s="286"/>
      <c r="C293" s="331" t="s">
        <v>100</v>
      </c>
      <c r="D293" s="332">
        <f>AVERAGE(D285:D290)</f>
        <v>10.800000000000002</v>
      </c>
      <c r="E293" s="332">
        <f>AVERAGE(E285:E290)</f>
        <v>1.8666666666666665</v>
      </c>
      <c r="F293" s="333">
        <f>AVERAGE(F285:F290)</f>
        <v>113.33333333333333</v>
      </c>
      <c r="G293" s="332">
        <f>AVERAGE(G285:G290)</f>
        <v>0.18999999999999997</v>
      </c>
      <c r="H293" s="332">
        <f>AVERAGE(H285:H290)</f>
        <v>10.9</v>
      </c>
      <c r="I293" s="332"/>
      <c r="J293" s="332">
        <f>AVERAGE(J285:J290)</f>
        <v>6.4983333333333322</v>
      </c>
      <c r="K293" s="332">
        <f>AVERAGE(K285:K290)</f>
        <v>6.8</v>
      </c>
      <c r="L293" s="334">
        <f>AVERAGE(L285:L290)</f>
        <v>0.13</v>
      </c>
      <c r="M293" s="334"/>
      <c r="N293" s="333">
        <f t="shared" ref="N293:U293" si="43">AVERAGE(N285:N290)</f>
        <v>114.16666666666667</v>
      </c>
      <c r="O293" s="333">
        <f t="shared" si="43"/>
        <v>536.66666666666663</v>
      </c>
      <c r="P293" s="333">
        <f t="shared" si="43"/>
        <v>12.216666666666667</v>
      </c>
      <c r="Q293" s="332">
        <f t="shared" si="43"/>
        <v>10.996666666666668</v>
      </c>
      <c r="R293" s="333">
        <f t="shared" si="43"/>
        <v>97.25</v>
      </c>
      <c r="S293" s="333">
        <f t="shared" si="43"/>
        <v>4.6833333333333327</v>
      </c>
      <c r="T293" s="332">
        <f t="shared" si="43"/>
        <v>1.2833333333333332</v>
      </c>
      <c r="U293" s="333">
        <f t="shared" si="43"/>
        <v>7.5333333333333323</v>
      </c>
      <c r="V293" s="297"/>
      <c r="W293" s="297"/>
      <c r="X293" s="297"/>
      <c r="Y293" s="286"/>
      <c r="Z293" s="286"/>
      <c r="AA293" s="286"/>
      <c r="AB293" s="286"/>
      <c r="AC293" s="286"/>
      <c r="AD293" s="286"/>
      <c r="AE293" s="286"/>
      <c r="AF293" s="286"/>
      <c r="AG293" s="286"/>
      <c r="AH293" s="286"/>
      <c r="AI293" s="286"/>
      <c r="AJ293" s="286"/>
      <c r="AK293" s="286"/>
      <c r="AL293" s="286"/>
      <c r="AM293" s="286"/>
      <c r="AN293" s="286"/>
      <c r="AO293" s="286"/>
    </row>
    <row r="294" spans="1:41" s="287" customFormat="1" ht="12" x14ac:dyDescent="0.2">
      <c r="A294" s="286"/>
      <c r="B294" s="286"/>
      <c r="C294" s="331" t="s">
        <v>101</v>
      </c>
      <c r="D294" s="332">
        <f>MAX(D285:D290)</f>
        <v>21.8</v>
      </c>
      <c r="E294" s="332">
        <f>MAX(E285:E290)</f>
        <v>2.5</v>
      </c>
      <c r="F294" s="333">
        <f>MAX(F285:F290)</f>
        <v>140</v>
      </c>
      <c r="G294" s="332">
        <f>MAX(G285:G290)</f>
        <v>0.28000000000000003</v>
      </c>
      <c r="H294" s="332">
        <f>MAX(H285:H290)</f>
        <v>14</v>
      </c>
      <c r="I294" s="332"/>
      <c r="J294" s="332">
        <f>MAX(J285:J290)</f>
        <v>6.73</v>
      </c>
      <c r="K294" s="332">
        <f>MAX(K285:K290)</f>
        <v>6.9</v>
      </c>
      <c r="L294" s="334">
        <f>MAX(L285:L290)</f>
        <v>0.14000000000000001</v>
      </c>
      <c r="M294" s="334"/>
      <c r="N294" s="333">
        <f t="shared" ref="N294:U294" si="44">MAX(N285:N290)</f>
        <v>190</v>
      </c>
      <c r="O294" s="333">
        <f t="shared" si="44"/>
        <v>610</v>
      </c>
      <c r="P294" s="333">
        <f t="shared" si="44"/>
        <v>18</v>
      </c>
      <c r="Q294" s="332">
        <f t="shared" si="44"/>
        <v>13.71</v>
      </c>
      <c r="R294" s="333">
        <f t="shared" si="44"/>
        <v>104</v>
      </c>
      <c r="S294" s="333">
        <f t="shared" si="44"/>
        <v>4.8</v>
      </c>
      <c r="T294" s="332">
        <f t="shared" si="44"/>
        <v>1.3</v>
      </c>
      <c r="U294" s="333">
        <f t="shared" si="44"/>
        <v>7.8</v>
      </c>
      <c r="V294" s="297"/>
      <c r="W294" s="297"/>
      <c r="X294" s="297"/>
      <c r="Y294" s="286"/>
      <c r="Z294" s="286"/>
      <c r="AA294" s="286"/>
      <c r="AB294" s="286"/>
      <c r="AC294" s="286"/>
      <c r="AD294" s="286"/>
      <c r="AE294" s="286"/>
      <c r="AF294" s="286"/>
      <c r="AG294" s="286"/>
      <c r="AH294" s="286"/>
      <c r="AI294" s="286"/>
      <c r="AJ294" s="286"/>
      <c r="AK294" s="286"/>
      <c r="AL294" s="286"/>
      <c r="AM294" s="286"/>
      <c r="AN294" s="286"/>
      <c r="AO294" s="286"/>
    </row>
    <row r="295" spans="1:41" s="287" customFormat="1" ht="12" x14ac:dyDescent="0.2">
      <c r="A295" s="286"/>
      <c r="B295" s="286"/>
      <c r="C295" s="345"/>
      <c r="D295" s="286"/>
      <c r="E295" s="286"/>
      <c r="F295" s="346"/>
      <c r="G295" s="346"/>
      <c r="H295" s="286"/>
      <c r="I295" s="286"/>
      <c r="J295" s="305"/>
      <c r="K295" s="286"/>
      <c r="L295" s="286"/>
      <c r="M295" s="286"/>
      <c r="N295" s="346"/>
      <c r="O295" s="346"/>
      <c r="P295" s="346"/>
      <c r="Q295" s="305"/>
      <c r="R295" s="346"/>
      <c r="S295" s="346"/>
      <c r="T295" s="305"/>
      <c r="U295" s="346"/>
      <c r="V295" s="297"/>
      <c r="W295" s="297"/>
      <c r="X295" s="297"/>
      <c r="Y295" s="286"/>
      <c r="Z295" s="286"/>
      <c r="AA295" s="286"/>
      <c r="AB295" s="286"/>
      <c r="AC295" s="286"/>
      <c r="AD295" s="286"/>
      <c r="AE295" s="286"/>
      <c r="AF295" s="286"/>
      <c r="AG295" s="286"/>
      <c r="AH295" s="286"/>
      <c r="AI295" s="286"/>
      <c r="AJ295" s="286"/>
      <c r="AK295" s="286"/>
      <c r="AL295" s="286"/>
      <c r="AM295" s="286"/>
      <c r="AN295" s="286"/>
      <c r="AO295" s="286"/>
    </row>
    <row r="296" spans="1:41" s="287" customFormat="1" ht="12" x14ac:dyDescent="0.2">
      <c r="A296" s="335"/>
      <c r="B296" s="335"/>
      <c r="C296" s="336"/>
      <c r="D296" s="336"/>
      <c r="E296" s="336"/>
      <c r="F296" s="338"/>
      <c r="G296" s="338"/>
      <c r="H296" s="336"/>
      <c r="I296" s="336"/>
      <c r="J296" s="337"/>
      <c r="K296" s="336"/>
      <c r="L296" s="336"/>
      <c r="M296" s="336"/>
      <c r="N296" s="338"/>
      <c r="O296" s="338"/>
      <c r="P296" s="338"/>
      <c r="Q296" s="337"/>
      <c r="R296" s="338"/>
      <c r="S296" s="338"/>
      <c r="T296" s="337"/>
      <c r="U296" s="338"/>
      <c r="V296" s="297"/>
      <c r="W296" s="297"/>
      <c r="X296" s="297"/>
      <c r="Y296" s="286"/>
      <c r="Z296" s="286"/>
      <c r="AA296" s="286"/>
      <c r="AB296" s="286"/>
      <c r="AC296" s="286"/>
      <c r="AD296" s="286"/>
      <c r="AE296" s="286"/>
      <c r="AF296" s="286"/>
      <c r="AG296" s="286"/>
      <c r="AH296" s="286"/>
      <c r="AI296" s="286"/>
      <c r="AJ296" s="286"/>
      <c r="AK296" s="286"/>
      <c r="AL296" s="286"/>
      <c r="AM296" s="286"/>
      <c r="AN296" s="286"/>
      <c r="AO296" s="286"/>
    </row>
    <row r="297" spans="1:41" s="287" customFormat="1" ht="12" x14ac:dyDescent="0.2">
      <c r="A297" s="299">
        <v>512</v>
      </c>
      <c r="B297" s="289" t="s">
        <v>62</v>
      </c>
      <c r="C297" s="290">
        <v>44971</v>
      </c>
      <c r="D297" s="285">
        <v>2.5</v>
      </c>
      <c r="E297" s="285">
        <v>2.7</v>
      </c>
      <c r="F297" s="289">
        <v>250</v>
      </c>
      <c r="G297" s="291">
        <v>0.46</v>
      </c>
      <c r="H297" s="289">
        <v>21</v>
      </c>
      <c r="I297" s="289">
        <v>20</v>
      </c>
      <c r="J297" s="292">
        <v>8.6999999999999993</v>
      </c>
      <c r="K297" s="285">
        <v>5.7</v>
      </c>
      <c r="L297" s="298">
        <v>3.4000000000000002E-2</v>
      </c>
      <c r="M297" s="289">
        <v>64</v>
      </c>
      <c r="N297" s="289">
        <v>560</v>
      </c>
      <c r="O297" s="289">
        <v>1200</v>
      </c>
      <c r="P297" s="289">
        <v>16</v>
      </c>
      <c r="Q297" s="289">
        <v>11.2</v>
      </c>
      <c r="R297" s="289">
        <v>81.7</v>
      </c>
      <c r="S297" s="285">
        <v>5.5</v>
      </c>
      <c r="T297" s="285">
        <v>2</v>
      </c>
      <c r="U297" s="289">
        <v>10</v>
      </c>
      <c r="V297" s="297"/>
      <c r="W297" s="297"/>
      <c r="X297" s="297"/>
      <c r="Y297" s="286"/>
      <c r="Z297" s="286"/>
      <c r="AA297" s="286"/>
      <c r="AB297" s="286"/>
      <c r="AC297" s="286"/>
      <c r="AD297" s="286"/>
      <c r="AE297" s="286"/>
      <c r="AF297" s="286"/>
      <c r="AG297" s="286"/>
      <c r="AH297" s="286"/>
      <c r="AI297" s="286"/>
      <c r="AJ297" s="286"/>
      <c r="AK297" s="286"/>
      <c r="AL297" s="286"/>
      <c r="AM297" s="286"/>
      <c r="AN297" s="286"/>
      <c r="AO297" s="286"/>
    </row>
    <row r="298" spans="1:41" s="287" customFormat="1" ht="12" x14ac:dyDescent="0.2">
      <c r="A298" s="299">
        <v>512</v>
      </c>
      <c r="B298" s="289" t="s">
        <v>62</v>
      </c>
      <c r="C298" s="290">
        <v>45034</v>
      </c>
      <c r="D298" s="285">
        <v>7.2</v>
      </c>
      <c r="E298" s="285">
        <v>6.7</v>
      </c>
      <c r="F298" s="289">
        <v>320</v>
      </c>
      <c r="G298" s="291">
        <v>0.45</v>
      </c>
      <c r="H298" s="289">
        <v>20</v>
      </c>
      <c r="I298" s="289">
        <v>18</v>
      </c>
      <c r="J298" s="292">
        <v>9.94</v>
      </c>
      <c r="K298" s="285">
        <v>6.3</v>
      </c>
      <c r="L298" s="298">
        <v>0.16</v>
      </c>
      <c r="M298" s="289">
        <v>97</v>
      </c>
      <c r="N298" s="289">
        <v>420</v>
      </c>
      <c r="O298" s="289">
        <v>1400</v>
      </c>
      <c r="P298" s="289">
        <v>27</v>
      </c>
      <c r="Q298" s="289">
        <v>10.96</v>
      </c>
      <c r="R298" s="289">
        <v>89.6</v>
      </c>
      <c r="S298" s="285">
        <v>6</v>
      </c>
      <c r="T298" s="285">
        <v>2.1</v>
      </c>
      <c r="U298" s="289">
        <v>11</v>
      </c>
      <c r="V298" s="297"/>
      <c r="W298" s="297"/>
      <c r="X298" s="297"/>
      <c r="Y298" s="286"/>
      <c r="Z298" s="286"/>
      <c r="AA298" s="286"/>
      <c r="AB298" s="286"/>
      <c r="AC298" s="286"/>
      <c r="AD298" s="286"/>
      <c r="AE298" s="286"/>
      <c r="AF298" s="286"/>
      <c r="AG298" s="286"/>
      <c r="AH298" s="286"/>
      <c r="AI298" s="286"/>
      <c r="AJ298" s="286"/>
      <c r="AK298" s="286"/>
      <c r="AL298" s="286"/>
      <c r="AM298" s="286"/>
      <c r="AN298" s="286"/>
      <c r="AO298" s="286"/>
    </row>
    <row r="299" spans="1:41" s="287" customFormat="1" ht="12" x14ac:dyDescent="0.2">
      <c r="A299" s="299">
        <v>512</v>
      </c>
      <c r="B299" s="289" t="s">
        <v>62</v>
      </c>
      <c r="C299" s="290">
        <v>45090</v>
      </c>
      <c r="D299" s="285">
        <v>15.9</v>
      </c>
      <c r="E299" s="289">
        <v>60</v>
      </c>
      <c r="F299" s="289">
        <v>600</v>
      </c>
      <c r="G299" s="291">
        <v>0.74</v>
      </c>
      <c r="H299" s="289">
        <v>19</v>
      </c>
      <c r="I299" s="289">
        <v>16</v>
      </c>
      <c r="J299" s="289">
        <v>15.2</v>
      </c>
      <c r="K299" s="285">
        <v>7.1</v>
      </c>
      <c r="L299" s="291">
        <v>0.59</v>
      </c>
      <c r="M299" s="289">
        <v>260</v>
      </c>
      <c r="N299" s="289">
        <v>580</v>
      </c>
      <c r="O299" s="289">
        <v>1500</v>
      </c>
      <c r="P299" s="289">
        <v>24</v>
      </c>
      <c r="Q299" s="285">
        <v>9.4700000000000006</v>
      </c>
      <c r="R299" s="289">
        <v>95.7</v>
      </c>
      <c r="S299" s="289">
        <v>13</v>
      </c>
      <c r="T299" s="285">
        <v>4.2</v>
      </c>
      <c r="U299" s="289">
        <v>11</v>
      </c>
      <c r="V299" s="297"/>
      <c r="W299" s="297"/>
      <c r="X299" s="297"/>
      <c r="Y299" s="286"/>
      <c r="Z299" s="286"/>
      <c r="AA299" s="286"/>
      <c r="AB299" s="286"/>
      <c r="AC299" s="286"/>
      <c r="AD299" s="286"/>
      <c r="AE299" s="286"/>
      <c r="AF299" s="286"/>
      <c r="AG299" s="286"/>
      <c r="AH299" s="286"/>
      <c r="AI299" s="286"/>
      <c r="AJ299" s="286"/>
      <c r="AK299" s="286"/>
      <c r="AL299" s="286"/>
      <c r="AM299" s="286"/>
      <c r="AN299" s="286"/>
      <c r="AO299" s="286"/>
    </row>
    <row r="300" spans="1:41" s="287" customFormat="1" ht="12" x14ac:dyDescent="0.2">
      <c r="A300" s="288">
        <v>512</v>
      </c>
      <c r="B300" s="289" t="s">
        <v>62</v>
      </c>
      <c r="C300" s="290" t="s">
        <v>206</v>
      </c>
      <c r="D300" s="405">
        <v>18</v>
      </c>
      <c r="E300" s="406">
        <v>8.1</v>
      </c>
      <c r="F300" s="407">
        <v>1400</v>
      </c>
      <c r="G300" s="406">
        <v>1.6</v>
      </c>
      <c r="H300" s="407">
        <v>67</v>
      </c>
      <c r="I300" s="407">
        <v>53</v>
      </c>
      <c r="J300" s="406">
        <v>9.24</v>
      </c>
      <c r="K300" s="406">
        <v>5.8</v>
      </c>
      <c r="L300" s="408">
        <v>0.1</v>
      </c>
      <c r="M300" s="407">
        <v>51</v>
      </c>
      <c r="N300" s="410">
        <v>100</v>
      </c>
      <c r="O300" s="407">
        <v>2400</v>
      </c>
      <c r="P300" s="407">
        <v>72</v>
      </c>
      <c r="Q300" s="406">
        <v>5.4</v>
      </c>
      <c r="R300" s="407">
        <v>58.3</v>
      </c>
      <c r="S300" s="406">
        <v>7.9</v>
      </c>
      <c r="T300" s="406">
        <v>2.5</v>
      </c>
      <c r="U300" s="406">
        <v>9</v>
      </c>
      <c r="V300" s="297"/>
      <c r="W300" s="297"/>
      <c r="X300" s="297"/>
      <c r="Y300" s="286"/>
      <c r="Z300" s="286"/>
      <c r="AA300" s="286"/>
      <c r="AB300" s="286"/>
      <c r="AC300" s="286"/>
      <c r="AD300" s="286"/>
      <c r="AE300" s="286"/>
      <c r="AF300" s="286"/>
      <c r="AG300" s="286"/>
      <c r="AH300" s="286"/>
      <c r="AI300" s="286"/>
      <c r="AJ300" s="286"/>
      <c r="AK300" s="286"/>
      <c r="AL300" s="286"/>
      <c r="AM300" s="286"/>
      <c r="AN300" s="286"/>
      <c r="AO300" s="286"/>
    </row>
    <row r="301" spans="1:41" s="287" customFormat="1" ht="12" x14ac:dyDescent="0.2">
      <c r="A301" s="299">
        <v>512</v>
      </c>
      <c r="B301" s="289" t="s">
        <v>62</v>
      </c>
      <c r="C301" s="290">
        <v>45210</v>
      </c>
      <c r="D301" s="406">
        <v>14.2</v>
      </c>
      <c r="E301" s="407">
        <v>12</v>
      </c>
      <c r="F301" s="407">
        <v>650</v>
      </c>
      <c r="G301" s="408">
        <v>0.94</v>
      </c>
      <c r="H301" s="407">
        <v>36</v>
      </c>
      <c r="I301" s="407">
        <v>33</v>
      </c>
      <c r="J301" s="406">
        <v>8.39</v>
      </c>
      <c r="K301" s="406">
        <v>6.1</v>
      </c>
      <c r="L301" s="408">
        <v>0.13</v>
      </c>
      <c r="M301" s="407">
        <v>130</v>
      </c>
      <c r="N301" s="407">
        <v>120</v>
      </c>
      <c r="O301" s="407">
        <v>1500</v>
      </c>
      <c r="P301" s="407">
        <v>37</v>
      </c>
      <c r="Q301" s="406">
        <v>8.3000000000000007</v>
      </c>
      <c r="R301" s="407">
        <v>84</v>
      </c>
      <c r="S301" s="406">
        <v>5.9</v>
      </c>
      <c r="T301" s="406">
        <v>2</v>
      </c>
      <c r="U301" s="406">
        <v>9.5</v>
      </c>
      <c r="V301" s="286"/>
      <c r="W301" s="286"/>
      <c r="X301" s="286"/>
      <c r="Y301" s="286"/>
      <c r="Z301" s="286"/>
      <c r="AA301" s="286"/>
      <c r="AB301" s="286"/>
      <c r="AC301" s="286"/>
      <c r="AD301" s="286"/>
      <c r="AE301" s="286"/>
      <c r="AF301" s="286"/>
      <c r="AG301" s="286"/>
      <c r="AH301" s="286"/>
      <c r="AI301" s="286"/>
      <c r="AJ301" s="286"/>
      <c r="AK301" s="286"/>
      <c r="AL301" s="286"/>
      <c r="AM301" s="286"/>
      <c r="AN301" s="286"/>
      <c r="AO301" s="286"/>
    </row>
    <row r="302" spans="1:41" s="287" customFormat="1" ht="12" x14ac:dyDescent="0.2">
      <c r="A302" s="299">
        <v>512</v>
      </c>
      <c r="B302" s="289" t="s">
        <v>62</v>
      </c>
      <c r="C302" s="290">
        <v>45272</v>
      </c>
      <c r="D302" s="406">
        <v>0.9</v>
      </c>
      <c r="E302" s="407">
        <v>10</v>
      </c>
      <c r="F302" s="407">
        <v>750</v>
      </c>
      <c r="G302" s="408">
        <v>0.56999999999999995</v>
      </c>
      <c r="H302" s="407">
        <v>23</v>
      </c>
      <c r="I302" s="407">
        <v>22</v>
      </c>
      <c r="J302" s="406">
        <v>9.43</v>
      </c>
      <c r="K302" s="406">
        <v>6.2</v>
      </c>
      <c r="L302" s="408">
        <v>0.18</v>
      </c>
      <c r="M302" s="407">
        <v>270</v>
      </c>
      <c r="N302" s="407">
        <v>320</v>
      </c>
      <c r="O302" s="407">
        <v>1300</v>
      </c>
      <c r="P302" s="407">
        <v>25</v>
      </c>
      <c r="Q302" s="407">
        <v>12.7</v>
      </c>
      <c r="R302" s="407">
        <v>91.3</v>
      </c>
      <c r="S302" s="406">
        <v>6</v>
      </c>
      <c r="T302" s="406">
        <v>2.2000000000000002</v>
      </c>
      <c r="U302" s="407">
        <v>11</v>
      </c>
      <c r="V302" s="286"/>
      <c r="W302" s="286"/>
      <c r="X302" s="286"/>
      <c r="Y302" s="286"/>
      <c r="Z302" s="286"/>
      <c r="AA302" s="286"/>
      <c r="AB302" s="286"/>
      <c r="AC302" s="286"/>
      <c r="AD302" s="286"/>
      <c r="AE302" s="286"/>
      <c r="AF302" s="286"/>
      <c r="AG302" s="286"/>
      <c r="AH302" s="286"/>
      <c r="AI302" s="286"/>
      <c r="AJ302" s="286"/>
      <c r="AK302" s="286"/>
      <c r="AL302" s="286"/>
      <c r="AM302" s="286"/>
      <c r="AN302" s="286"/>
      <c r="AO302" s="286"/>
    </row>
    <row r="303" spans="1:41" s="287" customFormat="1" ht="12" x14ac:dyDescent="0.2">
      <c r="A303" s="340"/>
      <c r="B303" s="340"/>
      <c r="C303" s="341"/>
      <c r="D303" s="342"/>
      <c r="E303" s="342"/>
      <c r="F303" s="343"/>
      <c r="G303" s="343"/>
      <c r="H303" s="342"/>
      <c r="I303" s="342"/>
      <c r="J303" s="342"/>
      <c r="K303" s="342"/>
      <c r="L303" s="344"/>
      <c r="M303" s="344"/>
      <c r="N303" s="343"/>
      <c r="O303" s="343"/>
      <c r="P303" s="343"/>
      <c r="Q303" s="342"/>
      <c r="R303" s="343"/>
      <c r="S303" s="343"/>
      <c r="T303" s="342"/>
      <c r="U303" s="343"/>
      <c r="V303" s="286"/>
      <c r="W303" s="286"/>
      <c r="X303" s="286"/>
      <c r="Y303" s="286"/>
      <c r="Z303" s="286"/>
      <c r="AA303" s="286"/>
      <c r="AB303" s="286"/>
      <c r="AC303" s="286"/>
      <c r="AD303" s="286"/>
      <c r="AE303" s="286"/>
      <c r="AF303" s="286"/>
      <c r="AG303" s="286"/>
      <c r="AH303" s="286"/>
      <c r="AI303" s="286"/>
      <c r="AJ303" s="286"/>
      <c r="AK303" s="286"/>
      <c r="AL303" s="286"/>
      <c r="AM303" s="286"/>
      <c r="AN303" s="286"/>
      <c r="AO303" s="286"/>
    </row>
    <row r="304" spans="1:41" s="287" customFormat="1" ht="12" x14ac:dyDescent="0.2">
      <c r="A304" s="286"/>
      <c r="B304" s="286"/>
      <c r="C304" s="331" t="s">
        <v>99</v>
      </c>
      <c r="D304" s="332">
        <f>MIN(D297:D302)</f>
        <v>0.9</v>
      </c>
      <c r="E304" s="332">
        <f>MIN(E297:E302)</f>
        <v>2.7</v>
      </c>
      <c r="F304" s="333">
        <f>MIN(F297:F302)</f>
        <v>250</v>
      </c>
      <c r="G304" s="332">
        <f>MIN(G297:G302)</f>
        <v>0.45</v>
      </c>
      <c r="H304" s="332">
        <f>MIN(H297:H302)</f>
        <v>19</v>
      </c>
      <c r="I304" s="332"/>
      <c r="J304" s="332">
        <f>MIN(J297:J302)</f>
        <v>8.39</v>
      </c>
      <c r="K304" s="332">
        <f>MIN(K297:K302)</f>
        <v>5.7</v>
      </c>
      <c r="L304" s="334">
        <f>MIN(L297:L302)</f>
        <v>3.4000000000000002E-2</v>
      </c>
      <c r="M304" s="334"/>
      <c r="N304" s="333">
        <f t="shared" ref="N304:U304" si="45">MIN(N297:N302)</f>
        <v>100</v>
      </c>
      <c r="O304" s="333">
        <f t="shared" si="45"/>
        <v>1200</v>
      </c>
      <c r="P304" s="333">
        <f t="shared" si="45"/>
        <v>16</v>
      </c>
      <c r="Q304" s="332">
        <f t="shared" si="45"/>
        <v>5.4</v>
      </c>
      <c r="R304" s="333">
        <f t="shared" si="45"/>
        <v>58.3</v>
      </c>
      <c r="S304" s="333">
        <f t="shared" si="45"/>
        <v>5.5</v>
      </c>
      <c r="T304" s="332">
        <f t="shared" si="45"/>
        <v>2</v>
      </c>
      <c r="U304" s="333">
        <f t="shared" si="45"/>
        <v>9</v>
      </c>
      <c r="V304" s="286"/>
      <c r="W304" s="286"/>
      <c r="X304" s="286"/>
      <c r="Y304" s="286"/>
      <c r="Z304" s="286"/>
      <c r="AA304" s="286"/>
      <c r="AB304" s="286"/>
      <c r="AC304" s="286"/>
      <c r="AD304" s="286"/>
      <c r="AE304" s="286"/>
      <c r="AF304" s="286"/>
      <c r="AG304" s="286"/>
      <c r="AH304" s="286"/>
      <c r="AI304" s="286"/>
      <c r="AJ304" s="286"/>
      <c r="AK304" s="286"/>
      <c r="AL304" s="286"/>
      <c r="AM304" s="286"/>
      <c r="AN304" s="286"/>
      <c r="AO304" s="286"/>
    </row>
    <row r="305" spans="1:41" s="287" customFormat="1" ht="12" x14ac:dyDescent="0.2">
      <c r="A305" s="286"/>
      <c r="B305" s="286"/>
      <c r="C305" s="331" t="s">
        <v>100</v>
      </c>
      <c r="D305" s="332">
        <f>AVERAGE(D297:D302)</f>
        <v>9.7833333333333332</v>
      </c>
      <c r="E305" s="332">
        <f>AVERAGE(E297:E302)</f>
        <v>16.583333333333332</v>
      </c>
      <c r="F305" s="333">
        <f>AVERAGE(F297:F302)</f>
        <v>661.66666666666663</v>
      </c>
      <c r="G305" s="332">
        <f>AVERAGE(G297:G302)</f>
        <v>0.79333333333333333</v>
      </c>
      <c r="H305" s="332">
        <f>AVERAGE(H297:H302)</f>
        <v>31</v>
      </c>
      <c r="I305" s="332"/>
      <c r="J305" s="332">
        <f>AVERAGE(J297:J302)</f>
        <v>10.15</v>
      </c>
      <c r="K305" s="332">
        <f>AVERAGE(K297:K302)</f>
        <v>6.2</v>
      </c>
      <c r="L305" s="334">
        <f>AVERAGE(L297:L302)</f>
        <v>0.19899999999999998</v>
      </c>
      <c r="M305" s="334"/>
      <c r="N305" s="333">
        <f t="shared" ref="N305:U305" si="46">AVERAGE(N297:N302)</f>
        <v>350</v>
      </c>
      <c r="O305" s="333">
        <f t="shared" si="46"/>
        <v>1550</v>
      </c>
      <c r="P305" s="333">
        <f t="shared" si="46"/>
        <v>33.5</v>
      </c>
      <c r="Q305" s="332">
        <f t="shared" si="46"/>
        <v>9.6716666666666669</v>
      </c>
      <c r="R305" s="333">
        <f t="shared" si="46"/>
        <v>83.433333333333337</v>
      </c>
      <c r="S305" s="333">
        <f t="shared" si="46"/>
        <v>7.3833333333333329</v>
      </c>
      <c r="T305" s="332">
        <f t="shared" si="46"/>
        <v>2.5</v>
      </c>
      <c r="U305" s="333">
        <f t="shared" si="46"/>
        <v>10.25</v>
      </c>
      <c r="V305" s="286"/>
      <c r="W305" s="286"/>
      <c r="X305" s="286"/>
      <c r="Y305" s="286"/>
      <c r="Z305" s="286"/>
      <c r="AA305" s="286"/>
      <c r="AB305" s="286"/>
      <c r="AC305" s="286"/>
      <c r="AD305" s="286"/>
      <c r="AE305" s="286"/>
      <c r="AF305" s="286"/>
      <c r="AG305" s="286"/>
      <c r="AH305" s="286"/>
      <c r="AI305" s="286"/>
      <c r="AJ305" s="286"/>
      <c r="AK305" s="286"/>
      <c r="AL305" s="286"/>
      <c r="AM305" s="286"/>
      <c r="AN305" s="286"/>
      <c r="AO305" s="286"/>
    </row>
    <row r="306" spans="1:41" s="287" customFormat="1" ht="12" x14ac:dyDescent="0.2">
      <c r="A306" s="286"/>
      <c r="B306" s="286"/>
      <c r="C306" s="331" t="s">
        <v>101</v>
      </c>
      <c r="D306" s="332">
        <f>MAX(D297:D302)</f>
        <v>18</v>
      </c>
      <c r="E306" s="332">
        <f>MAX(E297:E302)</f>
        <v>60</v>
      </c>
      <c r="F306" s="333">
        <f>MAX(F297:F302)</f>
        <v>1400</v>
      </c>
      <c r="G306" s="332">
        <f>MAX(G297:G302)</f>
        <v>1.6</v>
      </c>
      <c r="H306" s="332">
        <f>MAX(H297:H302)</f>
        <v>67</v>
      </c>
      <c r="I306" s="332"/>
      <c r="J306" s="332">
        <f>MAX(J297:J302)</f>
        <v>15.2</v>
      </c>
      <c r="K306" s="332">
        <f>MAX(K297:K302)</f>
        <v>7.1</v>
      </c>
      <c r="L306" s="334">
        <f>MAX(L297:L302)</f>
        <v>0.59</v>
      </c>
      <c r="M306" s="334"/>
      <c r="N306" s="333">
        <f t="shared" ref="N306:U306" si="47">MAX(N297:N302)</f>
        <v>580</v>
      </c>
      <c r="O306" s="333">
        <f t="shared" si="47"/>
        <v>2400</v>
      </c>
      <c r="P306" s="333">
        <f t="shared" si="47"/>
        <v>72</v>
      </c>
      <c r="Q306" s="332">
        <f t="shared" si="47"/>
        <v>12.7</v>
      </c>
      <c r="R306" s="333">
        <f t="shared" si="47"/>
        <v>95.7</v>
      </c>
      <c r="S306" s="333">
        <f t="shared" si="47"/>
        <v>13</v>
      </c>
      <c r="T306" s="332">
        <f t="shared" si="47"/>
        <v>4.2</v>
      </c>
      <c r="U306" s="333">
        <f t="shared" si="47"/>
        <v>11</v>
      </c>
      <c r="V306" s="286"/>
      <c r="W306" s="286"/>
      <c r="X306" s="286"/>
      <c r="Y306" s="286"/>
      <c r="Z306" s="286"/>
      <c r="AA306" s="286"/>
      <c r="AB306" s="286"/>
      <c r="AC306" s="286"/>
      <c r="AD306" s="286"/>
      <c r="AE306" s="286"/>
      <c r="AF306" s="286"/>
      <c r="AG306" s="286"/>
      <c r="AH306" s="286"/>
      <c r="AI306" s="286"/>
      <c r="AJ306" s="286"/>
      <c r="AK306" s="286"/>
      <c r="AL306" s="286"/>
      <c r="AM306" s="286"/>
      <c r="AN306" s="286"/>
      <c r="AO306" s="286"/>
    </row>
    <row r="307" spans="1:41" s="287" customFormat="1" ht="12" x14ac:dyDescent="0.2">
      <c r="A307" s="286"/>
      <c r="B307" s="286"/>
      <c r="C307" s="349"/>
      <c r="D307" s="349"/>
      <c r="E307" s="349"/>
      <c r="F307" s="351"/>
      <c r="G307" s="351"/>
      <c r="H307" s="349"/>
      <c r="I307" s="349"/>
      <c r="J307" s="350"/>
      <c r="K307" s="349"/>
      <c r="L307" s="349"/>
      <c r="M307" s="349"/>
      <c r="N307" s="351"/>
      <c r="O307" s="351"/>
      <c r="P307" s="351"/>
      <c r="Q307" s="350"/>
      <c r="R307" s="351"/>
      <c r="S307" s="351"/>
      <c r="T307" s="350"/>
      <c r="U307" s="351"/>
      <c r="V307" s="286"/>
      <c r="W307" s="286"/>
      <c r="X307" s="286"/>
      <c r="Y307" s="286"/>
      <c r="Z307" s="286"/>
      <c r="AA307" s="286"/>
      <c r="AB307" s="286"/>
      <c r="AC307" s="286"/>
      <c r="AD307" s="286"/>
      <c r="AE307" s="286"/>
      <c r="AF307" s="286"/>
      <c r="AG307" s="286"/>
      <c r="AH307" s="286"/>
      <c r="AI307" s="286"/>
      <c r="AJ307" s="286"/>
      <c r="AK307" s="286"/>
      <c r="AL307" s="286"/>
      <c r="AM307" s="286"/>
      <c r="AN307" s="286"/>
      <c r="AO307" s="286"/>
    </row>
    <row r="308" spans="1:41" s="287" customFormat="1" ht="12" x14ac:dyDescent="0.2">
      <c r="A308" s="335"/>
      <c r="B308" s="335"/>
      <c r="C308" s="336"/>
      <c r="D308" s="336"/>
      <c r="E308" s="336"/>
      <c r="F308" s="338"/>
      <c r="G308" s="338"/>
      <c r="H308" s="336"/>
      <c r="I308" s="336"/>
      <c r="J308" s="337"/>
      <c r="K308" s="336"/>
      <c r="L308" s="336"/>
      <c r="M308" s="336"/>
      <c r="N308" s="338"/>
      <c r="O308" s="338"/>
      <c r="P308" s="338"/>
      <c r="Q308" s="337"/>
      <c r="R308" s="338"/>
      <c r="S308" s="338"/>
      <c r="T308" s="337"/>
      <c r="U308" s="338"/>
      <c r="V308" s="286"/>
      <c r="W308" s="286"/>
      <c r="X308" s="286"/>
      <c r="Y308" s="286"/>
      <c r="Z308" s="286"/>
      <c r="AA308" s="286"/>
      <c r="AB308" s="286"/>
      <c r="AC308" s="286"/>
      <c r="AD308" s="286"/>
      <c r="AE308" s="286"/>
      <c r="AF308" s="286"/>
      <c r="AG308" s="286"/>
      <c r="AH308" s="286"/>
      <c r="AI308" s="286"/>
      <c r="AJ308" s="286"/>
      <c r="AK308" s="286"/>
      <c r="AL308" s="286"/>
      <c r="AM308" s="286"/>
      <c r="AN308" s="286"/>
      <c r="AO308" s="286"/>
    </row>
    <row r="309" spans="1:41" s="287" customFormat="1" ht="12" x14ac:dyDescent="0.2">
      <c r="A309" s="353">
        <v>518</v>
      </c>
      <c r="B309" s="354" t="s">
        <v>63</v>
      </c>
      <c r="C309" s="290">
        <v>44971</v>
      </c>
      <c r="D309" s="285">
        <v>3.2</v>
      </c>
      <c r="E309" s="285">
        <v>1.5</v>
      </c>
      <c r="F309" s="289">
        <v>350</v>
      </c>
      <c r="G309" s="291">
        <v>0.56000000000000005</v>
      </c>
      <c r="H309" s="289">
        <v>22</v>
      </c>
      <c r="I309" s="294"/>
      <c r="J309" s="292">
        <v>6.45</v>
      </c>
      <c r="K309" s="285">
        <v>5</v>
      </c>
      <c r="L309" s="417">
        <v>0.02</v>
      </c>
      <c r="M309" s="289">
        <v>58</v>
      </c>
      <c r="N309" s="289">
        <v>190</v>
      </c>
      <c r="O309" s="289">
        <v>770</v>
      </c>
      <c r="P309" s="285">
        <v>8.4</v>
      </c>
      <c r="Q309" s="289">
        <v>12</v>
      </c>
      <c r="R309" s="289">
        <v>89.2</v>
      </c>
      <c r="S309" s="285">
        <v>2.5</v>
      </c>
      <c r="T309" s="285">
        <v>1.2</v>
      </c>
      <c r="U309" s="285">
        <v>9.4</v>
      </c>
      <c r="V309" s="286"/>
      <c r="W309" s="286"/>
      <c r="X309" s="286"/>
      <c r="Y309" s="286"/>
      <c r="Z309" s="286"/>
      <c r="AA309" s="286"/>
      <c r="AB309" s="286"/>
      <c r="AC309" s="286"/>
      <c r="AD309" s="286"/>
      <c r="AE309" s="286"/>
      <c r="AF309" s="286"/>
      <c r="AG309" s="286"/>
      <c r="AH309" s="286"/>
      <c r="AI309" s="286"/>
      <c r="AJ309" s="286"/>
      <c r="AK309" s="286"/>
      <c r="AL309" s="286"/>
      <c r="AM309" s="286"/>
      <c r="AN309" s="286"/>
      <c r="AO309" s="286"/>
    </row>
    <row r="310" spans="1:41" s="287" customFormat="1" ht="12" x14ac:dyDescent="0.2">
      <c r="A310" s="299">
        <v>518</v>
      </c>
      <c r="B310" s="289" t="s">
        <v>63</v>
      </c>
      <c r="C310" s="290">
        <v>45034</v>
      </c>
      <c r="D310" s="285">
        <v>6.9</v>
      </c>
      <c r="E310" s="285">
        <v>5</v>
      </c>
      <c r="F310" s="289">
        <v>250</v>
      </c>
      <c r="G310" s="291">
        <v>0.38</v>
      </c>
      <c r="H310" s="289">
        <v>13</v>
      </c>
      <c r="I310" s="294"/>
      <c r="J310" s="292">
        <v>7.3</v>
      </c>
      <c r="K310" s="285">
        <v>6.1</v>
      </c>
      <c r="L310" s="354">
        <v>8.2000000000000003E-2</v>
      </c>
      <c r="M310" s="289">
        <v>65</v>
      </c>
      <c r="N310" s="289">
        <v>210</v>
      </c>
      <c r="O310" s="289">
        <v>700</v>
      </c>
      <c r="P310" s="285">
        <v>11</v>
      </c>
      <c r="Q310" s="289">
        <v>10.75</v>
      </c>
      <c r="R310" s="289">
        <v>87.8</v>
      </c>
      <c r="S310" s="285">
        <v>2.9</v>
      </c>
      <c r="T310" s="285">
        <v>1.4</v>
      </c>
      <c r="U310" s="285">
        <v>11</v>
      </c>
      <c r="V310" s="286"/>
      <c r="W310" s="286"/>
      <c r="X310" s="286"/>
      <c r="Y310" s="286"/>
      <c r="Z310" s="286"/>
      <c r="AA310" s="286"/>
      <c r="AB310" s="286"/>
      <c r="AC310" s="286"/>
      <c r="AD310" s="286"/>
      <c r="AE310" s="286"/>
      <c r="AF310" s="286"/>
      <c r="AG310" s="286"/>
      <c r="AH310" s="286"/>
      <c r="AI310" s="286"/>
      <c r="AJ310" s="286"/>
      <c r="AK310" s="286"/>
      <c r="AL310" s="286"/>
      <c r="AM310" s="286"/>
      <c r="AN310" s="286"/>
      <c r="AO310" s="286"/>
    </row>
    <row r="311" spans="1:41" s="287" customFormat="1" ht="12" x14ac:dyDescent="0.2">
      <c r="A311" s="299">
        <v>518</v>
      </c>
      <c r="B311" s="289" t="s">
        <v>63</v>
      </c>
      <c r="C311" s="290">
        <v>45090</v>
      </c>
      <c r="D311" s="289">
        <v>13.4</v>
      </c>
      <c r="E311" s="285">
        <v>20</v>
      </c>
      <c r="F311" s="289">
        <v>100</v>
      </c>
      <c r="G311" s="291">
        <v>0.26</v>
      </c>
      <c r="H311" s="289">
        <v>7.8</v>
      </c>
      <c r="I311" s="294"/>
      <c r="J311" s="285">
        <v>9.42</v>
      </c>
      <c r="K311" s="285">
        <v>6.6</v>
      </c>
      <c r="L311" s="354">
        <v>0.23</v>
      </c>
      <c r="M311" s="289">
        <v>43</v>
      </c>
      <c r="N311" s="289">
        <v>99</v>
      </c>
      <c r="O311" s="289">
        <v>370</v>
      </c>
      <c r="P311" s="289">
        <v>11</v>
      </c>
      <c r="Q311" s="285">
        <v>8.39</v>
      </c>
      <c r="R311" s="289">
        <v>80.8</v>
      </c>
      <c r="S311" s="285">
        <v>4.0999999999999996</v>
      </c>
      <c r="T311" s="285">
        <v>2.1</v>
      </c>
      <c r="U311" s="289">
        <v>14</v>
      </c>
      <c r="V311" s="286"/>
      <c r="W311" s="286"/>
      <c r="X311" s="286"/>
      <c r="Y311" s="286"/>
      <c r="Z311" s="286"/>
      <c r="AA311" s="286"/>
      <c r="AB311" s="286"/>
      <c r="AC311" s="286"/>
      <c r="AD311" s="286"/>
      <c r="AE311" s="286"/>
      <c r="AF311" s="286"/>
      <c r="AG311" s="286"/>
      <c r="AH311" s="286"/>
      <c r="AI311" s="286"/>
      <c r="AJ311" s="286"/>
      <c r="AK311" s="286"/>
      <c r="AL311" s="286"/>
      <c r="AM311" s="286"/>
      <c r="AN311" s="286"/>
      <c r="AO311" s="286"/>
    </row>
    <row r="312" spans="1:41" s="287" customFormat="1" ht="12" x14ac:dyDescent="0.2">
      <c r="A312" s="288">
        <v>518</v>
      </c>
      <c r="B312" s="289" t="s">
        <v>63</v>
      </c>
      <c r="C312" s="290" t="s">
        <v>206</v>
      </c>
      <c r="D312" s="405">
        <v>16.100000000000001</v>
      </c>
      <c r="E312" s="406">
        <v>2.8</v>
      </c>
      <c r="F312" s="407">
        <v>700</v>
      </c>
      <c r="G312" s="406">
        <v>1.6</v>
      </c>
      <c r="H312" s="407">
        <v>54</v>
      </c>
      <c r="I312" s="409"/>
      <c r="J312" s="406">
        <v>6.94</v>
      </c>
      <c r="K312" s="406">
        <v>4.5</v>
      </c>
      <c r="L312" s="416">
        <v>0.02</v>
      </c>
      <c r="M312" s="407">
        <v>27</v>
      </c>
      <c r="N312" s="410">
        <v>50</v>
      </c>
      <c r="O312" s="407">
        <v>1600</v>
      </c>
      <c r="P312" s="407">
        <v>26</v>
      </c>
      <c r="Q312" s="406">
        <v>6.73</v>
      </c>
      <c r="R312" s="407">
        <v>69.599999999999994</v>
      </c>
      <c r="S312" s="406">
        <v>2.7</v>
      </c>
      <c r="T312" s="406">
        <v>1.2</v>
      </c>
      <c r="U312" s="406">
        <v>8.9</v>
      </c>
      <c r="V312" s="286"/>
      <c r="W312" s="286"/>
      <c r="X312" s="286"/>
      <c r="Y312" s="286"/>
      <c r="Z312" s="286"/>
      <c r="AA312" s="286"/>
      <c r="AB312" s="286"/>
      <c r="AC312" s="286"/>
      <c r="AD312" s="286"/>
      <c r="AE312" s="286"/>
      <c r="AF312" s="286"/>
      <c r="AG312" s="286"/>
      <c r="AH312" s="286"/>
      <c r="AI312" s="286"/>
      <c r="AJ312" s="286"/>
      <c r="AK312" s="286"/>
      <c r="AL312" s="286"/>
      <c r="AM312" s="286"/>
      <c r="AN312" s="286"/>
      <c r="AO312" s="286"/>
    </row>
    <row r="313" spans="1:41" s="287" customFormat="1" ht="12" x14ac:dyDescent="0.2">
      <c r="A313" s="299">
        <v>518</v>
      </c>
      <c r="B313" s="289" t="s">
        <v>63</v>
      </c>
      <c r="C313" s="290">
        <v>45210</v>
      </c>
      <c r="D313" s="406">
        <v>11.5</v>
      </c>
      <c r="E313" s="406">
        <v>6.9</v>
      </c>
      <c r="F313" s="407">
        <v>1100</v>
      </c>
      <c r="G313" s="406">
        <v>1.5</v>
      </c>
      <c r="H313" s="407">
        <v>49</v>
      </c>
      <c r="I313" s="409"/>
      <c r="J313" s="406">
        <v>6.49</v>
      </c>
      <c r="K313" s="406">
        <v>5.0999999999999996</v>
      </c>
      <c r="L313" s="412">
        <v>0.02</v>
      </c>
      <c r="M313" s="407">
        <v>52</v>
      </c>
      <c r="N313" s="410">
        <v>50</v>
      </c>
      <c r="O313" s="407">
        <v>1400</v>
      </c>
      <c r="P313" s="407">
        <v>28</v>
      </c>
      <c r="Q313" s="406">
        <v>9.1</v>
      </c>
      <c r="R313" s="407">
        <v>87</v>
      </c>
      <c r="S313" s="406">
        <v>2.8</v>
      </c>
      <c r="T313" s="406">
        <v>1.3</v>
      </c>
      <c r="U313" s="406">
        <v>9.4</v>
      </c>
      <c r="V313" s="286"/>
      <c r="W313" s="286"/>
      <c r="X313" s="286"/>
      <c r="Y313" s="286"/>
      <c r="Z313" s="286"/>
      <c r="AA313" s="286"/>
      <c r="AB313" s="286"/>
      <c r="AC313" s="286"/>
      <c r="AD313" s="286"/>
      <c r="AE313" s="286"/>
      <c r="AF313" s="286"/>
      <c r="AG313" s="286"/>
      <c r="AH313" s="286"/>
      <c r="AI313" s="286"/>
      <c r="AJ313" s="286"/>
      <c r="AK313" s="286"/>
      <c r="AL313" s="286"/>
      <c r="AM313" s="286"/>
      <c r="AN313" s="286"/>
      <c r="AO313" s="286"/>
    </row>
    <row r="314" spans="1:41" s="287" customFormat="1" ht="12" x14ac:dyDescent="0.2">
      <c r="A314" s="299">
        <v>518</v>
      </c>
      <c r="B314" s="289" t="s">
        <v>63</v>
      </c>
      <c r="C314" s="290">
        <v>45272</v>
      </c>
      <c r="D314" s="406">
        <v>2.1</v>
      </c>
      <c r="E314" s="406">
        <v>5.0999999999999996</v>
      </c>
      <c r="F314" s="407">
        <v>350</v>
      </c>
      <c r="G314" s="408">
        <v>0.68</v>
      </c>
      <c r="H314" s="407">
        <v>25</v>
      </c>
      <c r="I314" s="409"/>
      <c r="J314" s="406">
        <v>6.15</v>
      </c>
      <c r="K314" s="406">
        <v>5.7</v>
      </c>
      <c r="L314" s="411">
        <v>4.3999999999999997E-2</v>
      </c>
      <c r="M314" s="407">
        <v>140</v>
      </c>
      <c r="N314" s="407">
        <v>130</v>
      </c>
      <c r="O314" s="407">
        <v>860</v>
      </c>
      <c r="P314" s="407">
        <v>18</v>
      </c>
      <c r="Q314" s="407">
        <v>11.8</v>
      </c>
      <c r="R314" s="407">
        <v>87.6</v>
      </c>
      <c r="S314" s="406">
        <v>2.7</v>
      </c>
      <c r="T314" s="406">
        <v>1.3</v>
      </c>
      <c r="U314" s="406">
        <v>9.3000000000000007</v>
      </c>
      <c r="V314" s="297"/>
      <c r="W314" s="297"/>
      <c r="X314" s="297"/>
      <c r="Y314" s="286"/>
      <c r="Z314" s="286"/>
      <c r="AA314" s="286"/>
      <c r="AB314" s="286"/>
      <c r="AC314" s="286"/>
      <c r="AD314" s="286"/>
      <c r="AE314" s="286"/>
      <c r="AF314" s="286"/>
      <c r="AG314" s="286"/>
      <c r="AH314" s="286"/>
      <c r="AI314" s="286"/>
      <c r="AJ314" s="286"/>
      <c r="AK314" s="286"/>
      <c r="AL314" s="286"/>
      <c r="AM314" s="286"/>
      <c r="AN314" s="286"/>
      <c r="AO314" s="286"/>
    </row>
    <row r="315" spans="1:41" s="287" customFormat="1" ht="12" x14ac:dyDescent="0.2">
      <c r="A315" s="340"/>
      <c r="B315" s="340"/>
      <c r="C315" s="341"/>
      <c r="D315" s="342"/>
      <c r="E315" s="342"/>
      <c r="F315" s="343"/>
      <c r="G315" s="343"/>
      <c r="H315" s="342"/>
      <c r="I315" s="342"/>
      <c r="J315" s="342"/>
      <c r="K315" s="342"/>
      <c r="L315" s="344"/>
      <c r="M315" s="344"/>
      <c r="N315" s="343"/>
      <c r="O315" s="343"/>
      <c r="P315" s="343"/>
      <c r="Q315" s="342"/>
      <c r="R315" s="343"/>
      <c r="S315" s="343"/>
      <c r="T315" s="342"/>
      <c r="U315" s="343"/>
      <c r="V315" s="286"/>
      <c r="W315" s="286"/>
      <c r="X315" s="286"/>
      <c r="Y315" s="286"/>
      <c r="Z315" s="286"/>
      <c r="AA315" s="286"/>
      <c r="AB315" s="286"/>
      <c r="AC315" s="286"/>
      <c r="AD315" s="286"/>
      <c r="AE315" s="286"/>
      <c r="AF315" s="286"/>
      <c r="AG315" s="286"/>
      <c r="AH315" s="286"/>
      <c r="AI315" s="286"/>
      <c r="AJ315" s="286"/>
      <c r="AK315" s="286"/>
      <c r="AL315" s="286"/>
      <c r="AM315" s="286"/>
      <c r="AN315" s="286"/>
      <c r="AO315" s="286"/>
    </row>
    <row r="316" spans="1:41" s="287" customFormat="1" ht="12" x14ac:dyDescent="0.2">
      <c r="A316" s="286"/>
      <c r="B316" s="286"/>
      <c r="C316" s="331" t="s">
        <v>99</v>
      </c>
      <c r="D316" s="332">
        <f>MIN(D309:D314)</f>
        <v>2.1</v>
      </c>
      <c r="E316" s="332">
        <f>MIN(E309:E314)</f>
        <v>1.5</v>
      </c>
      <c r="F316" s="333">
        <f>MIN(F309:F314)</f>
        <v>100</v>
      </c>
      <c r="G316" s="332">
        <f>MIN(G309:G314)</f>
        <v>0.26</v>
      </c>
      <c r="H316" s="332">
        <f>MIN(H309:H314)</f>
        <v>7.8</v>
      </c>
      <c r="I316" s="332"/>
      <c r="J316" s="332">
        <f>MIN(J309:J314)</f>
        <v>6.15</v>
      </c>
      <c r="K316" s="332">
        <f>MIN(K309:K314)</f>
        <v>4.5</v>
      </c>
      <c r="L316" s="334">
        <f>MIN(L309:L314)</f>
        <v>0.02</v>
      </c>
      <c r="M316" s="334"/>
      <c r="N316" s="333">
        <f t="shared" ref="N316:U316" si="48">MIN(N309:N314)</f>
        <v>50</v>
      </c>
      <c r="O316" s="333">
        <f t="shared" si="48"/>
        <v>370</v>
      </c>
      <c r="P316" s="333">
        <f t="shared" si="48"/>
        <v>8.4</v>
      </c>
      <c r="Q316" s="332">
        <f t="shared" si="48"/>
        <v>6.73</v>
      </c>
      <c r="R316" s="333">
        <f t="shared" si="48"/>
        <v>69.599999999999994</v>
      </c>
      <c r="S316" s="333">
        <f t="shared" si="48"/>
        <v>2.5</v>
      </c>
      <c r="T316" s="332">
        <f t="shared" si="48"/>
        <v>1.2</v>
      </c>
      <c r="U316" s="333">
        <f t="shared" si="48"/>
        <v>8.9</v>
      </c>
      <c r="V316" s="286"/>
      <c r="W316" s="286"/>
      <c r="X316" s="286"/>
      <c r="Y316" s="286"/>
      <c r="Z316" s="286"/>
      <c r="AA316" s="286"/>
      <c r="AB316" s="286"/>
      <c r="AC316" s="286"/>
      <c r="AD316" s="286"/>
      <c r="AE316" s="286"/>
      <c r="AF316" s="286"/>
      <c r="AG316" s="286"/>
      <c r="AH316" s="286"/>
      <c r="AI316" s="286"/>
      <c r="AJ316" s="286"/>
      <c r="AK316" s="286"/>
      <c r="AL316" s="286"/>
      <c r="AM316" s="286"/>
      <c r="AN316" s="286"/>
      <c r="AO316" s="286"/>
    </row>
    <row r="317" spans="1:41" s="287" customFormat="1" ht="12" x14ac:dyDescent="0.2">
      <c r="A317" s="286"/>
      <c r="B317" s="286"/>
      <c r="C317" s="331" t="s">
        <v>100</v>
      </c>
      <c r="D317" s="332">
        <f>AVERAGE(D309:D314)</f>
        <v>8.8666666666666671</v>
      </c>
      <c r="E317" s="332">
        <f>AVERAGE(E309:E314)</f>
        <v>6.8833333333333337</v>
      </c>
      <c r="F317" s="333">
        <f>AVERAGE(F309:F314)</f>
        <v>475</v>
      </c>
      <c r="G317" s="332">
        <f>AVERAGE(G309:G314)</f>
        <v>0.83000000000000007</v>
      </c>
      <c r="H317" s="332">
        <f>AVERAGE(H309:H314)</f>
        <v>28.466666666666669</v>
      </c>
      <c r="I317" s="332"/>
      <c r="J317" s="332">
        <f>AVERAGE(J309:J314)</f>
        <v>7.125</v>
      </c>
      <c r="K317" s="332">
        <f>AVERAGE(K309:K314)</f>
        <v>5.5</v>
      </c>
      <c r="L317" s="334">
        <f>AVERAGE(L309:L314)</f>
        <v>6.9333333333333344E-2</v>
      </c>
      <c r="M317" s="334"/>
      <c r="N317" s="333">
        <f t="shared" ref="N317:U317" si="49">AVERAGE(N309:N314)</f>
        <v>121.5</v>
      </c>
      <c r="O317" s="333">
        <f t="shared" si="49"/>
        <v>950</v>
      </c>
      <c r="P317" s="333">
        <f t="shared" si="49"/>
        <v>17.066666666666666</v>
      </c>
      <c r="Q317" s="332">
        <f t="shared" si="49"/>
        <v>9.7950000000000017</v>
      </c>
      <c r="R317" s="333">
        <f t="shared" si="49"/>
        <v>83.666666666666671</v>
      </c>
      <c r="S317" s="333">
        <f t="shared" si="49"/>
        <v>2.9499999999999997</v>
      </c>
      <c r="T317" s="332">
        <f t="shared" si="49"/>
        <v>1.4166666666666667</v>
      </c>
      <c r="U317" s="333">
        <f t="shared" si="49"/>
        <v>10.333333333333334</v>
      </c>
      <c r="V317" s="286"/>
      <c r="W317" s="286"/>
      <c r="X317" s="286"/>
      <c r="Y317" s="286"/>
      <c r="Z317" s="286"/>
      <c r="AA317" s="286"/>
      <c r="AB317" s="286"/>
      <c r="AC317" s="286"/>
      <c r="AD317" s="286"/>
      <c r="AE317" s="286"/>
      <c r="AF317" s="286"/>
      <c r="AG317" s="286"/>
      <c r="AH317" s="286"/>
      <c r="AI317" s="286"/>
      <c r="AJ317" s="286"/>
      <c r="AK317" s="286"/>
      <c r="AL317" s="286"/>
      <c r="AM317" s="286"/>
      <c r="AN317" s="286"/>
      <c r="AO317" s="286"/>
    </row>
    <row r="318" spans="1:41" s="287" customFormat="1" ht="12" x14ac:dyDescent="0.2">
      <c r="A318" s="286"/>
      <c r="B318" s="286"/>
      <c r="C318" s="331" t="s">
        <v>101</v>
      </c>
      <c r="D318" s="332">
        <f>MAX(D309:D314)</f>
        <v>16.100000000000001</v>
      </c>
      <c r="E318" s="332">
        <f>MAX(E309:E314)</f>
        <v>20</v>
      </c>
      <c r="F318" s="333">
        <f>MAX(F309:F314)</f>
        <v>1100</v>
      </c>
      <c r="G318" s="332">
        <f>MAX(G309:G314)</f>
        <v>1.6</v>
      </c>
      <c r="H318" s="332">
        <f>MAX(H309:H314)</f>
        <v>54</v>
      </c>
      <c r="I318" s="332"/>
      <c r="J318" s="332">
        <f>MAX(J309:J314)</f>
        <v>9.42</v>
      </c>
      <c r="K318" s="332">
        <f>MAX(K309:K314)</f>
        <v>6.6</v>
      </c>
      <c r="L318" s="334">
        <f>MAX(L309:L314)</f>
        <v>0.23</v>
      </c>
      <c r="M318" s="334"/>
      <c r="N318" s="333">
        <f t="shared" ref="N318:U318" si="50">MAX(N309:N314)</f>
        <v>210</v>
      </c>
      <c r="O318" s="333">
        <f t="shared" si="50"/>
        <v>1600</v>
      </c>
      <c r="P318" s="333">
        <f t="shared" si="50"/>
        <v>28</v>
      </c>
      <c r="Q318" s="332">
        <f t="shared" si="50"/>
        <v>12</v>
      </c>
      <c r="R318" s="333">
        <f t="shared" si="50"/>
        <v>89.2</v>
      </c>
      <c r="S318" s="333">
        <f t="shared" si="50"/>
        <v>4.0999999999999996</v>
      </c>
      <c r="T318" s="332">
        <f t="shared" si="50"/>
        <v>2.1</v>
      </c>
      <c r="U318" s="333">
        <f t="shared" si="50"/>
        <v>14</v>
      </c>
      <c r="V318" s="286"/>
      <c r="W318" s="286"/>
      <c r="X318" s="286"/>
      <c r="Y318" s="286"/>
      <c r="Z318" s="286"/>
      <c r="AA318" s="286"/>
      <c r="AB318" s="286"/>
      <c r="AC318" s="286"/>
      <c r="AD318" s="286"/>
      <c r="AE318" s="286"/>
      <c r="AF318" s="286"/>
      <c r="AG318" s="286"/>
      <c r="AH318" s="286"/>
      <c r="AI318" s="286"/>
      <c r="AJ318" s="286"/>
      <c r="AK318" s="286"/>
      <c r="AL318" s="286"/>
      <c r="AM318" s="286"/>
      <c r="AN318" s="286"/>
      <c r="AO318" s="286"/>
    </row>
    <row r="319" spans="1:41" s="287" customFormat="1" ht="12" x14ac:dyDescent="0.2">
      <c r="A319" s="286"/>
      <c r="B319" s="286"/>
      <c r="C319" s="349"/>
      <c r="D319" s="349"/>
      <c r="E319" s="349"/>
      <c r="F319" s="351"/>
      <c r="G319" s="351"/>
      <c r="H319" s="349"/>
      <c r="I319" s="349"/>
      <c r="J319" s="350"/>
      <c r="K319" s="349"/>
      <c r="L319" s="349"/>
      <c r="M319" s="349"/>
      <c r="N319" s="351"/>
      <c r="O319" s="351"/>
      <c r="P319" s="351"/>
      <c r="Q319" s="350"/>
      <c r="R319" s="351"/>
      <c r="S319" s="351"/>
      <c r="T319" s="350"/>
      <c r="U319" s="351"/>
      <c r="V319" s="286"/>
      <c r="W319" s="286"/>
      <c r="X319" s="286"/>
      <c r="Y319" s="286"/>
      <c r="Z319" s="286"/>
      <c r="AA319" s="286"/>
      <c r="AB319" s="286"/>
      <c r="AC319" s="286"/>
      <c r="AD319" s="286"/>
      <c r="AE319" s="286"/>
      <c r="AF319" s="286"/>
      <c r="AG319" s="286"/>
      <c r="AH319" s="286"/>
      <c r="AI319" s="286"/>
      <c r="AJ319" s="286"/>
      <c r="AK319" s="286"/>
      <c r="AL319" s="286"/>
      <c r="AM319" s="286"/>
      <c r="AN319" s="286"/>
      <c r="AO319" s="286"/>
    </row>
    <row r="320" spans="1:41" s="287" customFormat="1" ht="12" x14ac:dyDescent="0.2">
      <c r="A320" s="335"/>
      <c r="B320" s="335"/>
      <c r="C320" s="336"/>
      <c r="D320" s="336"/>
      <c r="E320" s="336"/>
      <c r="F320" s="338"/>
      <c r="G320" s="338"/>
      <c r="H320" s="336"/>
      <c r="I320" s="336"/>
      <c r="J320" s="337"/>
      <c r="K320" s="336"/>
      <c r="L320" s="336"/>
      <c r="M320" s="336"/>
      <c r="N320" s="338"/>
      <c r="O320" s="338"/>
      <c r="P320" s="338"/>
      <c r="Q320" s="337"/>
      <c r="R320" s="338"/>
      <c r="S320" s="338"/>
      <c r="T320" s="337"/>
      <c r="U320" s="338"/>
      <c r="V320" s="286"/>
      <c r="W320" s="286"/>
      <c r="X320" s="286"/>
      <c r="Y320" s="286"/>
      <c r="Z320" s="286"/>
      <c r="AA320" s="286"/>
      <c r="AB320" s="286"/>
      <c r="AC320" s="286"/>
      <c r="AD320" s="286"/>
      <c r="AE320" s="286"/>
      <c r="AF320" s="286"/>
      <c r="AG320" s="286"/>
      <c r="AH320" s="286"/>
      <c r="AI320" s="286"/>
      <c r="AJ320" s="286"/>
      <c r="AK320" s="286"/>
      <c r="AL320" s="286"/>
      <c r="AM320" s="286"/>
      <c r="AN320" s="286"/>
      <c r="AO320" s="286"/>
    </row>
    <row r="321" spans="1:41" s="287" customFormat="1" ht="12" x14ac:dyDescent="0.2">
      <c r="A321" s="299">
        <v>520</v>
      </c>
      <c r="B321" s="289" t="s">
        <v>64</v>
      </c>
      <c r="C321" s="290">
        <v>44971</v>
      </c>
      <c r="D321" s="285">
        <v>2.2999999999999998</v>
      </c>
      <c r="E321" s="291">
        <v>0.48</v>
      </c>
      <c r="F321" s="289">
        <v>110</v>
      </c>
      <c r="G321" s="291">
        <v>0.22</v>
      </c>
      <c r="H321" s="289">
        <v>11</v>
      </c>
      <c r="I321" s="294"/>
      <c r="J321" s="285">
        <v>5.74</v>
      </c>
      <c r="K321" s="285">
        <v>6.7</v>
      </c>
      <c r="L321" s="298">
        <v>9.1999999999999998E-2</v>
      </c>
      <c r="M321" s="293">
        <v>10</v>
      </c>
      <c r="N321" s="289">
        <v>220</v>
      </c>
      <c r="O321" s="289">
        <v>520</v>
      </c>
      <c r="P321" s="285">
        <v>6.2</v>
      </c>
      <c r="Q321" s="289">
        <v>13.5</v>
      </c>
      <c r="R321" s="289">
        <v>98.2</v>
      </c>
      <c r="S321" s="285">
        <v>3.9</v>
      </c>
      <c r="T321" s="285">
        <v>1.1000000000000001</v>
      </c>
      <c r="U321" s="285">
        <v>7.7</v>
      </c>
      <c r="V321" s="286"/>
      <c r="W321" s="286"/>
      <c r="X321" s="286"/>
      <c r="Y321" s="286"/>
      <c r="Z321" s="286"/>
      <c r="AA321" s="286"/>
      <c r="AB321" s="286"/>
      <c r="AC321" s="286"/>
      <c r="AD321" s="286"/>
      <c r="AE321" s="286"/>
      <c r="AF321" s="286"/>
      <c r="AG321" s="286"/>
      <c r="AH321" s="286"/>
      <c r="AI321" s="286"/>
      <c r="AJ321" s="286"/>
      <c r="AK321" s="286"/>
      <c r="AL321" s="286"/>
      <c r="AM321" s="286"/>
      <c r="AN321" s="286"/>
      <c r="AO321" s="286"/>
    </row>
    <row r="322" spans="1:41" s="287" customFormat="1" ht="12" x14ac:dyDescent="0.2">
      <c r="A322" s="299">
        <v>520</v>
      </c>
      <c r="B322" s="289" t="s">
        <v>64</v>
      </c>
      <c r="C322" s="290">
        <v>45034</v>
      </c>
      <c r="D322" s="285">
        <v>8.5</v>
      </c>
      <c r="E322" s="291">
        <v>0.88</v>
      </c>
      <c r="F322" s="289">
        <v>120</v>
      </c>
      <c r="G322" s="291">
        <v>0.24</v>
      </c>
      <c r="H322" s="289">
        <v>11</v>
      </c>
      <c r="I322" s="294"/>
      <c r="J322" s="285">
        <v>5.82</v>
      </c>
      <c r="K322" s="285">
        <v>6.7</v>
      </c>
      <c r="L322" s="298">
        <v>8.8999999999999996E-2</v>
      </c>
      <c r="M322" s="293">
        <v>10</v>
      </c>
      <c r="N322" s="289">
        <v>210</v>
      </c>
      <c r="O322" s="289">
        <v>620</v>
      </c>
      <c r="P322" s="285">
        <v>8.5</v>
      </c>
      <c r="Q322" s="289">
        <v>12.18</v>
      </c>
      <c r="R322" s="289">
        <v>103.5</v>
      </c>
      <c r="S322" s="285">
        <v>3.9</v>
      </c>
      <c r="T322" s="285">
        <v>1</v>
      </c>
      <c r="U322" s="285">
        <v>7.3</v>
      </c>
      <c r="V322" s="286"/>
      <c r="W322" s="286"/>
      <c r="X322" s="286"/>
      <c r="Y322" s="286"/>
      <c r="Z322" s="286"/>
      <c r="AA322" s="286"/>
      <c r="AB322" s="286"/>
      <c r="AC322" s="286"/>
      <c r="AD322" s="286"/>
      <c r="AE322" s="286"/>
      <c r="AF322" s="286"/>
      <c r="AG322" s="286"/>
      <c r="AH322" s="286"/>
      <c r="AI322" s="286"/>
      <c r="AJ322" s="286"/>
      <c r="AK322" s="286"/>
      <c r="AL322" s="286"/>
      <c r="AM322" s="286"/>
      <c r="AN322" s="286"/>
      <c r="AO322" s="286"/>
    </row>
    <row r="323" spans="1:41" s="287" customFormat="1" ht="12" x14ac:dyDescent="0.2">
      <c r="A323" s="299">
        <v>520</v>
      </c>
      <c r="B323" s="289" t="s">
        <v>64</v>
      </c>
      <c r="C323" s="290">
        <v>45090</v>
      </c>
      <c r="D323" s="289">
        <v>20.5</v>
      </c>
      <c r="E323" s="285">
        <v>2.2000000000000002</v>
      </c>
      <c r="F323" s="289">
        <v>100</v>
      </c>
      <c r="G323" s="291">
        <v>0.22</v>
      </c>
      <c r="H323" s="289">
        <v>11</v>
      </c>
      <c r="I323" s="294"/>
      <c r="J323" s="285">
        <v>6.09</v>
      </c>
      <c r="K323" s="285">
        <v>6.8</v>
      </c>
      <c r="L323" s="298">
        <v>0.1</v>
      </c>
      <c r="M323" s="289">
        <v>17</v>
      </c>
      <c r="N323" s="289">
        <v>140</v>
      </c>
      <c r="O323" s="289">
        <v>510</v>
      </c>
      <c r="P323" s="289">
        <v>13</v>
      </c>
      <c r="Q323" s="285">
        <v>8.5</v>
      </c>
      <c r="R323" s="289">
        <v>95.1</v>
      </c>
      <c r="S323" s="285">
        <v>4</v>
      </c>
      <c r="T323" s="291">
        <v>1.1000000000000001</v>
      </c>
      <c r="U323" s="285">
        <v>7.9</v>
      </c>
      <c r="V323" s="286"/>
      <c r="W323" s="286"/>
      <c r="X323" s="286"/>
      <c r="Y323" s="286"/>
      <c r="Z323" s="286"/>
      <c r="AA323" s="286"/>
      <c r="AB323" s="286"/>
      <c r="AC323" s="286"/>
      <c r="AD323" s="286"/>
      <c r="AE323" s="286"/>
      <c r="AF323" s="286"/>
      <c r="AG323" s="286"/>
      <c r="AH323" s="286"/>
      <c r="AI323" s="286"/>
      <c r="AJ323" s="286"/>
      <c r="AK323" s="286"/>
      <c r="AL323" s="286"/>
      <c r="AM323" s="286"/>
      <c r="AN323" s="286"/>
      <c r="AO323" s="286"/>
    </row>
    <row r="324" spans="1:41" s="287" customFormat="1" ht="12" x14ac:dyDescent="0.2">
      <c r="A324" s="288">
        <v>520</v>
      </c>
      <c r="B324" s="289" t="s">
        <v>64</v>
      </c>
      <c r="C324" s="290" t="s">
        <v>206</v>
      </c>
      <c r="D324" s="405">
        <v>19.2</v>
      </c>
      <c r="E324" s="406">
        <v>1.6</v>
      </c>
      <c r="F324" s="407">
        <v>120</v>
      </c>
      <c r="G324" s="408">
        <v>0.18</v>
      </c>
      <c r="H324" s="407">
        <v>10</v>
      </c>
      <c r="I324" s="409"/>
      <c r="J324" s="406">
        <v>6</v>
      </c>
      <c r="K324" s="406">
        <v>6.7</v>
      </c>
      <c r="L324" s="411">
        <v>9.7000000000000003E-2</v>
      </c>
      <c r="M324" s="407">
        <v>10</v>
      </c>
      <c r="N324" s="407">
        <v>160</v>
      </c>
      <c r="O324" s="407">
        <v>560</v>
      </c>
      <c r="P324" s="407">
        <v>11</v>
      </c>
      <c r="Q324" s="406">
        <v>8.98</v>
      </c>
      <c r="R324" s="407">
        <v>98.5</v>
      </c>
      <c r="S324" s="406">
        <v>4.3</v>
      </c>
      <c r="T324" s="406">
        <v>1.1000000000000001</v>
      </c>
      <c r="U324" s="406">
        <v>7.8</v>
      </c>
      <c r="V324" s="286"/>
      <c r="W324" s="286"/>
      <c r="X324" s="286"/>
      <c r="Y324" s="286"/>
      <c r="Z324" s="286"/>
      <c r="AA324" s="286"/>
      <c r="AB324" s="286"/>
      <c r="AC324" s="286"/>
      <c r="AD324" s="286"/>
      <c r="AE324" s="286"/>
      <c r="AF324" s="286"/>
      <c r="AG324" s="286"/>
      <c r="AH324" s="286"/>
      <c r="AI324" s="286"/>
      <c r="AJ324" s="286"/>
      <c r="AK324" s="286"/>
      <c r="AL324" s="286"/>
      <c r="AM324" s="286"/>
      <c r="AN324" s="286"/>
      <c r="AO324" s="286"/>
    </row>
    <row r="325" spans="1:41" s="287" customFormat="1" ht="12" x14ac:dyDescent="0.2">
      <c r="A325" s="299">
        <v>520</v>
      </c>
      <c r="B325" s="289" t="s">
        <v>64</v>
      </c>
      <c r="C325" s="290">
        <v>45210</v>
      </c>
      <c r="D325" s="406">
        <v>13.7</v>
      </c>
      <c r="E325" s="406">
        <v>1.3</v>
      </c>
      <c r="F325" s="407">
        <v>180</v>
      </c>
      <c r="G325" s="408">
        <v>0.25</v>
      </c>
      <c r="H325" s="407">
        <v>12</v>
      </c>
      <c r="I325" s="409"/>
      <c r="J325" s="406">
        <v>6.12</v>
      </c>
      <c r="K325" s="406">
        <v>6.7</v>
      </c>
      <c r="L325" s="408">
        <v>0.1</v>
      </c>
      <c r="M325" s="407">
        <v>18</v>
      </c>
      <c r="N325" s="407">
        <v>140</v>
      </c>
      <c r="O325" s="407">
        <v>610</v>
      </c>
      <c r="P325" s="406">
        <v>9.6999999999999993</v>
      </c>
      <c r="Q325" s="406">
        <v>9.4</v>
      </c>
      <c r="R325" s="407">
        <v>94</v>
      </c>
      <c r="S325" s="406">
        <v>4.3</v>
      </c>
      <c r="T325" s="406">
        <v>1.1000000000000001</v>
      </c>
      <c r="U325" s="406">
        <v>7.6</v>
      </c>
      <c r="V325" s="286"/>
      <c r="W325" s="286"/>
      <c r="X325" s="286"/>
      <c r="Y325" s="286"/>
      <c r="Z325" s="286"/>
      <c r="AA325" s="286"/>
      <c r="AB325" s="286"/>
      <c r="AC325" s="286"/>
      <c r="AD325" s="286"/>
      <c r="AE325" s="286"/>
      <c r="AF325" s="286"/>
      <c r="AG325" s="286"/>
      <c r="AH325" s="286"/>
      <c r="AI325" s="286"/>
      <c r="AJ325" s="286"/>
      <c r="AK325" s="286"/>
      <c r="AL325" s="286"/>
      <c r="AM325" s="286"/>
      <c r="AN325" s="286"/>
      <c r="AO325" s="286"/>
    </row>
    <row r="326" spans="1:41" s="287" customFormat="1" ht="12" x14ac:dyDescent="0.2">
      <c r="A326" s="299">
        <v>520</v>
      </c>
      <c r="B326" s="289" t="s">
        <v>64</v>
      </c>
      <c r="C326" s="290">
        <v>45272</v>
      </c>
      <c r="D326" s="406">
        <v>1.5</v>
      </c>
      <c r="E326" s="406">
        <v>1.1000000000000001</v>
      </c>
      <c r="F326" s="407">
        <v>150</v>
      </c>
      <c r="G326" s="408">
        <v>0.27</v>
      </c>
      <c r="H326" s="407">
        <v>14</v>
      </c>
      <c r="I326" s="409"/>
      <c r="J326" s="406">
        <v>6.01</v>
      </c>
      <c r="K326" s="406">
        <v>6.6</v>
      </c>
      <c r="L326" s="408">
        <v>0.1</v>
      </c>
      <c r="M326" s="407">
        <v>13</v>
      </c>
      <c r="N326" s="407">
        <v>150</v>
      </c>
      <c r="O326" s="407">
        <v>590</v>
      </c>
      <c r="P326" s="407">
        <v>10</v>
      </c>
      <c r="Q326" s="407">
        <v>12.9</v>
      </c>
      <c r="R326" s="407">
        <v>94.8</v>
      </c>
      <c r="S326" s="406">
        <v>4.3</v>
      </c>
      <c r="T326" s="406">
        <v>1.2</v>
      </c>
      <c r="U326" s="406">
        <v>7.8</v>
      </c>
      <c r="V326" s="286"/>
      <c r="W326" s="286"/>
      <c r="X326" s="286"/>
      <c r="Y326" s="286"/>
      <c r="Z326" s="286"/>
      <c r="AA326" s="286"/>
      <c r="AB326" s="286"/>
      <c r="AC326" s="286"/>
      <c r="AD326" s="286"/>
      <c r="AE326" s="286"/>
      <c r="AF326" s="286"/>
      <c r="AG326" s="286"/>
      <c r="AH326" s="286"/>
      <c r="AI326" s="286"/>
      <c r="AJ326" s="286"/>
      <c r="AK326" s="286"/>
      <c r="AL326" s="286"/>
      <c r="AM326" s="286"/>
      <c r="AN326" s="286"/>
      <c r="AO326" s="286"/>
    </row>
    <row r="327" spans="1:41" s="287" customFormat="1" ht="12" x14ac:dyDescent="0.2">
      <c r="A327" s="340"/>
      <c r="B327" s="340"/>
      <c r="C327" s="341"/>
      <c r="D327" s="342"/>
      <c r="E327" s="342"/>
      <c r="F327" s="343"/>
      <c r="G327" s="343"/>
      <c r="H327" s="342"/>
      <c r="I327" s="342"/>
      <c r="J327" s="342"/>
      <c r="K327" s="342"/>
      <c r="L327" s="344"/>
      <c r="M327" s="344"/>
      <c r="N327" s="343"/>
      <c r="O327" s="343"/>
      <c r="P327" s="343"/>
      <c r="Q327" s="342"/>
      <c r="R327" s="343"/>
      <c r="S327" s="343"/>
      <c r="T327" s="342"/>
      <c r="U327" s="343"/>
      <c r="V327" s="286"/>
      <c r="W327" s="286"/>
      <c r="X327" s="286"/>
      <c r="Y327" s="286"/>
      <c r="Z327" s="286"/>
      <c r="AA327" s="286"/>
      <c r="AB327" s="286"/>
      <c r="AC327" s="286"/>
      <c r="AD327" s="286"/>
      <c r="AE327" s="286"/>
      <c r="AF327" s="286"/>
      <c r="AG327" s="286"/>
      <c r="AH327" s="286"/>
      <c r="AI327" s="286"/>
      <c r="AJ327" s="286"/>
      <c r="AK327" s="286"/>
      <c r="AL327" s="286"/>
      <c r="AM327" s="286"/>
      <c r="AN327" s="286"/>
      <c r="AO327" s="286"/>
    </row>
    <row r="328" spans="1:41" s="287" customFormat="1" ht="12" x14ac:dyDescent="0.2">
      <c r="A328" s="286"/>
      <c r="B328" s="286"/>
      <c r="C328" s="331" t="s">
        <v>99</v>
      </c>
      <c r="D328" s="332">
        <f>MIN(D321:D326)</f>
        <v>1.5</v>
      </c>
      <c r="E328" s="332">
        <f>MIN(E321:E326)</f>
        <v>0.48</v>
      </c>
      <c r="F328" s="333">
        <f>MIN(F321:F326)</f>
        <v>100</v>
      </c>
      <c r="G328" s="332">
        <f>MIN(G321:G326)</f>
        <v>0.18</v>
      </c>
      <c r="H328" s="332">
        <f>MIN(H321:H326)</f>
        <v>10</v>
      </c>
      <c r="I328" s="332"/>
      <c r="J328" s="332">
        <f>MIN(J321:J326)</f>
        <v>5.74</v>
      </c>
      <c r="K328" s="332">
        <f>MIN(K321:K326)</f>
        <v>6.6</v>
      </c>
      <c r="L328" s="334">
        <f>MIN(L321:L326)</f>
        <v>8.8999999999999996E-2</v>
      </c>
      <c r="M328" s="334"/>
      <c r="N328" s="333">
        <f t="shared" ref="N328:U328" si="51">MIN(N321:N326)</f>
        <v>140</v>
      </c>
      <c r="O328" s="333">
        <f t="shared" si="51"/>
        <v>510</v>
      </c>
      <c r="P328" s="333">
        <f t="shared" si="51"/>
        <v>6.2</v>
      </c>
      <c r="Q328" s="332">
        <f t="shared" si="51"/>
        <v>8.5</v>
      </c>
      <c r="R328" s="333">
        <f t="shared" si="51"/>
        <v>94</v>
      </c>
      <c r="S328" s="333">
        <f t="shared" si="51"/>
        <v>3.9</v>
      </c>
      <c r="T328" s="332">
        <f t="shared" si="51"/>
        <v>1</v>
      </c>
      <c r="U328" s="333">
        <f t="shared" si="51"/>
        <v>7.3</v>
      </c>
      <c r="V328" s="286"/>
      <c r="W328" s="286"/>
      <c r="X328" s="286"/>
      <c r="Y328" s="286"/>
      <c r="Z328" s="286"/>
      <c r="AA328" s="286"/>
      <c r="AB328" s="286"/>
      <c r="AC328" s="286"/>
      <c r="AD328" s="286"/>
      <c r="AE328" s="286"/>
      <c r="AF328" s="286"/>
      <c r="AG328" s="286"/>
      <c r="AH328" s="286"/>
      <c r="AI328" s="286"/>
      <c r="AJ328" s="286"/>
      <c r="AK328" s="286"/>
      <c r="AL328" s="286"/>
      <c r="AM328" s="286"/>
      <c r="AN328" s="286"/>
      <c r="AO328" s="286"/>
    </row>
    <row r="329" spans="1:41" s="287" customFormat="1" ht="12" x14ac:dyDescent="0.2">
      <c r="A329" s="286"/>
      <c r="B329" s="286"/>
      <c r="C329" s="331" t="s">
        <v>100</v>
      </c>
      <c r="D329" s="332">
        <f>AVERAGE(D321:D326)</f>
        <v>10.950000000000001</v>
      </c>
      <c r="E329" s="332">
        <f>AVERAGE(E321:E326)</f>
        <v>1.26</v>
      </c>
      <c r="F329" s="333">
        <f>AVERAGE(F321:F326)</f>
        <v>130</v>
      </c>
      <c r="G329" s="332">
        <f>AVERAGE(G321:G326)</f>
        <v>0.22999999999999998</v>
      </c>
      <c r="H329" s="332">
        <f>AVERAGE(H321:H326)</f>
        <v>11.5</v>
      </c>
      <c r="I329" s="332"/>
      <c r="J329" s="332">
        <f>AVERAGE(J321:J326)</f>
        <v>5.9633333333333338</v>
      </c>
      <c r="K329" s="332">
        <f>AVERAGE(K321:K326)</f>
        <v>6.7</v>
      </c>
      <c r="L329" s="334">
        <f>AVERAGE(L321:L326)</f>
        <v>9.6333333333333326E-2</v>
      </c>
      <c r="M329" s="334"/>
      <c r="N329" s="333">
        <f t="shared" ref="N329:U329" si="52">AVERAGE(N321:N326)</f>
        <v>170</v>
      </c>
      <c r="O329" s="333">
        <f t="shared" si="52"/>
        <v>568.33333333333337</v>
      </c>
      <c r="P329" s="333">
        <f t="shared" si="52"/>
        <v>9.7333333333333343</v>
      </c>
      <c r="Q329" s="332">
        <f t="shared" si="52"/>
        <v>10.909999999999998</v>
      </c>
      <c r="R329" s="333">
        <f t="shared" si="52"/>
        <v>97.34999999999998</v>
      </c>
      <c r="S329" s="333">
        <f t="shared" si="52"/>
        <v>4.1166666666666671</v>
      </c>
      <c r="T329" s="332">
        <f t="shared" si="52"/>
        <v>1.1000000000000001</v>
      </c>
      <c r="U329" s="333">
        <f t="shared" si="52"/>
        <v>7.6833333333333327</v>
      </c>
      <c r="V329" s="286"/>
      <c r="W329" s="286"/>
      <c r="X329" s="286"/>
      <c r="Y329" s="286"/>
      <c r="Z329" s="286"/>
      <c r="AA329" s="286"/>
      <c r="AB329" s="286"/>
      <c r="AC329" s="286"/>
      <c r="AD329" s="286"/>
      <c r="AE329" s="286"/>
      <c r="AF329" s="286"/>
      <c r="AG329" s="286"/>
      <c r="AH329" s="286"/>
      <c r="AI329" s="286"/>
      <c r="AJ329" s="286"/>
      <c r="AK329" s="286"/>
      <c r="AL329" s="286"/>
      <c r="AM329" s="286"/>
      <c r="AN329" s="286"/>
      <c r="AO329" s="286"/>
    </row>
    <row r="330" spans="1:41" s="287" customFormat="1" ht="12" x14ac:dyDescent="0.2">
      <c r="A330" s="286"/>
      <c r="B330" s="286"/>
      <c r="C330" s="331" t="s">
        <v>101</v>
      </c>
      <c r="D330" s="332">
        <f>MAX(D321:D326)</f>
        <v>20.5</v>
      </c>
      <c r="E330" s="332">
        <f>MAX(E321:E326)</f>
        <v>2.2000000000000002</v>
      </c>
      <c r="F330" s="333">
        <f>MAX(F321:F326)</f>
        <v>180</v>
      </c>
      <c r="G330" s="332">
        <f>MAX(G321:G326)</f>
        <v>0.27</v>
      </c>
      <c r="H330" s="332">
        <f>MAX(H321:H326)</f>
        <v>14</v>
      </c>
      <c r="I330" s="332"/>
      <c r="J330" s="332">
        <f>MAX(J321:J326)</f>
        <v>6.12</v>
      </c>
      <c r="K330" s="332">
        <f>MAX(K321:K326)</f>
        <v>6.8</v>
      </c>
      <c r="L330" s="334">
        <f>MAX(L321:L326)</f>
        <v>0.1</v>
      </c>
      <c r="M330" s="334"/>
      <c r="N330" s="333">
        <f t="shared" ref="N330:U330" si="53">MAX(N321:N326)</f>
        <v>220</v>
      </c>
      <c r="O330" s="333">
        <f t="shared" si="53"/>
        <v>620</v>
      </c>
      <c r="P330" s="333">
        <f t="shared" si="53"/>
        <v>13</v>
      </c>
      <c r="Q330" s="332">
        <f t="shared" si="53"/>
        <v>13.5</v>
      </c>
      <c r="R330" s="333">
        <f t="shared" si="53"/>
        <v>103.5</v>
      </c>
      <c r="S330" s="333">
        <f t="shared" si="53"/>
        <v>4.3</v>
      </c>
      <c r="T330" s="332">
        <f t="shared" si="53"/>
        <v>1.2</v>
      </c>
      <c r="U330" s="333">
        <f t="shared" si="53"/>
        <v>7.9</v>
      </c>
      <c r="V330" s="286"/>
      <c r="W330" s="286"/>
      <c r="X330" s="286"/>
      <c r="Y330" s="286"/>
      <c r="Z330" s="286"/>
      <c r="AA330" s="286"/>
      <c r="AB330" s="286"/>
      <c r="AC330" s="286"/>
      <c r="AD330" s="286"/>
      <c r="AE330" s="286"/>
      <c r="AF330" s="286"/>
      <c r="AG330" s="286"/>
      <c r="AH330" s="286"/>
      <c r="AI330" s="286"/>
      <c r="AJ330" s="286"/>
      <c r="AK330" s="286"/>
      <c r="AL330" s="286"/>
      <c r="AM330" s="286"/>
      <c r="AN330" s="286"/>
      <c r="AO330" s="286"/>
    </row>
    <row r="331" spans="1:41" s="287" customFormat="1" ht="12" x14ac:dyDescent="0.2">
      <c r="A331" s="286"/>
      <c r="B331" s="286"/>
      <c r="C331" s="349"/>
      <c r="D331" s="349"/>
      <c r="E331" s="349"/>
      <c r="F331" s="351"/>
      <c r="G331" s="351"/>
      <c r="H331" s="349"/>
      <c r="I331" s="349"/>
      <c r="J331" s="350"/>
      <c r="K331" s="349"/>
      <c r="L331" s="349"/>
      <c r="M331" s="349"/>
      <c r="N331" s="351"/>
      <c r="O331" s="351"/>
      <c r="P331" s="351"/>
      <c r="Q331" s="350"/>
      <c r="R331" s="351"/>
      <c r="S331" s="351"/>
      <c r="T331" s="350"/>
      <c r="U331" s="351"/>
      <c r="V331" s="286"/>
      <c r="W331" s="286"/>
      <c r="X331" s="286"/>
      <c r="Y331" s="286"/>
      <c r="Z331" s="286"/>
      <c r="AA331" s="286"/>
      <c r="AB331" s="286"/>
      <c r="AC331" s="286"/>
      <c r="AD331" s="286"/>
      <c r="AE331" s="286"/>
      <c r="AF331" s="286"/>
      <c r="AG331" s="286"/>
      <c r="AH331" s="286"/>
      <c r="AI331" s="286"/>
      <c r="AJ331" s="286"/>
      <c r="AK331" s="286"/>
      <c r="AL331" s="286"/>
      <c r="AM331" s="286"/>
      <c r="AN331" s="286"/>
      <c r="AO331" s="286"/>
    </row>
    <row r="332" spans="1:41" s="287" customFormat="1" ht="12" x14ac:dyDescent="0.2">
      <c r="A332" s="335"/>
      <c r="B332" s="335"/>
      <c r="C332" s="336"/>
      <c r="D332" s="336"/>
      <c r="E332" s="336"/>
      <c r="F332" s="338"/>
      <c r="G332" s="338"/>
      <c r="H332" s="336"/>
      <c r="I332" s="336"/>
      <c r="J332" s="337"/>
      <c r="K332" s="336"/>
      <c r="L332" s="336"/>
      <c r="M332" s="336"/>
      <c r="N332" s="338"/>
      <c r="O332" s="338"/>
      <c r="P332" s="338"/>
      <c r="Q332" s="337"/>
      <c r="R332" s="338"/>
      <c r="S332" s="338"/>
      <c r="T332" s="337"/>
      <c r="U332" s="338"/>
      <c r="V332" s="286"/>
      <c r="W332" s="286"/>
      <c r="X332" s="286"/>
      <c r="Y332" s="286"/>
      <c r="Z332" s="286"/>
      <c r="AA332" s="286"/>
      <c r="AB332" s="286"/>
      <c r="AC332" s="286"/>
      <c r="AD332" s="286"/>
      <c r="AE332" s="286"/>
      <c r="AF332" s="286"/>
      <c r="AG332" s="286"/>
      <c r="AH332" s="286"/>
      <c r="AI332" s="286"/>
      <c r="AJ332" s="286"/>
      <c r="AK332" s="286"/>
      <c r="AL332" s="286"/>
      <c r="AM332" s="286"/>
      <c r="AN332" s="286"/>
      <c r="AO332" s="286"/>
    </row>
    <row r="333" spans="1:41" s="287" customFormat="1" ht="12" x14ac:dyDescent="0.2">
      <c r="A333" s="314">
        <v>540</v>
      </c>
      <c r="B333" s="289" t="s">
        <v>65</v>
      </c>
      <c r="C333" s="290">
        <v>44971</v>
      </c>
      <c r="D333" s="285">
        <v>3.1</v>
      </c>
      <c r="E333" s="285">
        <v>3.2</v>
      </c>
      <c r="F333" s="289">
        <v>250</v>
      </c>
      <c r="G333" s="291">
        <v>0.49</v>
      </c>
      <c r="H333" s="289">
        <v>21</v>
      </c>
      <c r="I333" s="294"/>
      <c r="J333" s="292">
        <v>7.85</v>
      </c>
      <c r="K333" s="285">
        <v>6.1</v>
      </c>
      <c r="L333" s="291">
        <v>0.11</v>
      </c>
      <c r="M333" s="289">
        <v>44</v>
      </c>
      <c r="N333" s="289">
        <v>470</v>
      </c>
      <c r="O333" s="289">
        <v>1300</v>
      </c>
      <c r="P333" s="289">
        <v>20</v>
      </c>
      <c r="Q333" s="289">
        <v>11.95</v>
      </c>
      <c r="R333" s="289">
        <v>89.1</v>
      </c>
      <c r="S333" s="285">
        <v>6.5</v>
      </c>
      <c r="T333" s="285">
        <v>1.8</v>
      </c>
      <c r="U333" s="285">
        <v>7.9</v>
      </c>
      <c r="V333" s="286"/>
      <c r="W333" s="286"/>
      <c r="X333" s="286"/>
      <c r="Y333" s="286"/>
      <c r="Z333" s="286"/>
      <c r="AA333" s="286"/>
      <c r="AB333" s="286"/>
      <c r="AC333" s="286"/>
      <c r="AD333" s="286"/>
      <c r="AE333" s="286"/>
      <c r="AF333" s="286"/>
      <c r="AG333" s="286"/>
      <c r="AH333" s="286"/>
      <c r="AI333" s="286"/>
      <c r="AJ333" s="286"/>
      <c r="AK333" s="286"/>
      <c r="AL333" s="286"/>
      <c r="AM333" s="286"/>
      <c r="AN333" s="286"/>
      <c r="AO333" s="286"/>
    </row>
    <row r="334" spans="1:41" s="287" customFormat="1" ht="12" x14ac:dyDescent="0.2">
      <c r="A334" s="299">
        <v>540</v>
      </c>
      <c r="B334" s="289" t="s">
        <v>65</v>
      </c>
      <c r="C334" s="290">
        <v>45034</v>
      </c>
      <c r="D334" s="285">
        <v>9.6999999999999993</v>
      </c>
      <c r="E334" s="285">
        <v>4.8</v>
      </c>
      <c r="F334" s="289">
        <v>280</v>
      </c>
      <c r="G334" s="291">
        <v>0.38</v>
      </c>
      <c r="H334" s="289">
        <v>16</v>
      </c>
      <c r="I334" s="294"/>
      <c r="J334" s="292">
        <v>9.66</v>
      </c>
      <c r="K334" s="285">
        <v>6.6</v>
      </c>
      <c r="L334" s="291">
        <v>0.25</v>
      </c>
      <c r="M334" s="289">
        <v>72</v>
      </c>
      <c r="N334" s="289">
        <v>810</v>
      </c>
      <c r="O334" s="289">
        <v>1500</v>
      </c>
      <c r="P334" s="289">
        <v>26</v>
      </c>
      <c r="Q334" s="289">
        <v>10.029999999999999</v>
      </c>
      <c r="R334" s="289">
        <v>87.5</v>
      </c>
      <c r="S334" s="285">
        <v>8</v>
      </c>
      <c r="T334" s="285">
        <v>2</v>
      </c>
      <c r="U334" s="285">
        <v>8.3000000000000007</v>
      </c>
      <c r="V334" s="286"/>
      <c r="W334" s="286"/>
      <c r="X334" s="286"/>
      <c r="Y334" s="286"/>
      <c r="Z334" s="286"/>
      <c r="AA334" s="286"/>
      <c r="AB334" s="286"/>
      <c r="AC334" s="286"/>
      <c r="AD334" s="286"/>
      <c r="AE334" s="286"/>
      <c r="AF334" s="286"/>
      <c r="AG334" s="286"/>
      <c r="AH334" s="286"/>
      <c r="AI334" s="286"/>
      <c r="AJ334" s="286"/>
      <c r="AK334" s="286"/>
      <c r="AL334" s="286"/>
      <c r="AM334" s="286"/>
      <c r="AN334" s="286"/>
      <c r="AO334" s="286"/>
    </row>
    <row r="335" spans="1:41" s="287" customFormat="1" ht="12" x14ac:dyDescent="0.2">
      <c r="A335" s="299">
        <v>540</v>
      </c>
      <c r="B335" s="289" t="s">
        <v>65</v>
      </c>
      <c r="C335" s="290">
        <v>45092</v>
      </c>
      <c r="D335" s="285">
        <v>19.100000000000001</v>
      </c>
      <c r="E335" s="285">
        <v>4.5</v>
      </c>
      <c r="F335" s="289">
        <v>140</v>
      </c>
      <c r="G335" s="291">
        <v>0.31</v>
      </c>
      <c r="H335" s="289">
        <v>16</v>
      </c>
      <c r="I335" s="294"/>
      <c r="J335" s="285">
        <v>11.2</v>
      </c>
      <c r="K335" s="285">
        <v>6.9</v>
      </c>
      <c r="L335" s="291">
        <v>0.46</v>
      </c>
      <c r="M335" s="289">
        <v>30</v>
      </c>
      <c r="N335" s="289">
        <v>250</v>
      </c>
      <c r="O335" s="289">
        <v>1300</v>
      </c>
      <c r="P335" s="289">
        <v>52</v>
      </c>
      <c r="Q335" s="285">
        <v>7.1</v>
      </c>
      <c r="R335" s="289">
        <v>78.099999999999994</v>
      </c>
      <c r="S335" s="285">
        <v>8.8000000000000007</v>
      </c>
      <c r="T335" s="285">
        <v>2.7</v>
      </c>
      <c r="U335" s="285">
        <v>12</v>
      </c>
      <c r="V335" s="286"/>
      <c r="W335" s="286"/>
      <c r="X335" s="286"/>
      <c r="Y335" s="286"/>
      <c r="Z335" s="286"/>
      <c r="AA335" s="286"/>
      <c r="AB335" s="286"/>
      <c r="AC335" s="286"/>
      <c r="AD335" s="286"/>
      <c r="AE335" s="286"/>
      <c r="AF335" s="286"/>
      <c r="AG335" s="286"/>
      <c r="AH335" s="286"/>
      <c r="AI335" s="286"/>
      <c r="AJ335" s="286"/>
      <c r="AK335" s="286"/>
      <c r="AL335" s="286"/>
      <c r="AM335" s="286"/>
      <c r="AN335" s="286"/>
      <c r="AO335" s="286"/>
    </row>
    <row r="336" spans="1:41" s="287" customFormat="1" ht="12" x14ac:dyDescent="0.2">
      <c r="A336" s="299">
        <v>540</v>
      </c>
      <c r="B336" s="289" t="s">
        <v>65</v>
      </c>
      <c r="C336" s="290" t="s">
        <v>206</v>
      </c>
      <c r="D336" s="405">
        <v>18.600000000000001</v>
      </c>
      <c r="E336" s="406">
        <v>9.6</v>
      </c>
      <c r="F336" s="407">
        <v>450</v>
      </c>
      <c r="G336" s="406">
        <v>1.1000000000000001</v>
      </c>
      <c r="H336" s="407">
        <v>44</v>
      </c>
      <c r="I336" s="409"/>
      <c r="J336" s="406">
        <v>7.46</v>
      </c>
      <c r="K336" s="406">
        <v>5.8</v>
      </c>
      <c r="L336" s="408">
        <v>0.1</v>
      </c>
      <c r="M336" s="407">
        <v>60</v>
      </c>
      <c r="N336" s="407">
        <v>140</v>
      </c>
      <c r="O336" s="407">
        <v>1900</v>
      </c>
      <c r="P336" s="407">
        <v>75</v>
      </c>
      <c r="Q336" s="406">
        <v>4</v>
      </c>
      <c r="R336" s="407">
        <v>43.7</v>
      </c>
      <c r="S336" s="406">
        <v>7.3</v>
      </c>
      <c r="T336" s="406">
        <v>1.9</v>
      </c>
      <c r="U336" s="406">
        <v>6.4</v>
      </c>
      <c r="V336" s="286"/>
      <c r="W336" s="286"/>
      <c r="X336" s="286"/>
      <c r="Y336" s="286"/>
      <c r="Z336" s="286"/>
      <c r="AA336" s="286"/>
      <c r="AB336" s="286"/>
      <c r="AC336" s="286"/>
      <c r="AD336" s="286"/>
      <c r="AE336" s="286"/>
      <c r="AF336" s="286"/>
      <c r="AG336" s="286"/>
      <c r="AH336" s="286"/>
      <c r="AI336" s="286"/>
      <c r="AJ336" s="286"/>
      <c r="AK336" s="286"/>
      <c r="AL336" s="286"/>
      <c r="AM336" s="286"/>
      <c r="AN336" s="286"/>
      <c r="AO336" s="286"/>
    </row>
    <row r="337" spans="1:41" s="287" customFormat="1" ht="12" x14ac:dyDescent="0.2">
      <c r="A337" s="299">
        <v>540</v>
      </c>
      <c r="B337" s="289" t="s">
        <v>65</v>
      </c>
      <c r="C337" s="290">
        <v>45212</v>
      </c>
      <c r="D337" s="406">
        <v>8.6999999999999993</v>
      </c>
      <c r="E337" s="406">
        <v>9.6999999999999993</v>
      </c>
      <c r="F337" s="407">
        <v>550</v>
      </c>
      <c r="G337" s="408">
        <v>0.89</v>
      </c>
      <c r="H337" s="407">
        <v>36</v>
      </c>
      <c r="I337" s="409"/>
      <c r="J337" s="406">
        <v>7.46</v>
      </c>
      <c r="K337" s="406">
        <v>6.3</v>
      </c>
      <c r="L337" s="408">
        <v>0.16</v>
      </c>
      <c r="M337" s="407">
        <v>59</v>
      </c>
      <c r="N337" s="407">
        <v>200</v>
      </c>
      <c r="O337" s="407">
        <v>1500</v>
      </c>
      <c r="P337" s="407">
        <v>57</v>
      </c>
      <c r="Q337" s="406">
        <v>9.3000000000000007</v>
      </c>
      <c r="R337" s="407">
        <v>82</v>
      </c>
      <c r="S337" s="406">
        <v>6.6</v>
      </c>
      <c r="T337" s="406">
        <v>1.8</v>
      </c>
      <c r="U337" s="406">
        <v>7.6</v>
      </c>
      <c r="V337" s="286"/>
      <c r="W337" s="286"/>
      <c r="X337" s="286"/>
      <c r="Y337" s="286"/>
      <c r="Z337" s="286"/>
      <c r="AA337" s="286"/>
      <c r="AB337" s="286"/>
      <c r="AC337" s="286"/>
      <c r="AD337" s="286"/>
      <c r="AE337" s="286"/>
      <c r="AF337" s="286"/>
      <c r="AG337" s="286"/>
      <c r="AH337" s="286"/>
      <c r="AI337" s="286"/>
      <c r="AJ337" s="286"/>
      <c r="AK337" s="286"/>
      <c r="AL337" s="286"/>
      <c r="AM337" s="286"/>
      <c r="AN337" s="286"/>
      <c r="AO337" s="286"/>
    </row>
    <row r="338" spans="1:41" s="287" customFormat="1" ht="12" x14ac:dyDescent="0.2">
      <c r="A338" s="288">
        <v>540</v>
      </c>
      <c r="B338" s="289" t="s">
        <v>65</v>
      </c>
      <c r="C338" s="290">
        <v>45272</v>
      </c>
      <c r="D338" s="406">
        <v>0.7</v>
      </c>
      <c r="E338" s="406">
        <v>4.0999999999999996</v>
      </c>
      <c r="F338" s="407">
        <v>350</v>
      </c>
      <c r="G338" s="408">
        <v>0.48</v>
      </c>
      <c r="H338" s="407">
        <v>22</v>
      </c>
      <c r="I338" s="409"/>
      <c r="J338" s="406">
        <v>8.83</v>
      </c>
      <c r="K338" s="406">
        <v>6.4</v>
      </c>
      <c r="L338" s="408">
        <v>0.25</v>
      </c>
      <c r="M338" s="407">
        <v>140</v>
      </c>
      <c r="N338" s="407">
        <v>470</v>
      </c>
      <c r="O338" s="407">
        <v>1200</v>
      </c>
      <c r="P338" s="407">
        <v>29</v>
      </c>
      <c r="Q338" s="407">
        <v>11.8</v>
      </c>
      <c r="R338" s="407">
        <v>85</v>
      </c>
      <c r="S338" s="406">
        <v>7.5</v>
      </c>
      <c r="T338" s="406">
        <v>1.9</v>
      </c>
      <c r="U338" s="406">
        <v>9.6</v>
      </c>
      <c r="V338" s="286"/>
      <c r="W338" s="286"/>
      <c r="X338" s="286"/>
      <c r="Y338" s="286"/>
      <c r="Z338" s="286"/>
      <c r="AA338" s="286"/>
      <c r="AB338" s="286"/>
      <c r="AC338" s="286"/>
      <c r="AD338" s="286"/>
      <c r="AE338" s="286"/>
      <c r="AF338" s="286"/>
      <c r="AG338" s="286"/>
      <c r="AH338" s="286"/>
      <c r="AI338" s="286"/>
      <c r="AJ338" s="286"/>
      <c r="AK338" s="286"/>
      <c r="AL338" s="286"/>
      <c r="AM338" s="286"/>
      <c r="AN338" s="286"/>
      <c r="AO338" s="286"/>
    </row>
    <row r="339" spans="1:41" s="287" customFormat="1" ht="12" x14ac:dyDescent="0.2">
      <c r="A339" s="340"/>
      <c r="B339" s="340"/>
      <c r="C339" s="341"/>
      <c r="D339" s="342"/>
      <c r="E339" s="342"/>
      <c r="F339" s="343"/>
      <c r="G339" s="343"/>
      <c r="H339" s="342"/>
      <c r="I339" s="342"/>
      <c r="J339" s="342"/>
      <c r="K339" s="342"/>
      <c r="L339" s="344"/>
      <c r="M339" s="344"/>
      <c r="N339" s="343"/>
      <c r="O339" s="343"/>
      <c r="P339" s="343"/>
      <c r="Q339" s="342"/>
      <c r="R339" s="343"/>
      <c r="S339" s="343"/>
      <c r="T339" s="342"/>
      <c r="U339" s="343"/>
      <c r="V339" s="286"/>
      <c r="W339" s="286"/>
      <c r="X339" s="286"/>
      <c r="Y339" s="286"/>
      <c r="Z339" s="286"/>
      <c r="AA339" s="286"/>
      <c r="AB339" s="286"/>
      <c r="AC339" s="286"/>
      <c r="AD339" s="286"/>
      <c r="AE339" s="286"/>
      <c r="AF339" s="286"/>
      <c r="AG339" s="286"/>
      <c r="AH339" s="286"/>
      <c r="AI339" s="286"/>
      <c r="AJ339" s="286"/>
      <c r="AK339" s="286"/>
      <c r="AL339" s="286"/>
      <c r="AM339" s="286"/>
      <c r="AN339" s="286"/>
      <c r="AO339" s="286"/>
    </row>
    <row r="340" spans="1:41" s="287" customFormat="1" ht="12" x14ac:dyDescent="0.2">
      <c r="A340" s="286"/>
      <c r="B340" s="286"/>
      <c r="C340" s="331" t="s">
        <v>99</v>
      </c>
      <c r="D340" s="332">
        <f>MIN(D333:D338)</f>
        <v>0.7</v>
      </c>
      <c r="E340" s="332">
        <f>MIN(E333:E338)</f>
        <v>3.2</v>
      </c>
      <c r="F340" s="333">
        <f>MIN(F333:F338)</f>
        <v>140</v>
      </c>
      <c r="G340" s="332">
        <f>MIN(G333:G338)</f>
        <v>0.31</v>
      </c>
      <c r="H340" s="332">
        <f>MIN(H333:H338)</f>
        <v>16</v>
      </c>
      <c r="I340" s="332"/>
      <c r="J340" s="332">
        <f>MIN(J333:J338)</f>
        <v>7.46</v>
      </c>
      <c r="K340" s="332">
        <f>MIN(K333:K338)</f>
        <v>5.8</v>
      </c>
      <c r="L340" s="334">
        <f>MIN(L333:L338)</f>
        <v>0.1</v>
      </c>
      <c r="M340" s="334"/>
      <c r="N340" s="333">
        <f t="shared" ref="N340:U340" si="54">MIN(N333:N338)</f>
        <v>140</v>
      </c>
      <c r="O340" s="333">
        <f t="shared" si="54"/>
        <v>1200</v>
      </c>
      <c r="P340" s="333">
        <f t="shared" si="54"/>
        <v>20</v>
      </c>
      <c r="Q340" s="332">
        <f t="shared" si="54"/>
        <v>4</v>
      </c>
      <c r="R340" s="333">
        <f t="shared" si="54"/>
        <v>43.7</v>
      </c>
      <c r="S340" s="333">
        <f t="shared" si="54"/>
        <v>6.5</v>
      </c>
      <c r="T340" s="332">
        <f t="shared" si="54"/>
        <v>1.8</v>
      </c>
      <c r="U340" s="333">
        <f t="shared" si="54"/>
        <v>6.4</v>
      </c>
      <c r="V340" s="286"/>
      <c r="W340" s="286"/>
      <c r="X340" s="286"/>
      <c r="Y340" s="286"/>
      <c r="Z340" s="286"/>
      <c r="AA340" s="286"/>
      <c r="AB340" s="286"/>
      <c r="AC340" s="286"/>
      <c r="AD340" s="286"/>
      <c r="AE340" s="286"/>
      <c r="AF340" s="286"/>
      <c r="AG340" s="286"/>
      <c r="AH340" s="286"/>
      <c r="AI340" s="286"/>
      <c r="AJ340" s="286"/>
      <c r="AK340" s="286"/>
      <c r="AL340" s="286"/>
      <c r="AM340" s="286"/>
      <c r="AN340" s="286"/>
      <c r="AO340" s="286"/>
    </row>
    <row r="341" spans="1:41" s="287" customFormat="1" ht="12" x14ac:dyDescent="0.2">
      <c r="A341" s="286"/>
      <c r="B341" s="286"/>
      <c r="C341" s="331" t="s">
        <v>100</v>
      </c>
      <c r="D341" s="332">
        <f>AVERAGE(D333:D338)</f>
        <v>9.9833333333333343</v>
      </c>
      <c r="E341" s="332">
        <f>AVERAGE(E333:E338)</f>
        <v>5.9833333333333334</v>
      </c>
      <c r="F341" s="333">
        <f>AVERAGE(F333:F338)</f>
        <v>336.66666666666669</v>
      </c>
      <c r="G341" s="332">
        <f>AVERAGE(G333:G338)</f>
        <v>0.60833333333333339</v>
      </c>
      <c r="H341" s="332">
        <f>AVERAGE(H333:H338)</f>
        <v>25.833333333333332</v>
      </c>
      <c r="I341" s="332"/>
      <c r="J341" s="332">
        <f>AVERAGE(J333:J338)</f>
        <v>8.7433333333333323</v>
      </c>
      <c r="K341" s="332">
        <f>AVERAGE(K333:K338)</f>
        <v>6.3500000000000005</v>
      </c>
      <c r="L341" s="334">
        <f>AVERAGE(L333:L338)</f>
        <v>0.22166666666666668</v>
      </c>
      <c r="M341" s="334"/>
      <c r="N341" s="333">
        <f t="shared" ref="N341:U341" si="55">AVERAGE(N333:N338)</f>
        <v>390</v>
      </c>
      <c r="O341" s="333">
        <f t="shared" si="55"/>
        <v>1450</v>
      </c>
      <c r="P341" s="333">
        <f t="shared" si="55"/>
        <v>43.166666666666664</v>
      </c>
      <c r="Q341" s="332">
        <f t="shared" si="55"/>
        <v>9.0299999999999994</v>
      </c>
      <c r="R341" s="333">
        <f t="shared" si="55"/>
        <v>77.566666666666663</v>
      </c>
      <c r="S341" s="333">
        <f t="shared" si="55"/>
        <v>7.45</v>
      </c>
      <c r="T341" s="332">
        <f t="shared" si="55"/>
        <v>2.0166666666666671</v>
      </c>
      <c r="U341" s="333">
        <f t="shared" si="55"/>
        <v>8.6333333333333346</v>
      </c>
      <c r="V341" s="286"/>
      <c r="W341" s="286"/>
      <c r="X341" s="286"/>
      <c r="Y341" s="286"/>
      <c r="Z341" s="286"/>
      <c r="AA341" s="286"/>
      <c r="AB341" s="286"/>
      <c r="AC341" s="286"/>
      <c r="AD341" s="286"/>
      <c r="AE341" s="286"/>
      <c r="AF341" s="286"/>
      <c r="AG341" s="286"/>
      <c r="AH341" s="286"/>
      <c r="AI341" s="286"/>
      <c r="AJ341" s="286"/>
      <c r="AK341" s="286"/>
      <c r="AL341" s="286"/>
      <c r="AM341" s="286"/>
      <c r="AN341" s="286"/>
      <c r="AO341" s="286"/>
    </row>
    <row r="342" spans="1:41" s="287" customFormat="1" ht="12" x14ac:dyDescent="0.2">
      <c r="A342" s="286"/>
      <c r="B342" s="286"/>
      <c r="C342" s="331" t="s">
        <v>101</v>
      </c>
      <c r="D342" s="332">
        <f>MAX(D333:D338)</f>
        <v>19.100000000000001</v>
      </c>
      <c r="E342" s="332">
        <f>MAX(E333:E338)</f>
        <v>9.6999999999999993</v>
      </c>
      <c r="F342" s="333">
        <f>MAX(F333:F338)</f>
        <v>550</v>
      </c>
      <c r="G342" s="332">
        <f>MAX(G333:G338)</f>
        <v>1.1000000000000001</v>
      </c>
      <c r="H342" s="332">
        <f>MAX(H333:H338)</f>
        <v>44</v>
      </c>
      <c r="I342" s="332"/>
      <c r="J342" s="332">
        <f>MAX(J333:J338)</f>
        <v>11.2</v>
      </c>
      <c r="K342" s="332">
        <f>MAX(K333:K338)</f>
        <v>6.9</v>
      </c>
      <c r="L342" s="334">
        <f>MAX(L333:L338)</f>
        <v>0.46</v>
      </c>
      <c r="M342" s="334"/>
      <c r="N342" s="333">
        <f t="shared" ref="N342:U342" si="56">MAX(N333:N338)</f>
        <v>810</v>
      </c>
      <c r="O342" s="333">
        <f t="shared" si="56"/>
        <v>1900</v>
      </c>
      <c r="P342" s="333">
        <f t="shared" si="56"/>
        <v>75</v>
      </c>
      <c r="Q342" s="332">
        <f t="shared" si="56"/>
        <v>11.95</v>
      </c>
      <c r="R342" s="333">
        <f t="shared" si="56"/>
        <v>89.1</v>
      </c>
      <c r="S342" s="333">
        <f t="shared" si="56"/>
        <v>8.8000000000000007</v>
      </c>
      <c r="T342" s="332">
        <f t="shared" si="56"/>
        <v>2.7</v>
      </c>
      <c r="U342" s="333">
        <f t="shared" si="56"/>
        <v>12</v>
      </c>
      <c r="V342" s="286"/>
      <c r="W342" s="286"/>
      <c r="X342" s="286"/>
      <c r="Y342" s="286"/>
      <c r="Z342" s="286"/>
      <c r="AA342" s="286"/>
      <c r="AB342" s="286"/>
      <c r="AC342" s="286"/>
      <c r="AD342" s="286"/>
      <c r="AE342" s="286"/>
      <c r="AF342" s="286"/>
      <c r="AG342" s="286"/>
      <c r="AH342" s="286"/>
      <c r="AI342" s="286"/>
      <c r="AJ342" s="286"/>
      <c r="AK342" s="286"/>
      <c r="AL342" s="286"/>
      <c r="AM342" s="286"/>
      <c r="AN342" s="286"/>
      <c r="AO342" s="286"/>
    </row>
    <row r="343" spans="1:41" s="287" customFormat="1" ht="12" x14ac:dyDescent="0.2">
      <c r="A343" s="286"/>
      <c r="B343" s="286"/>
      <c r="C343" s="345"/>
      <c r="D343" s="286"/>
      <c r="E343" s="286"/>
      <c r="F343" s="346"/>
      <c r="G343" s="346"/>
      <c r="H343" s="286"/>
      <c r="I343" s="286"/>
      <c r="J343" s="305"/>
      <c r="K343" s="286"/>
      <c r="L343" s="286"/>
      <c r="M343" s="286"/>
      <c r="N343" s="346"/>
      <c r="O343" s="346"/>
      <c r="P343" s="346"/>
      <c r="Q343" s="305"/>
      <c r="R343" s="346"/>
      <c r="S343" s="346"/>
      <c r="T343" s="305"/>
      <c r="U343" s="346"/>
      <c r="V343" s="286"/>
      <c r="W343" s="286"/>
      <c r="X343" s="286"/>
      <c r="Y343" s="286"/>
      <c r="Z343" s="286"/>
      <c r="AA343" s="286"/>
      <c r="AB343" s="286"/>
      <c r="AC343" s="286"/>
      <c r="AD343" s="286"/>
      <c r="AE343" s="286"/>
      <c r="AF343" s="286"/>
      <c r="AG343" s="286"/>
      <c r="AH343" s="286"/>
      <c r="AI343" s="286"/>
      <c r="AJ343" s="286"/>
      <c r="AK343" s="286"/>
      <c r="AL343" s="286"/>
      <c r="AM343" s="286"/>
      <c r="AN343" s="286"/>
      <c r="AO343" s="286"/>
    </row>
    <row r="344" spans="1:41" s="287" customFormat="1" ht="12" x14ac:dyDescent="0.2">
      <c r="A344" s="335"/>
      <c r="B344" s="335"/>
      <c r="C344" s="336"/>
      <c r="D344" s="336"/>
      <c r="E344" s="336"/>
      <c r="F344" s="338"/>
      <c r="G344" s="338"/>
      <c r="H344" s="336"/>
      <c r="I344" s="336"/>
      <c r="J344" s="337"/>
      <c r="K344" s="336"/>
      <c r="L344" s="336"/>
      <c r="M344" s="336"/>
      <c r="N344" s="338"/>
      <c r="O344" s="338"/>
      <c r="P344" s="338"/>
      <c r="Q344" s="337"/>
      <c r="R344" s="338"/>
      <c r="S344" s="338"/>
      <c r="T344" s="337"/>
      <c r="U344" s="338"/>
      <c r="V344" s="286"/>
      <c r="W344" s="286"/>
      <c r="X344" s="286"/>
      <c r="Y344" s="286"/>
      <c r="Z344" s="286"/>
      <c r="AA344" s="286"/>
      <c r="AB344" s="286"/>
      <c r="AC344" s="286"/>
      <c r="AD344" s="286"/>
      <c r="AE344" s="286"/>
      <c r="AF344" s="286"/>
      <c r="AG344" s="286"/>
      <c r="AH344" s="286"/>
      <c r="AI344" s="286"/>
      <c r="AJ344" s="286"/>
      <c r="AK344" s="286"/>
      <c r="AL344" s="286"/>
      <c r="AM344" s="286"/>
      <c r="AN344" s="286"/>
      <c r="AO344" s="286"/>
    </row>
    <row r="345" spans="1:41" s="287" customFormat="1" ht="12" x14ac:dyDescent="0.2">
      <c r="A345" s="314">
        <v>541</v>
      </c>
      <c r="B345" s="289" t="s">
        <v>66</v>
      </c>
      <c r="C345" s="315">
        <v>44943</v>
      </c>
      <c r="D345" s="316">
        <v>2.8</v>
      </c>
      <c r="E345" s="316">
        <v>3.2</v>
      </c>
      <c r="F345" s="317">
        <v>300</v>
      </c>
      <c r="G345" s="318">
        <v>0.43</v>
      </c>
      <c r="H345" s="317">
        <v>21</v>
      </c>
      <c r="I345" s="317" t="s">
        <v>102</v>
      </c>
      <c r="J345" s="316">
        <v>9.14</v>
      </c>
      <c r="K345" s="316">
        <v>6.5</v>
      </c>
      <c r="L345" s="318">
        <v>0.21</v>
      </c>
      <c r="M345" s="317">
        <v>25</v>
      </c>
      <c r="N345" s="317">
        <v>1200</v>
      </c>
      <c r="O345" s="317">
        <v>2300</v>
      </c>
      <c r="P345" s="317">
        <v>54</v>
      </c>
      <c r="Q345" s="285">
        <v>10.83</v>
      </c>
      <c r="R345" s="317">
        <v>84.2</v>
      </c>
      <c r="S345" s="316">
        <v>7.1</v>
      </c>
      <c r="T345" s="316">
        <v>2.8</v>
      </c>
      <c r="U345" s="316">
        <v>7.4</v>
      </c>
      <c r="V345" s="286"/>
      <c r="W345" s="286"/>
      <c r="X345" s="286"/>
      <c r="Y345" s="286"/>
      <c r="Z345" s="286"/>
      <c r="AA345" s="286"/>
      <c r="AB345" s="286"/>
      <c r="AC345" s="286"/>
      <c r="AD345" s="286"/>
      <c r="AE345" s="286"/>
      <c r="AF345" s="286"/>
      <c r="AG345" s="286"/>
      <c r="AH345" s="286"/>
      <c r="AI345" s="286"/>
      <c r="AJ345" s="286"/>
      <c r="AK345" s="286"/>
      <c r="AL345" s="286"/>
      <c r="AM345" s="286"/>
      <c r="AN345" s="286"/>
      <c r="AO345" s="286"/>
    </row>
    <row r="346" spans="1:41" s="287" customFormat="1" ht="12" x14ac:dyDescent="0.2">
      <c r="A346" s="299">
        <v>541</v>
      </c>
      <c r="B346" s="289" t="s">
        <v>66</v>
      </c>
      <c r="C346" s="290">
        <v>44973</v>
      </c>
      <c r="D346" s="285">
        <v>2.4</v>
      </c>
      <c r="E346" s="285">
        <v>2.7</v>
      </c>
      <c r="F346" s="289">
        <v>275</v>
      </c>
      <c r="G346" s="291">
        <v>0.33</v>
      </c>
      <c r="H346" s="289">
        <v>16</v>
      </c>
      <c r="I346" s="294"/>
      <c r="J346" s="292">
        <v>6.57</v>
      </c>
      <c r="K346" s="285">
        <v>6.2</v>
      </c>
      <c r="L346" s="298">
        <v>7.1999999999999995E-2</v>
      </c>
      <c r="M346" s="289">
        <v>18</v>
      </c>
      <c r="N346" s="289">
        <v>230</v>
      </c>
      <c r="O346" s="289">
        <v>830</v>
      </c>
      <c r="P346" s="289">
        <v>17</v>
      </c>
      <c r="Q346" s="289">
        <v>12.4</v>
      </c>
      <c r="R346" s="289">
        <v>92</v>
      </c>
      <c r="S346" s="285">
        <v>4.0999999999999996</v>
      </c>
      <c r="T346" s="285">
        <v>1.4</v>
      </c>
      <c r="U346" s="285">
        <v>7.2</v>
      </c>
      <c r="V346" s="286"/>
      <c r="W346" s="286"/>
      <c r="X346" s="286"/>
      <c r="Y346" s="286"/>
      <c r="Z346" s="286"/>
      <c r="AA346" s="286"/>
      <c r="AB346" s="286"/>
      <c r="AC346" s="286"/>
      <c r="AD346" s="286"/>
      <c r="AE346" s="286"/>
      <c r="AF346" s="286"/>
      <c r="AG346" s="286"/>
      <c r="AH346" s="286"/>
      <c r="AI346" s="286"/>
      <c r="AJ346" s="286"/>
      <c r="AK346" s="286"/>
      <c r="AL346" s="286"/>
      <c r="AM346" s="286"/>
      <c r="AN346" s="286"/>
      <c r="AO346" s="286"/>
    </row>
    <row r="347" spans="1:41" s="287" customFormat="1" ht="12" x14ac:dyDescent="0.2">
      <c r="A347" s="288">
        <v>541</v>
      </c>
      <c r="B347" s="289" t="s">
        <v>66</v>
      </c>
      <c r="C347" s="290">
        <v>44999</v>
      </c>
      <c r="D347" s="285">
        <v>2.6</v>
      </c>
      <c r="E347" s="285">
        <v>8</v>
      </c>
      <c r="F347" s="289">
        <v>180</v>
      </c>
      <c r="G347" s="291">
        <v>0.28000000000000003</v>
      </c>
      <c r="H347" s="289">
        <v>16</v>
      </c>
      <c r="I347" s="294"/>
      <c r="J347" s="292">
        <v>7.46</v>
      </c>
      <c r="K347" s="285">
        <v>6.5</v>
      </c>
      <c r="L347" s="291">
        <v>0.16</v>
      </c>
      <c r="M347" s="289">
        <v>480</v>
      </c>
      <c r="N347" s="289">
        <v>450</v>
      </c>
      <c r="O347" s="289">
        <v>2000</v>
      </c>
      <c r="P347" s="289">
        <v>200</v>
      </c>
      <c r="Q347" s="289">
        <v>12.3</v>
      </c>
      <c r="R347" s="289">
        <v>95</v>
      </c>
      <c r="S347" s="285">
        <v>4.7</v>
      </c>
      <c r="T347" s="285">
        <v>1.6</v>
      </c>
      <c r="U347" s="285">
        <v>8.1999999999999993</v>
      </c>
      <c r="V347" s="286"/>
      <c r="W347" s="286"/>
      <c r="X347" s="286"/>
      <c r="Y347" s="286"/>
      <c r="Z347" s="286"/>
      <c r="AA347" s="286"/>
      <c r="AB347" s="286"/>
      <c r="AC347" s="286"/>
      <c r="AD347" s="286"/>
      <c r="AE347" s="286"/>
      <c r="AF347" s="286"/>
      <c r="AG347" s="286"/>
      <c r="AH347" s="286"/>
      <c r="AI347" s="286"/>
      <c r="AJ347" s="286"/>
      <c r="AK347" s="286"/>
      <c r="AL347" s="286"/>
      <c r="AM347" s="286"/>
      <c r="AN347" s="286"/>
      <c r="AO347" s="286"/>
    </row>
    <row r="348" spans="1:41" s="287" customFormat="1" ht="12" x14ac:dyDescent="0.2">
      <c r="A348" s="288">
        <v>541</v>
      </c>
      <c r="B348" s="289" t="s">
        <v>66</v>
      </c>
      <c r="C348" s="290">
        <v>45036</v>
      </c>
      <c r="D348" s="285">
        <v>9</v>
      </c>
      <c r="E348" s="285">
        <v>7.6</v>
      </c>
      <c r="F348" s="289">
        <v>300</v>
      </c>
      <c r="G348" s="291">
        <v>0.32</v>
      </c>
      <c r="H348" s="289">
        <v>17</v>
      </c>
      <c r="I348" s="294"/>
      <c r="J348" s="292">
        <v>6.65</v>
      </c>
      <c r="K348" s="285">
        <v>6.7</v>
      </c>
      <c r="L348" s="298">
        <v>0.12</v>
      </c>
      <c r="M348" s="289">
        <v>19</v>
      </c>
      <c r="N348" s="289">
        <v>56</v>
      </c>
      <c r="O348" s="289">
        <v>680</v>
      </c>
      <c r="P348" s="289">
        <v>36</v>
      </c>
      <c r="Q348" s="289">
        <v>10.9</v>
      </c>
      <c r="R348" s="289">
        <v>94.2</v>
      </c>
      <c r="S348" s="285">
        <v>4.5999999999999996</v>
      </c>
      <c r="T348" s="285">
        <v>1.4</v>
      </c>
      <c r="U348" s="285">
        <v>8.3000000000000007</v>
      </c>
      <c r="V348" s="286"/>
      <c r="W348" s="286"/>
      <c r="X348" s="286"/>
      <c r="Y348" s="286"/>
      <c r="Z348" s="286"/>
      <c r="AA348" s="286"/>
      <c r="AB348" s="286"/>
      <c r="AC348" s="286"/>
      <c r="AD348" s="286"/>
      <c r="AE348" s="286"/>
      <c r="AF348" s="286"/>
      <c r="AG348" s="286"/>
      <c r="AH348" s="286"/>
      <c r="AI348" s="286"/>
      <c r="AJ348" s="286"/>
      <c r="AK348" s="286"/>
      <c r="AL348" s="286"/>
      <c r="AM348" s="286"/>
      <c r="AN348" s="286"/>
      <c r="AO348" s="286"/>
    </row>
    <row r="349" spans="1:41" s="287" customFormat="1" ht="12" x14ac:dyDescent="0.2">
      <c r="A349" s="295">
        <v>541</v>
      </c>
      <c r="B349" s="289" t="s">
        <v>66</v>
      </c>
      <c r="C349" s="290">
        <v>45062</v>
      </c>
      <c r="D349" s="285">
        <v>16.2</v>
      </c>
      <c r="E349" s="285">
        <v>6.2</v>
      </c>
      <c r="F349" s="289">
        <v>150</v>
      </c>
      <c r="G349" s="291">
        <v>0.3</v>
      </c>
      <c r="H349" s="289">
        <v>18</v>
      </c>
      <c r="I349" s="294"/>
      <c r="J349" s="285">
        <v>7.84</v>
      </c>
      <c r="K349" s="285">
        <v>6.8</v>
      </c>
      <c r="L349" s="291">
        <v>0.2</v>
      </c>
      <c r="M349" s="293">
        <v>10</v>
      </c>
      <c r="N349" s="293">
        <v>50</v>
      </c>
      <c r="O349" s="289">
        <v>850</v>
      </c>
      <c r="P349" s="289">
        <v>47</v>
      </c>
      <c r="Q349" s="285">
        <v>8.5</v>
      </c>
      <c r="R349" s="289">
        <v>88.6</v>
      </c>
      <c r="S349" s="285">
        <v>5.5</v>
      </c>
      <c r="T349" s="285">
        <v>1.7</v>
      </c>
      <c r="U349" s="285">
        <v>9.9</v>
      </c>
      <c r="V349" s="286"/>
      <c r="W349" s="286"/>
      <c r="X349" s="286"/>
      <c r="Y349" s="286"/>
      <c r="Z349" s="286"/>
      <c r="AA349" s="286"/>
      <c r="AB349" s="286"/>
      <c r="AC349" s="286"/>
      <c r="AD349" s="286"/>
      <c r="AE349" s="286"/>
      <c r="AF349" s="286"/>
      <c r="AG349" s="286"/>
      <c r="AH349" s="286"/>
      <c r="AI349" s="286"/>
      <c r="AJ349" s="286"/>
      <c r="AK349" s="286"/>
      <c r="AL349" s="286"/>
      <c r="AM349" s="286"/>
      <c r="AN349" s="286"/>
      <c r="AO349" s="286"/>
    </row>
    <row r="350" spans="1:41" s="287" customFormat="1" ht="12" x14ac:dyDescent="0.2">
      <c r="A350" s="288">
        <v>541</v>
      </c>
      <c r="B350" s="289" t="s">
        <v>66</v>
      </c>
      <c r="C350" s="290">
        <v>45092</v>
      </c>
      <c r="D350" s="289">
        <v>23.7</v>
      </c>
      <c r="E350" s="285">
        <v>5.6</v>
      </c>
      <c r="F350" s="289">
        <v>140</v>
      </c>
      <c r="G350" s="291">
        <v>0.32</v>
      </c>
      <c r="H350" s="289">
        <v>19</v>
      </c>
      <c r="I350" s="294"/>
      <c r="J350" s="285">
        <v>9.4499999999999993</v>
      </c>
      <c r="K350" s="285">
        <v>6.9</v>
      </c>
      <c r="L350" s="291">
        <v>0.31</v>
      </c>
      <c r="M350" s="289">
        <v>10</v>
      </c>
      <c r="N350" s="293">
        <v>10</v>
      </c>
      <c r="O350" s="289">
        <v>1200</v>
      </c>
      <c r="P350" s="289">
        <v>58</v>
      </c>
      <c r="Q350" s="285">
        <v>7.3</v>
      </c>
      <c r="R350" s="289">
        <v>86.7</v>
      </c>
      <c r="S350" s="285">
        <v>6.6</v>
      </c>
      <c r="T350" s="285">
        <v>2.1</v>
      </c>
      <c r="U350" s="289">
        <v>12</v>
      </c>
      <c r="V350" s="286"/>
      <c r="W350" s="286"/>
      <c r="X350" s="286"/>
      <c r="Y350" s="286"/>
      <c r="Z350" s="286"/>
      <c r="AA350" s="286"/>
      <c r="AB350" s="286"/>
      <c r="AC350" s="286"/>
      <c r="AD350" s="286"/>
      <c r="AE350" s="286"/>
      <c r="AF350" s="286"/>
      <c r="AG350" s="286"/>
      <c r="AH350" s="286"/>
      <c r="AI350" s="286"/>
      <c r="AJ350" s="286"/>
      <c r="AK350" s="286"/>
      <c r="AL350" s="286"/>
      <c r="AM350" s="286"/>
      <c r="AN350" s="286"/>
      <c r="AO350" s="286"/>
    </row>
    <row r="351" spans="1:41" s="287" customFormat="1" ht="12" x14ac:dyDescent="0.2">
      <c r="A351" s="288">
        <v>541</v>
      </c>
      <c r="B351" s="289" t="s">
        <v>66</v>
      </c>
      <c r="C351" s="290">
        <v>45133</v>
      </c>
      <c r="D351" s="285">
        <v>18</v>
      </c>
      <c r="E351" s="289">
        <v>11</v>
      </c>
      <c r="F351" s="289">
        <v>300</v>
      </c>
      <c r="G351" s="291">
        <v>0.65</v>
      </c>
      <c r="H351" s="289">
        <v>30</v>
      </c>
      <c r="I351" s="294"/>
      <c r="J351" s="285">
        <v>8.0500000000000007</v>
      </c>
      <c r="K351" s="285">
        <v>6.8</v>
      </c>
      <c r="L351" s="291">
        <v>0.16</v>
      </c>
      <c r="M351" s="289">
        <v>20</v>
      </c>
      <c r="N351" s="293">
        <v>71</v>
      </c>
      <c r="O351" s="289">
        <v>1500</v>
      </c>
      <c r="P351" s="289">
        <v>80</v>
      </c>
      <c r="Q351" s="285">
        <v>9.6</v>
      </c>
      <c r="R351" s="289">
        <v>104</v>
      </c>
      <c r="S351" s="285">
        <v>5.9</v>
      </c>
      <c r="T351" s="285">
        <v>1.8</v>
      </c>
      <c r="U351" s="289">
        <v>9.8000000000000007</v>
      </c>
      <c r="V351" s="286"/>
      <c r="W351" s="286"/>
      <c r="X351" s="286"/>
      <c r="Y351" s="286"/>
      <c r="Z351" s="286"/>
      <c r="AA351" s="286"/>
      <c r="AB351" s="286"/>
      <c r="AC351" s="286"/>
      <c r="AD351" s="286"/>
      <c r="AE351" s="286"/>
      <c r="AF351" s="286"/>
      <c r="AG351" s="286"/>
      <c r="AH351" s="286"/>
      <c r="AI351" s="286"/>
      <c r="AJ351" s="286"/>
      <c r="AK351" s="286"/>
      <c r="AL351" s="286"/>
      <c r="AM351" s="286"/>
      <c r="AN351" s="286"/>
      <c r="AO351" s="286"/>
    </row>
    <row r="352" spans="1:41" s="287" customFormat="1" ht="12" x14ac:dyDescent="0.2">
      <c r="A352" s="295">
        <v>541</v>
      </c>
      <c r="B352" s="289" t="s">
        <v>66</v>
      </c>
      <c r="C352" s="290" t="s">
        <v>208</v>
      </c>
      <c r="D352" s="405">
        <v>17.7</v>
      </c>
      <c r="E352" s="406">
        <v>5.2</v>
      </c>
      <c r="F352" s="407">
        <v>500</v>
      </c>
      <c r="G352" s="408">
        <v>0.94</v>
      </c>
      <c r="H352" s="407">
        <v>35</v>
      </c>
      <c r="I352" s="409"/>
      <c r="J352" s="406">
        <v>7.53</v>
      </c>
      <c r="K352" s="406">
        <v>6.2</v>
      </c>
      <c r="L352" s="408">
        <v>0.18</v>
      </c>
      <c r="M352" s="407">
        <v>67</v>
      </c>
      <c r="N352" s="410">
        <v>50</v>
      </c>
      <c r="O352" s="407">
        <v>1700</v>
      </c>
      <c r="P352" s="407">
        <v>79</v>
      </c>
      <c r="Q352" s="406">
        <v>4.5999999999999996</v>
      </c>
      <c r="R352" s="407">
        <v>48.9</v>
      </c>
      <c r="S352" s="406">
        <v>6.6</v>
      </c>
      <c r="T352" s="406">
        <v>1.7</v>
      </c>
      <c r="U352" s="406">
        <v>7</v>
      </c>
      <c r="V352" s="286"/>
      <c r="W352" s="286"/>
      <c r="X352" s="286"/>
      <c r="Y352" s="286"/>
      <c r="Z352" s="286"/>
      <c r="AA352" s="286"/>
      <c r="AB352" s="286"/>
      <c r="AC352" s="286"/>
      <c r="AD352" s="286"/>
      <c r="AE352" s="286"/>
      <c r="AF352" s="286"/>
      <c r="AG352" s="286"/>
      <c r="AH352" s="286"/>
      <c r="AI352" s="286"/>
      <c r="AJ352" s="286"/>
      <c r="AK352" s="286"/>
      <c r="AL352" s="286"/>
      <c r="AM352" s="286"/>
      <c r="AN352" s="286"/>
      <c r="AO352" s="286"/>
    </row>
    <row r="353" spans="1:41" s="287" customFormat="1" ht="12" x14ac:dyDescent="0.2">
      <c r="A353" s="288">
        <v>541</v>
      </c>
      <c r="B353" s="289" t="s">
        <v>66</v>
      </c>
      <c r="C353" s="290">
        <v>45189</v>
      </c>
      <c r="D353" s="285">
        <v>17.5</v>
      </c>
      <c r="E353" s="285">
        <v>18</v>
      </c>
      <c r="F353" s="289">
        <v>500</v>
      </c>
      <c r="G353" s="291">
        <v>0.52</v>
      </c>
      <c r="H353" s="289">
        <v>23</v>
      </c>
      <c r="I353" s="289"/>
      <c r="J353" s="292">
        <v>8.42</v>
      </c>
      <c r="K353" s="285">
        <v>6.9</v>
      </c>
      <c r="L353" s="291">
        <v>0.31</v>
      </c>
      <c r="M353" s="289">
        <v>120</v>
      </c>
      <c r="N353" s="289">
        <v>260</v>
      </c>
      <c r="O353" s="289">
        <v>1500</v>
      </c>
      <c r="P353" s="289">
        <v>150</v>
      </c>
      <c r="Q353" s="285">
        <v>8.8000000000000007</v>
      </c>
      <c r="R353" s="289">
        <v>95</v>
      </c>
      <c r="S353" s="285">
        <v>6.7</v>
      </c>
      <c r="T353" s="285">
        <v>1.8</v>
      </c>
      <c r="U353" s="289">
        <v>8.1</v>
      </c>
      <c r="V353" s="286"/>
      <c r="W353" s="286"/>
      <c r="X353" s="286"/>
      <c r="Y353" s="286"/>
      <c r="Z353" s="286"/>
      <c r="AA353" s="286"/>
      <c r="AB353" s="286"/>
      <c r="AC353" s="286"/>
      <c r="AD353" s="286"/>
      <c r="AE353" s="286"/>
      <c r="AF353" s="286"/>
      <c r="AG353" s="286"/>
      <c r="AH353" s="286"/>
      <c r="AI353" s="286"/>
      <c r="AJ353" s="286"/>
      <c r="AK353" s="286"/>
      <c r="AL353" s="286"/>
      <c r="AM353" s="286"/>
      <c r="AN353" s="286"/>
      <c r="AO353" s="286"/>
    </row>
    <row r="354" spans="1:41" s="287" customFormat="1" ht="12" x14ac:dyDescent="0.2">
      <c r="A354" s="299">
        <v>541</v>
      </c>
      <c r="B354" s="289" t="s">
        <v>66</v>
      </c>
      <c r="C354" s="290">
        <v>45212</v>
      </c>
      <c r="D354" s="406">
        <v>8.1</v>
      </c>
      <c r="E354" s="407">
        <v>13</v>
      </c>
      <c r="F354" s="407">
        <v>550</v>
      </c>
      <c r="G354" s="408">
        <v>0.83</v>
      </c>
      <c r="H354" s="407">
        <v>39</v>
      </c>
      <c r="I354" s="409"/>
      <c r="J354" s="406">
        <v>7.12</v>
      </c>
      <c r="K354" s="406">
        <v>6.7</v>
      </c>
      <c r="L354" s="408">
        <v>0.18</v>
      </c>
      <c r="M354" s="407">
        <v>72</v>
      </c>
      <c r="N354" s="407">
        <v>89</v>
      </c>
      <c r="O354" s="407">
        <v>1700</v>
      </c>
      <c r="P354" s="407">
        <v>81</v>
      </c>
      <c r="Q354" s="407">
        <v>10.1</v>
      </c>
      <c r="R354" s="407">
        <v>88</v>
      </c>
      <c r="S354" s="406">
        <v>6.4</v>
      </c>
      <c r="T354" s="406">
        <v>1.7</v>
      </c>
      <c r="U354" s="406">
        <v>7.4</v>
      </c>
      <c r="V354" s="286"/>
      <c r="W354" s="286"/>
      <c r="X354" s="286"/>
      <c r="Y354" s="286"/>
      <c r="Z354" s="286"/>
      <c r="AA354" s="286"/>
      <c r="AB354" s="286"/>
      <c r="AC354" s="286"/>
      <c r="AD354" s="286"/>
      <c r="AE354" s="286"/>
      <c r="AF354" s="286"/>
      <c r="AG354" s="286"/>
      <c r="AH354" s="286"/>
      <c r="AI354" s="286"/>
      <c r="AJ354" s="286"/>
      <c r="AK354" s="286"/>
      <c r="AL354" s="286"/>
      <c r="AM354" s="286"/>
      <c r="AN354" s="286"/>
      <c r="AO354" s="286"/>
    </row>
    <row r="355" spans="1:41" s="287" customFormat="1" ht="12" x14ac:dyDescent="0.2">
      <c r="A355" s="295">
        <v>541</v>
      </c>
      <c r="B355" s="289" t="s">
        <v>66</v>
      </c>
      <c r="C355" s="64" t="s">
        <v>222</v>
      </c>
      <c r="D355" s="406">
        <v>2.6</v>
      </c>
      <c r="E355" s="406">
        <v>3.3</v>
      </c>
      <c r="F355" s="407">
        <v>880</v>
      </c>
      <c r="G355" s="408">
        <v>0.73</v>
      </c>
      <c r="H355" s="407">
        <v>32</v>
      </c>
      <c r="I355" s="409"/>
      <c r="J355" s="406">
        <v>5.94</v>
      </c>
      <c r="K355" s="406">
        <v>6.1</v>
      </c>
      <c r="L355" s="411">
        <v>9.1999999999999998E-2</v>
      </c>
      <c r="M355" s="407">
        <v>38</v>
      </c>
      <c r="N355" s="407">
        <v>140</v>
      </c>
      <c r="O355" s="407">
        <v>1100</v>
      </c>
      <c r="P355" s="407">
        <v>31</v>
      </c>
      <c r="Q355" s="407">
        <v>11.7</v>
      </c>
      <c r="R355" s="407">
        <v>87.8</v>
      </c>
      <c r="S355" s="406">
        <v>5.3</v>
      </c>
      <c r="T355" s="406">
        <v>1.3</v>
      </c>
      <c r="U355" s="406">
        <v>7.1</v>
      </c>
      <c r="V355" s="286"/>
      <c r="W355" s="286"/>
      <c r="X355" s="286"/>
      <c r="Y355" s="286"/>
      <c r="Z355" s="286"/>
      <c r="AA355" s="286"/>
      <c r="AB355" s="286"/>
      <c r="AC355" s="286"/>
      <c r="AD355" s="286"/>
      <c r="AE355" s="286"/>
      <c r="AF355" s="286"/>
      <c r="AG355" s="286"/>
      <c r="AH355" s="286"/>
      <c r="AI355" s="286"/>
      <c r="AJ355" s="286"/>
      <c r="AK355" s="286"/>
      <c r="AL355" s="286"/>
      <c r="AM355" s="286"/>
      <c r="AN355" s="286"/>
      <c r="AO355" s="286"/>
    </row>
    <row r="356" spans="1:41" s="287" customFormat="1" ht="12" x14ac:dyDescent="0.2">
      <c r="A356" s="299">
        <v>541</v>
      </c>
      <c r="B356" s="289" t="s">
        <v>66</v>
      </c>
      <c r="C356" s="290">
        <v>45274</v>
      </c>
      <c r="D356" s="406">
        <v>-0.1</v>
      </c>
      <c r="E356" s="407">
        <v>14</v>
      </c>
      <c r="F356" s="407">
        <v>320</v>
      </c>
      <c r="G356" s="408">
        <v>0.47</v>
      </c>
      <c r="H356" s="407">
        <v>23</v>
      </c>
      <c r="I356" s="409"/>
      <c r="J356" s="406">
        <v>7.3</v>
      </c>
      <c r="K356" s="406">
        <v>6.2</v>
      </c>
      <c r="L356" s="408">
        <v>0.15</v>
      </c>
      <c r="M356" s="407">
        <v>82</v>
      </c>
      <c r="N356" s="407">
        <v>220</v>
      </c>
      <c r="O356" s="407">
        <v>1200</v>
      </c>
      <c r="P356" s="407">
        <v>41</v>
      </c>
      <c r="Q356" s="407">
        <v>11.9</v>
      </c>
      <c r="R356" s="407">
        <v>83</v>
      </c>
      <c r="S356" s="406">
        <v>5.6</v>
      </c>
      <c r="T356" s="406">
        <v>1.7</v>
      </c>
      <c r="U356" s="406">
        <v>9.3000000000000007</v>
      </c>
      <c r="V356" s="286"/>
      <c r="W356" s="286"/>
      <c r="X356" s="286"/>
      <c r="Y356" s="286"/>
      <c r="Z356" s="286"/>
      <c r="AA356" s="286"/>
      <c r="AB356" s="286"/>
      <c r="AC356" s="286"/>
      <c r="AD356" s="286"/>
      <c r="AE356" s="286"/>
      <c r="AF356" s="286"/>
      <c r="AG356" s="286"/>
      <c r="AH356" s="286"/>
      <c r="AI356" s="286"/>
      <c r="AJ356" s="286"/>
      <c r="AK356" s="286"/>
      <c r="AL356" s="286"/>
      <c r="AM356" s="286"/>
      <c r="AN356" s="286"/>
      <c r="AO356" s="286"/>
    </row>
    <row r="357" spans="1:41" s="287" customFormat="1" ht="12" x14ac:dyDescent="0.2">
      <c r="A357" s="340"/>
      <c r="B357" s="340"/>
      <c r="C357" s="341"/>
      <c r="D357" s="342"/>
      <c r="E357" s="342"/>
      <c r="F357" s="343"/>
      <c r="G357" s="343"/>
      <c r="H357" s="342"/>
      <c r="I357" s="342"/>
      <c r="J357" s="342"/>
      <c r="K357" s="342"/>
      <c r="L357" s="344"/>
      <c r="M357" s="344"/>
      <c r="N357" s="343"/>
      <c r="O357" s="343"/>
      <c r="P357" s="343"/>
      <c r="Q357" s="342"/>
      <c r="R357" s="343"/>
      <c r="S357" s="343"/>
      <c r="T357" s="342"/>
      <c r="U357" s="343"/>
      <c r="V357" s="286"/>
      <c r="W357" s="286"/>
      <c r="X357" s="286"/>
      <c r="Y357" s="286"/>
      <c r="Z357" s="286"/>
      <c r="AA357" s="286"/>
      <c r="AB357" s="286"/>
      <c r="AC357" s="286"/>
      <c r="AD357" s="286"/>
      <c r="AE357" s="286"/>
      <c r="AF357" s="286"/>
      <c r="AG357" s="286"/>
      <c r="AH357" s="286"/>
      <c r="AI357" s="286"/>
      <c r="AJ357" s="286"/>
      <c r="AK357" s="286"/>
      <c r="AL357" s="286"/>
      <c r="AM357" s="286"/>
      <c r="AN357" s="286"/>
      <c r="AO357" s="286"/>
    </row>
    <row r="358" spans="1:41" s="287" customFormat="1" ht="12" x14ac:dyDescent="0.2">
      <c r="A358" s="286"/>
      <c r="B358" s="286"/>
      <c r="C358" s="331" t="s">
        <v>99</v>
      </c>
      <c r="D358" s="332">
        <f>MIN(D345:D356)</f>
        <v>-0.1</v>
      </c>
      <c r="E358" s="332">
        <f>MIN(E345:E356)</f>
        <v>2.7</v>
      </c>
      <c r="F358" s="333">
        <f>MIN(F345:F356)</f>
        <v>140</v>
      </c>
      <c r="G358" s="332">
        <f>MIN(G345:G356)</f>
        <v>0.28000000000000003</v>
      </c>
      <c r="H358" s="332">
        <f>MIN(H345:H356)</f>
        <v>16</v>
      </c>
      <c r="I358" s="332"/>
      <c r="J358" s="332">
        <f>MIN(J345:J356)</f>
        <v>5.94</v>
      </c>
      <c r="K358" s="332">
        <f>MIN(K345:K356)</f>
        <v>6.1</v>
      </c>
      <c r="L358" s="334">
        <f>MIN(L345:L356)</f>
        <v>7.1999999999999995E-2</v>
      </c>
      <c r="M358" s="334"/>
      <c r="N358" s="333">
        <f t="shared" ref="N358:U358" si="57">MIN(N345:N356)</f>
        <v>10</v>
      </c>
      <c r="O358" s="333">
        <f t="shared" si="57"/>
        <v>680</v>
      </c>
      <c r="P358" s="333">
        <f t="shared" si="57"/>
        <v>17</v>
      </c>
      <c r="Q358" s="332">
        <f t="shared" si="57"/>
        <v>4.5999999999999996</v>
      </c>
      <c r="R358" s="333">
        <f t="shared" si="57"/>
        <v>48.9</v>
      </c>
      <c r="S358" s="333">
        <f t="shared" si="57"/>
        <v>4.0999999999999996</v>
      </c>
      <c r="T358" s="332">
        <f t="shared" si="57"/>
        <v>1.3</v>
      </c>
      <c r="U358" s="333">
        <f t="shared" si="57"/>
        <v>7</v>
      </c>
      <c r="V358" s="286"/>
      <c r="W358" s="286"/>
      <c r="X358" s="286"/>
      <c r="Y358" s="286"/>
      <c r="Z358" s="286"/>
      <c r="AA358" s="286"/>
      <c r="AB358" s="286"/>
      <c r="AC358" s="286"/>
      <c r="AD358" s="286"/>
      <c r="AE358" s="286"/>
      <c r="AF358" s="286"/>
      <c r="AG358" s="286"/>
      <c r="AH358" s="286"/>
      <c r="AI358" s="286"/>
      <c r="AJ358" s="286"/>
      <c r="AK358" s="286"/>
      <c r="AL358" s="286"/>
      <c r="AM358" s="286"/>
      <c r="AN358" s="286"/>
      <c r="AO358" s="286"/>
    </row>
    <row r="359" spans="1:41" s="287" customFormat="1" ht="12" x14ac:dyDescent="0.2">
      <c r="A359" s="286"/>
      <c r="B359" s="286"/>
      <c r="C359" s="331" t="s">
        <v>100</v>
      </c>
      <c r="D359" s="332">
        <f>AVERAGE(D345:D356)</f>
        <v>10.041666666666666</v>
      </c>
      <c r="E359" s="332">
        <f>AVERAGE(E345:E356)</f>
        <v>8.15</v>
      </c>
      <c r="F359" s="333">
        <f>AVERAGE(F345:F356)</f>
        <v>366.25</v>
      </c>
      <c r="G359" s="332">
        <f>AVERAGE(G345:G356)</f>
        <v>0.51</v>
      </c>
      <c r="H359" s="332">
        <f>AVERAGE(H345:H356)</f>
        <v>24.083333333333332</v>
      </c>
      <c r="I359" s="332"/>
      <c r="J359" s="332">
        <f>AVERAGE(J345:J356)</f>
        <v>7.6224999999999996</v>
      </c>
      <c r="K359" s="332">
        <f>AVERAGE(K345:K356)</f>
        <v>6.5416666666666652</v>
      </c>
      <c r="L359" s="334">
        <f>AVERAGE(L345:L356)</f>
        <v>0.17866666666666667</v>
      </c>
      <c r="M359" s="334"/>
      <c r="N359" s="333">
        <f t="shared" ref="N359:U359" si="58">AVERAGE(N345:N356)</f>
        <v>235.5</v>
      </c>
      <c r="O359" s="333">
        <f t="shared" si="58"/>
        <v>1380</v>
      </c>
      <c r="P359" s="333">
        <f t="shared" si="58"/>
        <v>72.833333333333329</v>
      </c>
      <c r="Q359" s="332">
        <f t="shared" si="58"/>
        <v>9.9108333333333327</v>
      </c>
      <c r="R359" s="333">
        <f t="shared" si="58"/>
        <v>87.283333333333346</v>
      </c>
      <c r="S359" s="333">
        <f t="shared" si="58"/>
        <v>5.7583333333333329</v>
      </c>
      <c r="T359" s="332">
        <f t="shared" si="58"/>
        <v>1.7499999999999998</v>
      </c>
      <c r="U359" s="333">
        <f t="shared" si="58"/>
        <v>8.4749999999999996</v>
      </c>
      <c r="V359" s="286"/>
      <c r="W359" s="286"/>
      <c r="X359" s="286"/>
      <c r="Y359" s="286"/>
      <c r="Z359" s="286"/>
      <c r="AA359" s="286"/>
      <c r="AB359" s="286"/>
      <c r="AC359" s="286"/>
      <c r="AD359" s="286"/>
      <c r="AE359" s="286"/>
      <c r="AF359" s="286"/>
      <c r="AG359" s="286"/>
      <c r="AH359" s="286"/>
      <c r="AI359" s="286"/>
      <c r="AJ359" s="286"/>
      <c r="AK359" s="286"/>
      <c r="AL359" s="286"/>
      <c r="AM359" s="286"/>
      <c r="AN359" s="286"/>
      <c r="AO359" s="286"/>
    </row>
    <row r="360" spans="1:41" s="287" customFormat="1" ht="12" x14ac:dyDescent="0.2">
      <c r="A360" s="286"/>
      <c r="B360" s="286"/>
      <c r="C360" s="331" t="s">
        <v>101</v>
      </c>
      <c r="D360" s="332">
        <f>MAX(D345:D356)</f>
        <v>23.7</v>
      </c>
      <c r="E360" s="332">
        <f>MAX(E345:E356)</f>
        <v>18</v>
      </c>
      <c r="F360" s="333">
        <f>MAX(F345:F356)</f>
        <v>880</v>
      </c>
      <c r="G360" s="332">
        <f>MAX(G345:G356)</f>
        <v>0.94</v>
      </c>
      <c r="H360" s="332">
        <f>MAX(H345:H356)</f>
        <v>39</v>
      </c>
      <c r="I360" s="332"/>
      <c r="J360" s="332">
        <f>MAX(J345:J356)</f>
        <v>9.4499999999999993</v>
      </c>
      <c r="K360" s="332">
        <f>MAX(K345:K356)</f>
        <v>6.9</v>
      </c>
      <c r="L360" s="334">
        <f>MAX(L345:L356)</f>
        <v>0.31</v>
      </c>
      <c r="M360" s="334"/>
      <c r="N360" s="333">
        <f t="shared" ref="N360:U360" si="59">MAX(N345:N356)</f>
        <v>1200</v>
      </c>
      <c r="O360" s="333">
        <f t="shared" si="59"/>
        <v>2300</v>
      </c>
      <c r="P360" s="333">
        <f t="shared" si="59"/>
        <v>200</v>
      </c>
      <c r="Q360" s="332">
        <f t="shared" si="59"/>
        <v>12.4</v>
      </c>
      <c r="R360" s="333">
        <f t="shared" si="59"/>
        <v>104</v>
      </c>
      <c r="S360" s="333">
        <f t="shared" si="59"/>
        <v>7.1</v>
      </c>
      <c r="T360" s="332">
        <f t="shared" si="59"/>
        <v>2.8</v>
      </c>
      <c r="U360" s="333">
        <f t="shared" si="59"/>
        <v>12</v>
      </c>
      <c r="V360" s="286"/>
      <c r="W360" s="286"/>
      <c r="X360" s="286"/>
      <c r="Y360" s="286"/>
      <c r="Z360" s="286"/>
      <c r="AA360" s="286"/>
      <c r="AB360" s="286"/>
      <c r="AC360" s="286"/>
      <c r="AD360" s="286"/>
      <c r="AE360" s="286"/>
      <c r="AF360" s="286"/>
      <c r="AG360" s="286"/>
      <c r="AH360" s="286"/>
      <c r="AI360" s="286"/>
      <c r="AJ360" s="286"/>
      <c r="AK360" s="286"/>
      <c r="AL360" s="286"/>
      <c r="AM360" s="286"/>
      <c r="AN360" s="286"/>
      <c r="AO360" s="286"/>
    </row>
    <row r="361" spans="1:41" s="287" customFormat="1" ht="12" x14ac:dyDescent="0.2">
      <c r="A361" s="286"/>
      <c r="B361" s="286"/>
      <c r="C361" s="345"/>
      <c r="D361" s="286"/>
      <c r="E361" s="286"/>
      <c r="F361" s="346"/>
      <c r="G361" s="346"/>
      <c r="H361" s="286"/>
      <c r="I361" s="286"/>
      <c r="J361" s="305"/>
      <c r="K361" s="286"/>
      <c r="L361" s="286"/>
      <c r="M361" s="286"/>
      <c r="N361" s="346"/>
      <c r="O361" s="346"/>
      <c r="P361" s="346"/>
      <c r="Q361" s="305"/>
      <c r="R361" s="346"/>
      <c r="S361" s="346"/>
      <c r="T361" s="305"/>
      <c r="U361" s="346"/>
      <c r="V361" s="286"/>
      <c r="W361" s="286"/>
      <c r="X361" s="286"/>
      <c r="Y361" s="286"/>
      <c r="Z361" s="286"/>
      <c r="AA361" s="286"/>
      <c r="AB361" s="286"/>
      <c r="AC361" s="286"/>
      <c r="AD361" s="286"/>
      <c r="AE361" s="286"/>
      <c r="AF361" s="286"/>
      <c r="AG361" s="286"/>
      <c r="AH361" s="286"/>
      <c r="AI361" s="286"/>
      <c r="AJ361" s="286"/>
      <c r="AK361" s="286"/>
      <c r="AL361" s="286"/>
      <c r="AM361" s="286"/>
      <c r="AN361" s="286"/>
      <c r="AO361" s="286"/>
    </row>
    <row r="362" spans="1:41" s="287" customFormat="1" ht="12" x14ac:dyDescent="0.2">
      <c r="A362" s="335"/>
      <c r="B362" s="335"/>
      <c r="C362" s="336"/>
      <c r="D362" s="336"/>
      <c r="E362" s="336"/>
      <c r="F362" s="338"/>
      <c r="G362" s="338"/>
      <c r="H362" s="336"/>
      <c r="I362" s="336"/>
      <c r="J362" s="337"/>
      <c r="K362" s="336"/>
      <c r="L362" s="336"/>
      <c r="M362" s="336"/>
      <c r="N362" s="338"/>
      <c r="O362" s="338"/>
      <c r="P362" s="338"/>
      <c r="Q362" s="337"/>
      <c r="R362" s="338"/>
      <c r="S362" s="338"/>
      <c r="T362" s="337"/>
      <c r="U362" s="338"/>
      <c r="V362" s="286"/>
      <c r="W362" s="286"/>
      <c r="X362" s="286"/>
      <c r="Y362" s="286"/>
      <c r="Z362" s="286"/>
      <c r="AA362" s="286"/>
      <c r="AB362" s="286"/>
      <c r="AC362" s="286"/>
      <c r="AD362" s="286"/>
      <c r="AE362" s="286"/>
      <c r="AF362" s="286"/>
      <c r="AG362" s="286"/>
      <c r="AH362" s="286"/>
      <c r="AI362" s="286"/>
      <c r="AJ362" s="286"/>
      <c r="AK362" s="286"/>
      <c r="AL362" s="286"/>
      <c r="AM362" s="286"/>
      <c r="AN362" s="286"/>
      <c r="AO362" s="286"/>
    </row>
    <row r="363" spans="1:41" s="287" customFormat="1" ht="12" x14ac:dyDescent="0.2">
      <c r="A363" s="314">
        <v>542</v>
      </c>
      <c r="B363" s="289" t="s">
        <v>67</v>
      </c>
      <c r="C363" s="290">
        <v>44973</v>
      </c>
      <c r="D363" s="285">
        <v>2.6</v>
      </c>
      <c r="E363" s="285">
        <v>2.8</v>
      </c>
      <c r="F363" s="289">
        <v>250</v>
      </c>
      <c r="G363" s="291">
        <v>0.51</v>
      </c>
      <c r="H363" s="289">
        <v>21</v>
      </c>
      <c r="I363" s="294"/>
      <c r="J363" s="292">
        <v>7.74</v>
      </c>
      <c r="K363" s="285">
        <v>6.3</v>
      </c>
      <c r="L363" s="291">
        <v>0.13</v>
      </c>
      <c r="M363" s="289">
        <v>55</v>
      </c>
      <c r="N363" s="289">
        <v>450</v>
      </c>
      <c r="O363" s="289">
        <v>1100</v>
      </c>
      <c r="P363" s="289">
        <v>22</v>
      </c>
      <c r="Q363" s="289">
        <v>12.75</v>
      </c>
      <c r="R363" s="289">
        <v>95.2</v>
      </c>
      <c r="S363" s="285">
        <v>6.3</v>
      </c>
      <c r="T363" s="285">
        <v>1.6</v>
      </c>
      <c r="U363" s="285">
        <v>7.9</v>
      </c>
      <c r="V363" s="286"/>
      <c r="W363" s="286"/>
      <c r="X363" s="286"/>
      <c r="Y363" s="286"/>
      <c r="Z363" s="286"/>
      <c r="AA363" s="286"/>
      <c r="AB363" s="286"/>
      <c r="AC363" s="286"/>
      <c r="AD363" s="286"/>
      <c r="AE363" s="286"/>
      <c r="AF363" s="286"/>
      <c r="AG363" s="286"/>
      <c r="AH363" s="286"/>
      <c r="AI363" s="286"/>
      <c r="AJ363" s="286"/>
      <c r="AK363" s="286"/>
      <c r="AL363" s="286"/>
      <c r="AM363" s="286"/>
      <c r="AN363" s="286"/>
      <c r="AO363" s="286"/>
    </row>
    <row r="364" spans="1:41" s="287" customFormat="1" ht="12" x14ac:dyDescent="0.2">
      <c r="A364" s="299">
        <v>542</v>
      </c>
      <c r="B364" s="289" t="s">
        <v>67</v>
      </c>
      <c r="C364" s="290">
        <v>45036</v>
      </c>
      <c r="D364" s="285">
        <v>8.4</v>
      </c>
      <c r="E364" s="285">
        <v>7.5</v>
      </c>
      <c r="F364" s="289">
        <v>300</v>
      </c>
      <c r="G364" s="291">
        <v>0.44</v>
      </c>
      <c r="H364" s="289">
        <v>19</v>
      </c>
      <c r="I364" s="294"/>
      <c r="J364" s="292">
        <v>8.15</v>
      </c>
      <c r="K364" s="285">
        <v>6.6</v>
      </c>
      <c r="L364" s="291">
        <v>0.23</v>
      </c>
      <c r="M364" s="289">
        <v>56</v>
      </c>
      <c r="N364" s="289">
        <v>350</v>
      </c>
      <c r="O364" s="289">
        <v>970</v>
      </c>
      <c r="P364" s="289">
        <v>34</v>
      </c>
      <c r="Q364" s="289">
        <v>9.89</v>
      </c>
      <c r="R364" s="289">
        <v>83.9</v>
      </c>
      <c r="S364" s="285">
        <v>6.8</v>
      </c>
      <c r="T364" s="285">
        <v>1.7</v>
      </c>
      <c r="U364" s="285">
        <v>8.5</v>
      </c>
      <c r="V364" s="286"/>
      <c r="W364" s="286"/>
      <c r="X364" s="286"/>
      <c r="Y364" s="286"/>
      <c r="Z364" s="286"/>
      <c r="AA364" s="286"/>
      <c r="AB364" s="286"/>
      <c r="AC364" s="286"/>
      <c r="AD364" s="286"/>
      <c r="AE364" s="286"/>
      <c r="AF364" s="286"/>
      <c r="AG364" s="286"/>
      <c r="AH364" s="286"/>
      <c r="AI364" s="286"/>
      <c r="AJ364" s="286"/>
      <c r="AK364" s="286"/>
      <c r="AL364" s="286"/>
      <c r="AM364" s="286"/>
      <c r="AN364" s="286"/>
      <c r="AO364" s="286"/>
    </row>
    <row r="365" spans="1:41" s="287" customFormat="1" ht="12" x14ac:dyDescent="0.2">
      <c r="A365" s="299">
        <v>542</v>
      </c>
      <c r="B365" s="289" t="s">
        <v>67</v>
      </c>
      <c r="C365" s="290">
        <v>45092</v>
      </c>
      <c r="D365" s="285">
        <v>19.7</v>
      </c>
      <c r="E365" s="285">
        <v>8.1999999999999993</v>
      </c>
      <c r="F365" s="289">
        <v>225</v>
      </c>
      <c r="G365" s="291">
        <v>0.39</v>
      </c>
      <c r="H365" s="289">
        <v>15</v>
      </c>
      <c r="I365" s="294"/>
      <c r="J365" s="285">
        <v>17.600000000000001</v>
      </c>
      <c r="K365" s="285">
        <v>7</v>
      </c>
      <c r="L365" s="291">
        <v>0.93</v>
      </c>
      <c r="M365" s="289">
        <v>20</v>
      </c>
      <c r="N365" s="289">
        <v>50</v>
      </c>
      <c r="O365" s="289">
        <v>1300</v>
      </c>
      <c r="P365" s="289">
        <v>150</v>
      </c>
      <c r="Q365" s="285">
        <v>8.19</v>
      </c>
      <c r="R365" s="289">
        <v>90</v>
      </c>
      <c r="S365" s="285">
        <v>14</v>
      </c>
      <c r="T365" s="285">
        <v>5</v>
      </c>
      <c r="U365" s="285">
        <v>17</v>
      </c>
      <c r="V365" s="286"/>
      <c r="W365" s="286"/>
      <c r="X365" s="286"/>
      <c r="Y365" s="286"/>
      <c r="Z365" s="286"/>
      <c r="AA365" s="286"/>
      <c r="AB365" s="286"/>
      <c r="AC365" s="286"/>
      <c r="AD365" s="286"/>
      <c r="AE365" s="286"/>
      <c r="AF365" s="286"/>
      <c r="AG365" s="286"/>
      <c r="AH365" s="286"/>
      <c r="AI365" s="286"/>
      <c r="AJ365" s="286"/>
      <c r="AK365" s="286"/>
      <c r="AL365" s="286"/>
      <c r="AM365" s="286"/>
      <c r="AN365" s="286"/>
      <c r="AO365" s="286"/>
    </row>
    <row r="366" spans="1:41" s="287" customFormat="1" ht="12" x14ac:dyDescent="0.2">
      <c r="A366" s="299">
        <v>542</v>
      </c>
      <c r="B366" s="289" t="s">
        <v>67</v>
      </c>
      <c r="C366" s="290" t="s">
        <v>208</v>
      </c>
      <c r="D366" s="405">
        <v>16.100000000000001</v>
      </c>
      <c r="E366" s="406">
        <v>5.0999999999999996</v>
      </c>
      <c r="F366" s="407">
        <v>300</v>
      </c>
      <c r="G366" s="406">
        <v>1.1000000000000001</v>
      </c>
      <c r="H366" s="407">
        <v>43</v>
      </c>
      <c r="I366" s="409"/>
      <c r="J366" s="406">
        <v>7.35</v>
      </c>
      <c r="K366" s="406">
        <v>6.1</v>
      </c>
      <c r="L366" s="408">
        <v>0.16</v>
      </c>
      <c r="M366" s="407">
        <v>37</v>
      </c>
      <c r="N366" s="410">
        <v>50</v>
      </c>
      <c r="O366" s="407">
        <v>1500</v>
      </c>
      <c r="P366" s="407">
        <v>53</v>
      </c>
      <c r="Q366" s="406">
        <v>6.8</v>
      </c>
      <c r="R366" s="407">
        <v>69</v>
      </c>
      <c r="S366" s="406">
        <v>7.7</v>
      </c>
      <c r="T366" s="406">
        <v>1.4</v>
      </c>
      <c r="U366" s="406">
        <v>7.5</v>
      </c>
      <c r="V366" s="286"/>
      <c r="W366" s="286"/>
      <c r="X366" s="286"/>
      <c r="Y366" s="286"/>
      <c r="Z366" s="286"/>
      <c r="AA366" s="286"/>
      <c r="AB366" s="286"/>
      <c r="AC366" s="286"/>
      <c r="AD366" s="286"/>
      <c r="AE366" s="286"/>
      <c r="AF366" s="286"/>
      <c r="AG366" s="286"/>
      <c r="AH366" s="286"/>
      <c r="AI366" s="286"/>
      <c r="AJ366" s="286"/>
      <c r="AK366" s="286"/>
      <c r="AL366" s="286"/>
      <c r="AM366" s="286"/>
      <c r="AN366" s="286"/>
      <c r="AO366" s="286"/>
    </row>
    <row r="367" spans="1:41" s="287" customFormat="1" ht="12" x14ac:dyDescent="0.2">
      <c r="A367" s="299">
        <v>542</v>
      </c>
      <c r="B367" s="289" t="s">
        <v>67</v>
      </c>
      <c r="C367" s="290">
        <v>45212</v>
      </c>
      <c r="D367" s="406">
        <v>8.6999999999999993</v>
      </c>
      <c r="E367" s="406">
        <v>4.3</v>
      </c>
      <c r="F367" s="407">
        <v>550</v>
      </c>
      <c r="G367" s="408">
        <v>0.84</v>
      </c>
      <c r="H367" s="407">
        <v>37</v>
      </c>
      <c r="I367" s="409"/>
      <c r="J367" s="406">
        <v>8.11</v>
      </c>
      <c r="K367" s="406">
        <v>6.6</v>
      </c>
      <c r="L367" s="408">
        <v>0.3</v>
      </c>
      <c r="M367" s="407">
        <v>57</v>
      </c>
      <c r="N367" s="407">
        <v>89</v>
      </c>
      <c r="O367" s="407">
        <v>1200</v>
      </c>
      <c r="P367" s="407">
        <v>42</v>
      </c>
      <c r="Q367" s="406">
        <v>9</v>
      </c>
      <c r="R367" s="407">
        <v>80</v>
      </c>
      <c r="S367" s="406">
        <v>8.9</v>
      </c>
      <c r="T367" s="406">
        <v>1.6</v>
      </c>
      <c r="U367" s="406">
        <v>7.8</v>
      </c>
      <c r="V367" s="286"/>
      <c r="W367" s="286"/>
      <c r="X367" s="286"/>
      <c r="Y367" s="286"/>
      <c r="Z367" s="286"/>
      <c r="AA367" s="286"/>
      <c r="AB367" s="286"/>
      <c r="AC367" s="286"/>
      <c r="AD367" s="286"/>
      <c r="AE367" s="286"/>
      <c r="AF367" s="286"/>
      <c r="AG367" s="286"/>
      <c r="AH367" s="286"/>
      <c r="AI367" s="286"/>
      <c r="AJ367" s="286"/>
      <c r="AK367" s="286"/>
      <c r="AL367" s="286"/>
      <c r="AM367" s="286"/>
      <c r="AN367" s="286"/>
      <c r="AO367" s="286"/>
    </row>
    <row r="368" spans="1:41" s="287" customFormat="1" ht="12" x14ac:dyDescent="0.2">
      <c r="A368" s="288">
        <v>542</v>
      </c>
      <c r="B368" s="289" t="s">
        <v>67</v>
      </c>
      <c r="C368" s="290">
        <v>45274</v>
      </c>
      <c r="D368" s="406">
        <v>-0.1</v>
      </c>
      <c r="E368" s="406">
        <v>5.9</v>
      </c>
      <c r="F368" s="407">
        <v>320</v>
      </c>
      <c r="G368" s="408">
        <v>0.6</v>
      </c>
      <c r="H368" s="407">
        <v>25</v>
      </c>
      <c r="I368" s="409"/>
      <c r="J368" s="406">
        <v>7.71</v>
      </c>
      <c r="K368" s="406">
        <v>6.5</v>
      </c>
      <c r="L368" s="408">
        <v>0.2</v>
      </c>
      <c r="M368" s="407">
        <v>120</v>
      </c>
      <c r="N368" s="407">
        <v>250</v>
      </c>
      <c r="O368" s="407">
        <v>1200</v>
      </c>
      <c r="P368" s="407">
        <v>31</v>
      </c>
      <c r="Q368" s="407">
        <v>13.3</v>
      </c>
      <c r="R368" s="407">
        <v>92.1</v>
      </c>
      <c r="S368" s="406">
        <v>7</v>
      </c>
      <c r="T368" s="406">
        <v>1.7</v>
      </c>
      <c r="U368" s="406">
        <v>9</v>
      </c>
      <c r="V368" s="286"/>
      <c r="W368" s="286"/>
      <c r="X368" s="286"/>
      <c r="Y368" s="286"/>
      <c r="Z368" s="286"/>
      <c r="AA368" s="286"/>
      <c r="AB368" s="286"/>
      <c r="AC368" s="286"/>
      <c r="AD368" s="286"/>
      <c r="AE368" s="286"/>
      <c r="AF368" s="286"/>
      <c r="AG368" s="286"/>
      <c r="AH368" s="286"/>
      <c r="AI368" s="286"/>
      <c r="AJ368" s="286"/>
      <c r="AK368" s="286"/>
      <c r="AL368" s="286"/>
      <c r="AM368" s="286"/>
      <c r="AN368" s="286"/>
      <c r="AO368" s="286"/>
    </row>
    <row r="369" spans="1:41" s="287" customFormat="1" ht="12" x14ac:dyDescent="0.2">
      <c r="A369" s="299">
        <v>542</v>
      </c>
      <c r="B369" s="289" t="s">
        <v>67</v>
      </c>
      <c r="C369" s="290"/>
      <c r="D369" s="285"/>
      <c r="E369" s="285"/>
      <c r="F369" s="289"/>
      <c r="G369" s="291"/>
      <c r="H369" s="289"/>
      <c r="I369" s="294"/>
      <c r="J369" s="296"/>
      <c r="K369" s="285"/>
      <c r="L369" s="291"/>
      <c r="M369" s="289"/>
      <c r="N369" s="289"/>
      <c r="O369" s="289"/>
      <c r="P369" s="289"/>
      <c r="Q369" s="285"/>
      <c r="R369" s="289"/>
      <c r="S369" s="285"/>
      <c r="T369" s="285"/>
      <c r="U369" s="289"/>
      <c r="V369" s="286"/>
      <c r="W369" s="286"/>
      <c r="X369" s="286"/>
      <c r="Y369" s="286"/>
      <c r="Z369" s="286"/>
      <c r="AA369" s="286"/>
      <c r="AB369" s="286"/>
      <c r="AC369" s="286"/>
      <c r="AD369" s="286"/>
      <c r="AE369" s="286"/>
      <c r="AF369" s="286"/>
      <c r="AG369" s="286"/>
      <c r="AH369" s="286"/>
      <c r="AI369" s="286"/>
      <c r="AJ369" s="286"/>
      <c r="AK369" s="286"/>
      <c r="AL369" s="286"/>
      <c r="AM369" s="286"/>
      <c r="AN369" s="286"/>
      <c r="AO369" s="286"/>
    </row>
    <row r="370" spans="1:41" s="287" customFormat="1" ht="12" x14ac:dyDescent="0.2">
      <c r="A370" s="299">
        <v>542</v>
      </c>
      <c r="B370" s="289" t="s">
        <v>67</v>
      </c>
      <c r="C370" s="290"/>
      <c r="D370" s="285"/>
      <c r="E370" s="289"/>
      <c r="F370" s="289"/>
      <c r="G370" s="291"/>
      <c r="H370" s="289"/>
      <c r="I370" s="289"/>
      <c r="J370" s="296"/>
      <c r="K370" s="285"/>
      <c r="L370" s="291"/>
      <c r="M370" s="289"/>
      <c r="N370" s="289"/>
      <c r="O370" s="289"/>
      <c r="P370" s="289"/>
      <c r="Q370" s="285"/>
      <c r="R370" s="289"/>
      <c r="S370" s="289"/>
      <c r="T370" s="285"/>
      <c r="U370" s="289"/>
      <c r="V370" s="286"/>
      <c r="W370" s="286"/>
      <c r="X370" s="286"/>
      <c r="Y370" s="286"/>
      <c r="Z370" s="286"/>
      <c r="AA370" s="286"/>
      <c r="AB370" s="286"/>
      <c r="AC370" s="286"/>
      <c r="AD370" s="286"/>
      <c r="AE370" s="286"/>
      <c r="AF370" s="286"/>
      <c r="AG370" s="286"/>
      <c r="AH370" s="286"/>
      <c r="AI370" s="286"/>
      <c r="AJ370" s="286"/>
      <c r="AK370" s="286"/>
      <c r="AL370" s="286"/>
      <c r="AM370" s="286"/>
      <c r="AN370" s="286"/>
      <c r="AO370" s="286"/>
    </row>
    <row r="371" spans="1:41" s="287" customFormat="1" ht="12" x14ac:dyDescent="0.2">
      <c r="A371" s="340"/>
      <c r="B371" s="340"/>
      <c r="C371" s="341"/>
      <c r="D371" s="342"/>
      <c r="E371" s="342"/>
      <c r="F371" s="343"/>
      <c r="G371" s="343"/>
      <c r="H371" s="342"/>
      <c r="I371" s="342"/>
      <c r="J371" s="342"/>
      <c r="K371" s="342"/>
      <c r="L371" s="344"/>
      <c r="M371" s="344"/>
      <c r="N371" s="343"/>
      <c r="O371" s="343"/>
      <c r="P371" s="343"/>
      <c r="Q371" s="342"/>
      <c r="R371" s="343"/>
      <c r="S371" s="343"/>
      <c r="T371" s="342"/>
      <c r="U371" s="343"/>
      <c r="V371" s="286"/>
      <c r="W371" s="286"/>
      <c r="X371" s="286"/>
      <c r="Y371" s="286"/>
      <c r="Z371" s="286"/>
      <c r="AA371" s="286"/>
      <c r="AB371" s="286"/>
      <c r="AC371" s="286"/>
      <c r="AD371" s="286"/>
      <c r="AE371" s="286"/>
      <c r="AF371" s="286"/>
      <c r="AG371" s="286"/>
      <c r="AH371" s="286"/>
      <c r="AI371" s="286"/>
      <c r="AJ371" s="286"/>
      <c r="AK371" s="286"/>
      <c r="AL371" s="286"/>
      <c r="AM371" s="286"/>
      <c r="AN371" s="286"/>
      <c r="AO371" s="286"/>
    </row>
    <row r="372" spans="1:41" s="287" customFormat="1" ht="12" x14ac:dyDescent="0.2">
      <c r="A372" s="286"/>
      <c r="B372" s="286"/>
      <c r="C372" s="331" t="s">
        <v>99</v>
      </c>
      <c r="D372" s="332">
        <f>MIN(D363:D370)</f>
        <v>-0.1</v>
      </c>
      <c r="E372" s="332">
        <f>MIN(E363:E370)</f>
        <v>2.8</v>
      </c>
      <c r="F372" s="333">
        <f>MIN(F363:F370)</f>
        <v>225</v>
      </c>
      <c r="G372" s="332">
        <f>MIN(G363:G370)</f>
        <v>0.39</v>
      </c>
      <c r="H372" s="332">
        <f>MIN(H363:H370)</f>
        <v>15</v>
      </c>
      <c r="I372" s="332"/>
      <c r="J372" s="332">
        <f>MIN(J363:J370)</f>
        <v>7.35</v>
      </c>
      <c r="K372" s="332">
        <f>MIN(K363:K370)</f>
        <v>6.1</v>
      </c>
      <c r="L372" s="334">
        <f>MIN(L363:L370)</f>
        <v>0.13</v>
      </c>
      <c r="M372" s="334"/>
      <c r="N372" s="333">
        <f t="shared" ref="N372:U372" si="60">MIN(N363:N370)</f>
        <v>50</v>
      </c>
      <c r="O372" s="333">
        <f t="shared" si="60"/>
        <v>970</v>
      </c>
      <c r="P372" s="333">
        <f t="shared" si="60"/>
        <v>22</v>
      </c>
      <c r="Q372" s="332">
        <f t="shared" si="60"/>
        <v>6.8</v>
      </c>
      <c r="R372" s="333">
        <f t="shared" si="60"/>
        <v>69</v>
      </c>
      <c r="S372" s="333">
        <f t="shared" si="60"/>
        <v>6.3</v>
      </c>
      <c r="T372" s="332">
        <f t="shared" si="60"/>
        <v>1.4</v>
      </c>
      <c r="U372" s="333">
        <f t="shared" si="60"/>
        <v>7.5</v>
      </c>
      <c r="V372" s="286"/>
      <c r="W372" s="286"/>
      <c r="X372" s="286"/>
      <c r="Y372" s="286"/>
      <c r="Z372" s="286"/>
      <c r="AA372" s="286"/>
      <c r="AB372" s="286"/>
      <c r="AC372" s="286"/>
      <c r="AD372" s="286"/>
      <c r="AE372" s="286"/>
      <c r="AF372" s="286"/>
      <c r="AG372" s="286"/>
      <c r="AH372" s="286"/>
      <c r="AI372" s="286"/>
      <c r="AJ372" s="286"/>
      <c r="AK372" s="286"/>
      <c r="AL372" s="286"/>
      <c r="AM372" s="286"/>
      <c r="AN372" s="286"/>
      <c r="AO372" s="286"/>
    </row>
    <row r="373" spans="1:41" s="287" customFormat="1" ht="12" x14ac:dyDescent="0.2">
      <c r="A373" s="286"/>
      <c r="B373" s="286"/>
      <c r="C373" s="331" t="s">
        <v>100</v>
      </c>
      <c r="D373" s="332">
        <f>AVERAGE(D363:D370)</f>
        <v>9.2333333333333325</v>
      </c>
      <c r="E373" s="332">
        <f>AVERAGE(E363:E370)</f>
        <v>5.6333333333333337</v>
      </c>
      <c r="F373" s="333">
        <f>AVERAGE(F363:F370)</f>
        <v>324.16666666666669</v>
      </c>
      <c r="G373" s="332">
        <f>AVERAGE(G363:G370)</f>
        <v>0.64666666666666661</v>
      </c>
      <c r="H373" s="332">
        <f>AVERAGE(H363:H370)</f>
        <v>26.666666666666668</v>
      </c>
      <c r="I373" s="332"/>
      <c r="J373" s="332">
        <f>AVERAGE(J363:J370)</f>
        <v>9.4433333333333334</v>
      </c>
      <c r="K373" s="332">
        <f>AVERAGE(K363:K370)</f>
        <v>6.5166666666666666</v>
      </c>
      <c r="L373" s="334">
        <f>AVERAGE(L363:L370)</f>
        <v>0.32500000000000001</v>
      </c>
      <c r="M373" s="334"/>
      <c r="N373" s="333">
        <f t="shared" ref="N373:U373" si="61">AVERAGE(N363:N370)</f>
        <v>206.5</v>
      </c>
      <c r="O373" s="333">
        <f t="shared" si="61"/>
        <v>1211.6666666666667</v>
      </c>
      <c r="P373" s="333">
        <f t="shared" si="61"/>
        <v>55.333333333333336</v>
      </c>
      <c r="Q373" s="332">
        <f t="shared" si="61"/>
        <v>9.9883333333333315</v>
      </c>
      <c r="R373" s="333">
        <f t="shared" si="61"/>
        <v>85.033333333333346</v>
      </c>
      <c r="S373" s="333">
        <f t="shared" si="61"/>
        <v>8.4500000000000011</v>
      </c>
      <c r="T373" s="332">
        <f t="shared" si="61"/>
        <v>2.1666666666666665</v>
      </c>
      <c r="U373" s="333">
        <f t="shared" si="61"/>
        <v>9.6166666666666654</v>
      </c>
      <c r="V373" s="286"/>
      <c r="W373" s="286"/>
      <c r="X373" s="286"/>
      <c r="Y373" s="286"/>
      <c r="Z373" s="286"/>
      <c r="AA373" s="286"/>
      <c r="AB373" s="286"/>
      <c r="AC373" s="286"/>
      <c r="AD373" s="286"/>
      <c r="AE373" s="286"/>
      <c r="AF373" s="286"/>
      <c r="AG373" s="286"/>
      <c r="AH373" s="286"/>
      <c r="AI373" s="286"/>
      <c r="AJ373" s="286"/>
      <c r="AK373" s="286"/>
      <c r="AL373" s="286"/>
      <c r="AM373" s="286"/>
      <c r="AN373" s="286"/>
      <c r="AO373" s="286"/>
    </row>
    <row r="374" spans="1:41" s="287" customFormat="1" ht="12" x14ac:dyDescent="0.2">
      <c r="A374" s="286"/>
      <c r="B374" s="286"/>
      <c r="C374" s="331" t="s">
        <v>101</v>
      </c>
      <c r="D374" s="332">
        <f>MAX(D363:D370)</f>
        <v>19.7</v>
      </c>
      <c r="E374" s="332">
        <f>MAX(E363:E370)</f>
        <v>8.1999999999999993</v>
      </c>
      <c r="F374" s="333">
        <f>MAX(F363:F370)</f>
        <v>550</v>
      </c>
      <c r="G374" s="332">
        <f>MAX(G363:G370)</f>
        <v>1.1000000000000001</v>
      </c>
      <c r="H374" s="332">
        <f>MAX(H363:H370)</f>
        <v>43</v>
      </c>
      <c r="I374" s="332"/>
      <c r="J374" s="332">
        <f>MAX(J363:J370)</f>
        <v>17.600000000000001</v>
      </c>
      <c r="K374" s="332">
        <f>MAX(K363:K370)</f>
        <v>7</v>
      </c>
      <c r="L374" s="334">
        <f>MAX(L363:L370)</f>
        <v>0.93</v>
      </c>
      <c r="M374" s="334"/>
      <c r="N374" s="333">
        <f t="shared" ref="N374:U374" si="62">MAX(N363:N370)</f>
        <v>450</v>
      </c>
      <c r="O374" s="333">
        <f t="shared" si="62"/>
        <v>1500</v>
      </c>
      <c r="P374" s="333">
        <f t="shared" si="62"/>
        <v>150</v>
      </c>
      <c r="Q374" s="332">
        <f t="shared" si="62"/>
        <v>13.3</v>
      </c>
      <c r="R374" s="333">
        <f t="shared" si="62"/>
        <v>95.2</v>
      </c>
      <c r="S374" s="333">
        <f t="shared" si="62"/>
        <v>14</v>
      </c>
      <c r="T374" s="332">
        <f t="shared" si="62"/>
        <v>5</v>
      </c>
      <c r="U374" s="333">
        <f t="shared" si="62"/>
        <v>17</v>
      </c>
      <c r="V374" s="286"/>
      <c r="W374" s="286"/>
      <c r="X374" s="286"/>
      <c r="Y374" s="286"/>
      <c r="Z374" s="286"/>
      <c r="AA374" s="286"/>
      <c r="AB374" s="286"/>
      <c r="AC374" s="286"/>
      <c r="AD374" s="286"/>
      <c r="AE374" s="286"/>
      <c r="AF374" s="286"/>
      <c r="AG374" s="286"/>
      <c r="AH374" s="286"/>
      <c r="AI374" s="286"/>
      <c r="AJ374" s="286"/>
      <c r="AK374" s="286"/>
      <c r="AL374" s="286"/>
      <c r="AM374" s="286"/>
      <c r="AN374" s="286"/>
      <c r="AO374" s="286"/>
    </row>
    <row r="375" spans="1:41" s="287" customFormat="1" ht="12" x14ac:dyDescent="0.2">
      <c r="A375" s="286"/>
      <c r="B375" s="286"/>
      <c r="C375" s="345"/>
      <c r="D375" s="286"/>
      <c r="E375" s="286"/>
      <c r="F375" s="346"/>
      <c r="G375" s="346"/>
      <c r="H375" s="286"/>
      <c r="I375" s="286"/>
      <c r="J375" s="305"/>
      <c r="K375" s="286"/>
      <c r="L375" s="286"/>
      <c r="M375" s="286"/>
      <c r="N375" s="346"/>
      <c r="O375" s="346"/>
      <c r="P375" s="346"/>
      <c r="Q375" s="305"/>
      <c r="R375" s="346"/>
      <c r="S375" s="346"/>
      <c r="T375" s="305"/>
      <c r="U375" s="346"/>
      <c r="V375" s="286"/>
      <c r="W375" s="286"/>
      <c r="X375" s="286"/>
      <c r="Y375" s="286"/>
      <c r="Z375" s="286"/>
      <c r="AA375" s="286"/>
      <c r="AB375" s="286"/>
      <c r="AC375" s="286"/>
      <c r="AD375" s="286"/>
      <c r="AE375" s="286"/>
      <c r="AF375" s="286"/>
      <c r="AG375" s="286"/>
      <c r="AH375" s="286"/>
      <c r="AI375" s="286"/>
      <c r="AJ375" s="286"/>
      <c r="AK375" s="286"/>
      <c r="AL375" s="286"/>
      <c r="AM375" s="286"/>
      <c r="AN375" s="286"/>
      <c r="AO375" s="286"/>
    </row>
    <row r="376" spans="1:41" s="287" customFormat="1" ht="12" x14ac:dyDescent="0.2">
      <c r="A376" s="335"/>
      <c r="B376" s="335"/>
      <c r="C376" s="336"/>
      <c r="D376" s="336"/>
      <c r="E376" s="336"/>
      <c r="F376" s="338"/>
      <c r="G376" s="338"/>
      <c r="H376" s="336"/>
      <c r="I376" s="336"/>
      <c r="J376" s="337"/>
      <c r="K376" s="336"/>
      <c r="L376" s="336"/>
      <c r="M376" s="336"/>
      <c r="N376" s="338"/>
      <c r="O376" s="338"/>
      <c r="P376" s="338"/>
      <c r="Q376" s="337"/>
      <c r="R376" s="338"/>
      <c r="S376" s="338"/>
      <c r="T376" s="337"/>
      <c r="U376" s="338"/>
      <c r="V376" s="286"/>
      <c r="W376" s="286"/>
      <c r="X376" s="286"/>
      <c r="Y376" s="286"/>
      <c r="Z376" s="286"/>
      <c r="AA376" s="286"/>
      <c r="AB376" s="286"/>
      <c r="AC376" s="286"/>
      <c r="AD376" s="286"/>
      <c r="AE376" s="286"/>
      <c r="AF376" s="286"/>
      <c r="AG376" s="286"/>
      <c r="AH376" s="286"/>
      <c r="AI376" s="286"/>
      <c r="AJ376" s="286"/>
      <c r="AK376" s="286"/>
      <c r="AL376" s="286"/>
      <c r="AM376" s="286"/>
      <c r="AN376" s="286"/>
      <c r="AO376" s="286"/>
    </row>
    <row r="377" spans="1:41" s="287" customFormat="1" ht="12" x14ac:dyDescent="0.2">
      <c r="A377" s="314">
        <v>543</v>
      </c>
      <c r="B377" s="289" t="s">
        <v>68</v>
      </c>
      <c r="C377" s="290">
        <v>44973</v>
      </c>
      <c r="D377" s="285">
        <v>2.6</v>
      </c>
      <c r="E377" s="285">
        <v>3.2</v>
      </c>
      <c r="F377" s="289">
        <v>275</v>
      </c>
      <c r="G377" s="291">
        <v>0.52</v>
      </c>
      <c r="H377" s="289">
        <v>22</v>
      </c>
      <c r="I377" s="294"/>
      <c r="J377" s="292">
        <v>6.34</v>
      </c>
      <c r="K377" s="285">
        <v>5.8</v>
      </c>
      <c r="L377" s="298">
        <v>4.9000000000000002E-2</v>
      </c>
      <c r="M377" s="289">
        <v>24</v>
      </c>
      <c r="N377" s="289">
        <v>290</v>
      </c>
      <c r="O377" s="289">
        <v>890</v>
      </c>
      <c r="P377" s="289">
        <v>21</v>
      </c>
      <c r="Q377" s="289">
        <v>11.85</v>
      </c>
      <c r="R377" s="289">
        <v>88.7</v>
      </c>
      <c r="S377" s="285">
        <v>4.2</v>
      </c>
      <c r="T377" s="285">
        <v>1.4</v>
      </c>
      <c r="U377" s="285">
        <v>6.9</v>
      </c>
      <c r="V377" s="286"/>
      <c r="W377" s="286"/>
      <c r="X377" s="286"/>
      <c r="Y377" s="286"/>
      <c r="Z377" s="286"/>
      <c r="AA377" s="286"/>
      <c r="AB377" s="286"/>
      <c r="AC377" s="286"/>
      <c r="AD377" s="286"/>
      <c r="AE377" s="286"/>
      <c r="AF377" s="286"/>
      <c r="AG377" s="286"/>
      <c r="AH377" s="286"/>
      <c r="AI377" s="286"/>
      <c r="AJ377" s="286"/>
      <c r="AK377" s="286"/>
      <c r="AL377" s="286"/>
      <c r="AM377" s="286"/>
      <c r="AN377" s="286"/>
      <c r="AO377" s="286"/>
    </row>
    <row r="378" spans="1:41" s="287" customFormat="1" ht="12" x14ac:dyDescent="0.2">
      <c r="A378" s="299">
        <v>543</v>
      </c>
      <c r="B378" s="289" t="s">
        <v>68</v>
      </c>
      <c r="C378" s="290">
        <v>45036</v>
      </c>
      <c r="D378" s="285">
        <v>7.5</v>
      </c>
      <c r="E378" s="285">
        <v>9.3000000000000007</v>
      </c>
      <c r="F378" s="289">
        <v>300</v>
      </c>
      <c r="G378" s="291">
        <v>0.4</v>
      </c>
      <c r="H378" s="289">
        <v>16</v>
      </c>
      <c r="I378" s="294"/>
      <c r="J378" s="292">
        <v>6.38</v>
      </c>
      <c r="K378" s="285">
        <v>6.4</v>
      </c>
      <c r="L378" s="298">
        <v>0.11</v>
      </c>
      <c r="M378" s="289">
        <v>19</v>
      </c>
      <c r="N378" s="289">
        <v>96</v>
      </c>
      <c r="O378" s="289">
        <v>640</v>
      </c>
      <c r="P378" s="289">
        <v>26</v>
      </c>
      <c r="Q378" s="289">
        <v>10.7</v>
      </c>
      <c r="R378" s="289">
        <v>89</v>
      </c>
      <c r="S378" s="285">
        <v>4.5999999999999996</v>
      </c>
      <c r="T378" s="285">
        <v>1.2</v>
      </c>
      <c r="U378" s="285">
        <v>7.7</v>
      </c>
      <c r="V378" s="286"/>
      <c r="W378" s="286"/>
      <c r="X378" s="286"/>
      <c r="Y378" s="286"/>
      <c r="Z378" s="286"/>
      <c r="AA378" s="286"/>
      <c r="AB378" s="286"/>
      <c r="AC378" s="286"/>
      <c r="AD378" s="286"/>
      <c r="AE378" s="286"/>
      <c r="AF378" s="286"/>
      <c r="AG378" s="286"/>
      <c r="AH378" s="286"/>
      <c r="AI378" s="286"/>
      <c r="AJ378" s="286"/>
      <c r="AK378" s="286"/>
      <c r="AL378" s="286"/>
      <c r="AM378" s="286"/>
      <c r="AN378" s="286"/>
      <c r="AO378" s="286"/>
    </row>
    <row r="379" spans="1:41" s="287" customFormat="1" ht="12" x14ac:dyDescent="0.2">
      <c r="A379" s="299">
        <v>543</v>
      </c>
      <c r="B379" s="289" t="s">
        <v>68</v>
      </c>
      <c r="C379" s="290">
        <v>45092</v>
      </c>
      <c r="D379" s="285">
        <v>14.9</v>
      </c>
      <c r="E379" s="285">
        <v>11</v>
      </c>
      <c r="F379" s="289">
        <v>140</v>
      </c>
      <c r="G379" s="291">
        <v>0.28000000000000003</v>
      </c>
      <c r="H379" s="289">
        <v>11</v>
      </c>
      <c r="I379" s="294"/>
      <c r="J379" s="285">
        <v>18.600000000000001</v>
      </c>
      <c r="K379" s="285">
        <v>7.2</v>
      </c>
      <c r="L379" s="298">
        <v>1.4</v>
      </c>
      <c r="M379" s="289">
        <v>67</v>
      </c>
      <c r="N379" s="289">
        <v>50</v>
      </c>
      <c r="O379" s="289">
        <v>740</v>
      </c>
      <c r="P379" s="289">
        <v>62</v>
      </c>
      <c r="Q379" s="285">
        <v>6.1</v>
      </c>
      <c r="R379" s="289">
        <v>61.4</v>
      </c>
      <c r="S379" s="285">
        <v>17</v>
      </c>
      <c r="T379" s="285">
        <v>5.7</v>
      </c>
      <c r="U379" s="285">
        <v>9.5</v>
      </c>
      <c r="V379" s="286"/>
      <c r="W379" s="286"/>
      <c r="X379" s="286"/>
      <c r="Y379" s="286"/>
      <c r="Z379" s="286"/>
      <c r="AA379" s="286"/>
      <c r="AB379" s="286"/>
      <c r="AC379" s="286"/>
      <c r="AD379" s="286"/>
      <c r="AE379" s="286"/>
      <c r="AF379" s="286"/>
      <c r="AG379" s="286"/>
      <c r="AH379" s="286"/>
      <c r="AI379" s="286"/>
      <c r="AJ379" s="286"/>
      <c r="AK379" s="286"/>
      <c r="AL379" s="286"/>
      <c r="AM379" s="286"/>
      <c r="AN379" s="286"/>
      <c r="AO379" s="286"/>
    </row>
    <row r="380" spans="1:41" s="287" customFormat="1" ht="12" x14ac:dyDescent="0.2">
      <c r="A380" s="299">
        <v>543</v>
      </c>
      <c r="B380" s="289" t="s">
        <v>68</v>
      </c>
      <c r="C380" s="290" t="s">
        <v>208</v>
      </c>
      <c r="D380" s="405">
        <v>16.399999999999999</v>
      </c>
      <c r="E380" s="406">
        <v>7</v>
      </c>
      <c r="F380" s="407">
        <v>400</v>
      </c>
      <c r="G380" s="408">
        <v>0.98</v>
      </c>
      <c r="H380" s="407">
        <v>39</v>
      </c>
      <c r="I380" s="409"/>
      <c r="J380" s="406">
        <v>6.22</v>
      </c>
      <c r="K380" s="406">
        <v>5.6</v>
      </c>
      <c r="L380" s="411">
        <v>5.1999999999999998E-2</v>
      </c>
      <c r="M380" s="407">
        <v>31</v>
      </c>
      <c r="N380" s="410">
        <v>50</v>
      </c>
      <c r="O380" s="407">
        <v>1400</v>
      </c>
      <c r="P380" s="407">
        <v>53</v>
      </c>
      <c r="Q380" s="406">
        <v>6.2</v>
      </c>
      <c r="R380" s="407">
        <v>63.8</v>
      </c>
      <c r="S380" s="406">
        <v>5.2</v>
      </c>
      <c r="T380" s="406">
        <v>1.3</v>
      </c>
      <c r="U380" s="406">
        <v>7</v>
      </c>
      <c r="V380" s="286"/>
      <c r="W380" s="286"/>
      <c r="X380" s="286"/>
      <c r="Y380" s="286"/>
      <c r="Z380" s="286"/>
      <c r="AA380" s="286"/>
      <c r="AB380" s="286"/>
      <c r="AC380" s="286"/>
      <c r="AD380" s="286"/>
      <c r="AE380" s="286"/>
      <c r="AF380" s="286"/>
      <c r="AG380" s="286"/>
      <c r="AH380" s="286"/>
      <c r="AI380" s="286"/>
      <c r="AJ380" s="286"/>
      <c r="AK380" s="286"/>
      <c r="AL380" s="286"/>
      <c r="AM380" s="286"/>
      <c r="AN380" s="286"/>
      <c r="AO380" s="286"/>
    </row>
    <row r="381" spans="1:41" s="287" customFormat="1" ht="12" x14ac:dyDescent="0.2">
      <c r="A381" s="299">
        <v>543</v>
      </c>
      <c r="B381" s="289" t="s">
        <v>68</v>
      </c>
      <c r="C381" s="290">
        <v>45212</v>
      </c>
      <c r="D381" s="406">
        <v>8.6</v>
      </c>
      <c r="E381" s="406">
        <v>4.2</v>
      </c>
      <c r="F381" s="407">
        <v>550</v>
      </c>
      <c r="G381" s="408">
        <v>0.94</v>
      </c>
      <c r="H381" s="407">
        <v>39</v>
      </c>
      <c r="I381" s="409"/>
      <c r="J381" s="406">
        <v>6.09</v>
      </c>
      <c r="K381" s="406">
        <v>6</v>
      </c>
      <c r="L381" s="411">
        <v>7.6999999999999999E-2</v>
      </c>
      <c r="M381" s="407">
        <v>37</v>
      </c>
      <c r="N381" s="407">
        <v>70</v>
      </c>
      <c r="O381" s="407">
        <v>1200</v>
      </c>
      <c r="P381" s="407">
        <v>41</v>
      </c>
      <c r="Q381" s="406">
        <v>9.1</v>
      </c>
      <c r="R381" s="407">
        <v>80</v>
      </c>
      <c r="S381" s="406">
        <v>5.2</v>
      </c>
      <c r="T381" s="406">
        <v>1.3</v>
      </c>
      <c r="U381" s="406">
        <v>7</v>
      </c>
      <c r="V381" s="286"/>
      <c r="W381" s="286"/>
      <c r="X381" s="286"/>
      <c r="Y381" s="286"/>
      <c r="Z381" s="286"/>
      <c r="AA381" s="286"/>
      <c r="AB381" s="286"/>
      <c r="AC381" s="286"/>
      <c r="AD381" s="286"/>
      <c r="AE381" s="286"/>
      <c r="AF381" s="286"/>
      <c r="AG381" s="286"/>
      <c r="AH381" s="286"/>
      <c r="AI381" s="286"/>
      <c r="AJ381" s="286"/>
      <c r="AK381" s="286"/>
      <c r="AL381" s="286"/>
      <c r="AM381" s="286"/>
      <c r="AN381" s="286"/>
      <c r="AO381" s="286"/>
    </row>
    <row r="382" spans="1:41" s="287" customFormat="1" ht="12" x14ac:dyDescent="0.2">
      <c r="A382" s="288">
        <v>543</v>
      </c>
      <c r="B382" s="289" t="s">
        <v>68</v>
      </c>
      <c r="C382" s="290">
        <v>45274</v>
      </c>
      <c r="D382" s="406">
        <v>0.4</v>
      </c>
      <c r="E382" s="406">
        <v>3.7</v>
      </c>
      <c r="F382" s="407">
        <v>320</v>
      </c>
      <c r="G382" s="408">
        <v>0.66</v>
      </c>
      <c r="H382" s="407">
        <v>26</v>
      </c>
      <c r="I382" s="409"/>
      <c r="J382" s="406">
        <v>6.32</v>
      </c>
      <c r="K382" s="406">
        <v>6.1</v>
      </c>
      <c r="L382" s="411">
        <v>9.8000000000000004E-2</v>
      </c>
      <c r="M382" s="407">
        <v>72</v>
      </c>
      <c r="N382" s="407">
        <v>110</v>
      </c>
      <c r="O382" s="407">
        <v>910</v>
      </c>
      <c r="P382" s="407">
        <v>25</v>
      </c>
      <c r="Q382" s="407">
        <v>12.4</v>
      </c>
      <c r="R382" s="407">
        <v>87.3</v>
      </c>
      <c r="S382" s="406">
        <v>4.7</v>
      </c>
      <c r="T382" s="406">
        <v>1.3</v>
      </c>
      <c r="U382" s="406">
        <v>8</v>
      </c>
      <c r="V382" s="286"/>
      <c r="W382" s="286"/>
      <c r="X382" s="286"/>
      <c r="Y382" s="286"/>
      <c r="Z382" s="286"/>
      <c r="AA382" s="286"/>
      <c r="AB382" s="286"/>
      <c r="AC382" s="286"/>
      <c r="AD382" s="286"/>
      <c r="AE382" s="286"/>
      <c r="AF382" s="286"/>
      <c r="AG382" s="286"/>
      <c r="AH382" s="286"/>
      <c r="AI382" s="286"/>
      <c r="AJ382" s="286"/>
      <c r="AK382" s="286"/>
      <c r="AL382" s="286"/>
      <c r="AM382" s="286"/>
      <c r="AN382" s="286"/>
      <c r="AO382" s="286"/>
    </row>
    <row r="383" spans="1:41" s="287" customFormat="1" ht="12" x14ac:dyDescent="0.2">
      <c r="A383" s="299">
        <v>543</v>
      </c>
      <c r="B383" s="289" t="s">
        <v>68</v>
      </c>
      <c r="C383" s="290"/>
      <c r="D383" s="285"/>
      <c r="E383" s="285"/>
      <c r="F383" s="289"/>
      <c r="G383" s="291"/>
      <c r="H383" s="289"/>
      <c r="I383" s="294"/>
      <c r="J383" s="292"/>
      <c r="K383" s="285"/>
      <c r="L383" s="298"/>
      <c r="M383" s="289"/>
      <c r="N383" s="289"/>
      <c r="O383" s="289"/>
      <c r="P383" s="289"/>
      <c r="Q383" s="285"/>
      <c r="R383" s="289"/>
      <c r="S383" s="285"/>
      <c r="T383" s="285"/>
      <c r="U383" s="285"/>
      <c r="V383" s="286"/>
      <c r="W383" s="286"/>
      <c r="X383" s="286"/>
      <c r="Y383" s="286"/>
      <c r="Z383" s="286"/>
      <c r="AA383" s="286"/>
      <c r="AB383" s="286"/>
      <c r="AC383" s="286"/>
      <c r="AD383" s="286"/>
      <c r="AE383" s="286"/>
      <c r="AF383" s="286"/>
      <c r="AG383" s="286"/>
      <c r="AH383" s="286"/>
      <c r="AI383" s="286"/>
      <c r="AJ383" s="286"/>
      <c r="AK383" s="286"/>
      <c r="AL383" s="286"/>
      <c r="AM383" s="286"/>
      <c r="AN383" s="286"/>
      <c r="AO383" s="286"/>
    </row>
    <row r="384" spans="1:41" s="287" customFormat="1" ht="12" x14ac:dyDescent="0.2">
      <c r="A384" s="299">
        <v>543</v>
      </c>
      <c r="B384" s="289" t="s">
        <v>68</v>
      </c>
      <c r="C384" s="290"/>
      <c r="D384" s="285"/>
      <c r="E384" s="289"/>
      <c r="F384" s="289"/>
      <c r="G384" s="291"/>
      <c r="H384" s="289"/>
      <c r="I384" s="289"/>
      <c r="J384" s="296"/>
      <c r="K384" s="285"/>
      <c r="L384" s="291"/>
      <c r="M384" s="289"/>
      <c r="N384" s="289"/>
      <c r="O384" s="289"/>
      <c r="P384" s="289"/>
      <c r="Q384" s="285"/>
      <c r="R384" s="289"/>
      <c r="S384" s="289"/>
      <c r="T384" s="285"/>
      <c r="U384" s="285"/>
      <c r="V384" s="286"/>
      <c r="W384" s="286"/>
      <c r="X384" s="286"/>
      <c r="Y384" s="286"/>
      <c r="Z384" s="286"/>
      <c r="AA384" s="286"/>
      <c r="AB384" s="286"/>
      <c r="AC384" s="286"/>
      <c r="AD384" s="286"/>
      <c r="AE384" s="286"/>
      <c r="AF384" s="286"/>
      <c r="AG384" s="286"/>
      <c r="AH384" s="286"/>
      <c r="AI384" s="286"/>
      <c r="AJ384" s="286"/>
      <c r="AK384" s="286"/>
      <c r="AL384" s="286"/>
      <c r="AM384" s="286"/>
      <c r="AN384" s="286"/>
      <c r="AO384" s="286"/>
    </row>
    <row r="385" spans="1:41" s="287" customFormat="1" ht="12" x14ac:dyDescent="0.2">
      <c r="A385" s="340"/>
      <c r="B385" s="340"/>
      <c r="C385" s="341"/>
      <c r="D385" s="342"/>
      <c r="E385" s="342"/>
      <c r="F385" s="343"/>
      <c r="G385" s="343"/>
      <c r="H385" s="342"/>
      <c r="I385" s="342"/>
      <c r="J385" s="342"/>
      <c r="K385" s="342"/>
      <c r="L385" s="344"/>
      <c r="M385" s="344"/>
      <c r="N385" s="343"/>
      <c r="O385" s="343"/>
      <c r="P385" s="343"/>
      <c r="Q385" s="342"/>
      <c r="R385" s="343"/>
      <c r="S385" s="343"/>
      <c r="T385" s="342"/>
      <c r="U385" s="343"/>
      <c r="V385" s="286"/>
      <c r="W385" s="286"/>
      <c r="X385" s="286"/>
      <c r="Y385" s="286"/>
      <c r="Z385" s="286"/>
      <c r="AA385" s="286"/>
      <c r="AB385" s="286"/>
      <c r="AC385" s="286"/>
      <c r="AD385" s="286"/>
      <c r="AE385" s="286"/>
      <c r="AF385" s="286"/>
      <c r="AG385" s="286"/>
      <c r="AH385" s="286"/>
      <c r="AI385" s="286"/>
      <c r="AJ385" s="286"/>
      <c r="AK385" s="286"/>
      <c r="AL385" s="286"/>
      <c r="AM385" s="286"/>
      <c r="AN385" s="286"/>
      <c r="AO385" s="286"/>
    </row>
    <row r="386" spans="1:41" s="287" customFormat="1" ht="12" x14ac:dyDescent="0.2">
      <c r="A386" s="286"/>
      <c r="B386" s="286"/>
      <c r="C386" s="331" t="s">
        <v>99</v>
      </c>
      <c r="D386" s="332">
        <f>MIN(D377:D384)</f>
        <v>0.4</v>
      </c>
      <c r="E386" s="332">
        <f>MIN(E377:E384)</f>
        <v>3.2</v>
      </c>
      <c r="F386" s="333">
        <f>MIN(F377:F384)</f>
        <v>140</v>
      </c>
      <c r="G386" s="332">
        <f>MIN(G377:G384)</f>
        <v>0.28000000000000003</v>
      </c>
      <c r="H386" s="332">
        <f>MIN(H377:H384)</f>
        <v>11</v>
      </c>
      <c r="I386" s="332"/>
      <c r="J386" s="332">
        <f>MIN(J377:J384)</f>
        <v>6.09</v>
      </c>
      <c r="K386" s="332">
        <f>MIN(K377:K384)</f>
        <v>5.6</v>
      </c>
      <c r="L386" s="334">
        <f>MIN(L377:L384)</f>
        <v>4.9000000000000002E-2</v>
      </c>
      <c r="M386" s="334"/>
      <c r="N386" s="333">
        <f t="shared" ref="N386:U386" si="63">MIN(N377:N384)</f>
        <v>50</v>
      </c>
      <c r="O386" s="333">
        <f t="shared" si="63"/>
        <v>640</v>
      </c>
      <c r="P386" s="333">
        <f t="shared" si="63"/>
        <v>21</v>
      </c>
      <c r="Q386" s="332">
        <f t="shared" si="63"/>
        <v>6.1</v>
      </c>
      <c r="R386" s="333">
        <f t="shared" si="63"/>
        <v>61.4</v>
      </c>
      <c r="S386" s="333">
        <f t="shared" si="63"/>
        <v>4.2</v>
      </c>
      <c r="T386" s="332">
        <f t="shared" si="63"/>
        <v>1.2</v>
      </c>
      <c r="U386" s="333">
        <f t="shared" si="63"/>
        <v>6.9</v>
      </c>
      <c r="V386" s="286"/>
      <c r="W386" s="286"/>
      <c r="X386" s="286"/>
      <c r="Y386" s="286"/>
      <c r="Z386" s="286"/>
      <c r="AA386" s="286"/>
      <c r="AB386" s="286"/>
      <c r="AC386" s="286"/>
      <c r="AD386" s="286"/>
      <c r="AE386" s="286"/>
      <c r="AF386" s="286"/>
      <c r="AG386" s="286"/>
      <c r="AH386" s="286"/>
      <c r="AI386" s="286"/>
      <c r="AJ386" s="286"/>
      <c r="AK386" s="286"/>
      <c r="AL386" s="286"/>
      <c r="AM386" s="286"/>
      <c r="AN386" s="286"/>
      <c r="AO386" s="286"/>
    </row>
    <row r="387" spans="1:41" s="287" customFormat="1" ht="12" x14ac:dyDescent="0.2">
      <c r="A387" s="286"/>
      <c r="B387" s="286"/>
      <c r="C387" s="331" t="s">
        <v>100</v>
      </c>
      <c r="D387" s="332">
        <f>AVERAGE(D377:D384)</f>
        <v>8.4</v>
      </c>
      <c r="E387" s="332">
        <f>AVERAGE(E377:E384)</f>
        <v>6.4000000000000012</v>
      </c>
      <c r="F387" s="333">
        <f>AVERAGE(F377:F384)</f>
        <v>330.83333333333331</v>
      </c>
      <c r="G387" s="332">
        <f>AVERAGE(G377:G384)</f>
        <v>0.63</v>
      </c>
      <c r="H387" s="332">
        <f>AVERAGE(H377:H384)</f>
        <v>25.5</v>
      </c>
      <c r="I387" s="332"/>
      <c r="J387" s="332">
        <f>AVERAGE(J377:J384)</f>
        <v>8.3249999999999993</v>
      </c>
      <c r="K387" s="332">
        <f>AVERAGE(K377:K384)</f>
        <v>6.1833333333333336</v>
      </c>
      <c r="L387" s="334">
        <f>AVERAGE(L377:L384)</f>
        <v>0.29766666666666669</v>
      </c>
      <c r="M387" s="334"/>
      <c r="N387" s="333">
        <f t="shared" ref="N387:U387" si="64">AVERAGE(N377:N384)</f>
        <v>111</v>
      </c>
      <c r="O387" s="333">
        <f t="shared" si="64"/>
        <v>963.33333333333337</v>
      </c>
      <c r="P387" s="333">
        <f t="shared" si="64"/>
        <v>38</v>
      </c>
      <c r="Q387" s="332">
        <f t="shared" si="64"/>
        <v>9.3916666666666675</v>
      </c>
      <c r="R387" s="333">
        <f t="shared" si="64"/>
        <v>78.36666666666666</v>
      </c>
      <c r="S387" s="333">
        <f t="shared" si="64"/>
        <v>6.8166666666666673</v>
      </c>
      <c r="T387" s="332">
        <f t="shared" si="64"/>
        <v>2.0333333333333337</v>
      </c>
      <c r="U387" s="333">
        <f t="shared" si="64"/>
        <v>7.6833333333333336</v>
      </c>
      <c r="V387" s="286"/>
      <c r="W387" s="286"/>
      <c r="X387" s="286"/>
      <c r="Y387" s="286"/>
      <c r="Z387" s="286"/>
      <c r="AA387" s="286"/>
      <c r="AB387" s="286"/>
      <c r="AC387" s="286"/>
      <c r="AD387" s="286"/>
      <c r="AE387" s="286"/>
      <c r="AF387" s="286"/>
      <c r="AG387" s="286"/>
      <c r="AH387" s="286"/>
      <c r="AI387" s="286"/>
      <c r="AJ387" s="286"/>
      <c r="AK387" s="286"/>
      <c r="AL387" s="286"/>
      <c r="AM387" s="286"/>
      <c r="AN387" s="286"/>
      <c r="AO387" s="286"/>
    </row>
    <row r="388" spans="1:41" s="287" customFormat="1" ht="12" x14ac:dyDescent="0.2">
      <c r="A388" s="286"/>
      <c r="B388" s="286"/>
      <c r="C388" s="331" t="s">
        <v>101</v>
      </c>
      <c r="D388" s="332">
        <f>MAX(D377:D384)</f>
        <v>16.399999999999999</v>
      </c>
      <c r="E388" s="332">
        <f>MAX(E377:E384)</f>
        <v>11</v>
      </c>
      <c r="F388" s="333">
        <f>MAX(F377:F384)</f>
        <v>550</v>
      </c>
      <c r="G388" s="332">
        <f>MAX(G377:G384)</f>
        <v>0.98</v>
      </c>
      <c r="H388" s="332">
        <f>MAX(H377:H384)</f>
        <v>39</v>
      </c>
      <c r="I388" s="332"/>
      <c r="J388" s="332">
        <f>MAX(J377:J384)</f>
        <v>18.600000000000001</v>
      </c>
      <c r="K388" s="332">
        <f>MAX(K377:K384)</f>
        <v>7.2</v>
      </c>
      <c r="L388" s="334">
        <f>MAX(L377:L384)</f>
        <v>1.4</v>
      </c>
      <c r="M388" s="334"/>
      <c r="N388" s="333">
        <f t="shared" ref="N388:U388" si="65">MAX(N377:N384)</f>
        <v>290</v>
      </c>
      <c r="O388" s="333">
        <f t="shared" si="65"/>
        <v>1400</v>
      </c>
      <c r="P388" s="333">
        <f t="shared" si="65"/>
        <v>62</v>
      </c>
      <c r="Q388" s="332">
        <f t="shared" si="65"/>
        <v>12.4</v>
      </c>
      <c r="R388" s="333">
        <f t="shared" si="65"/>
        <v>89</v>
      </c>
      <c r="S388" s="333">
        <f t="shared" si="65"/>
        <v>17</v>
      </c>
      <c r="T388" s="332">
        <f t="shared" si="65"/>
        <v>5.7</v>
      </c>
      <c r="U388" s="333">
        <f t="shared" si="65"/>
        <v>9.5</v>
      </c>
      <c r="V388" s="286"/>
      <c r="W388" s="286"/>
      <c r="X388" s="286"/>
      <c r="Y388" s="286"/>
      <c r="Z388" s="286"/>
      <c r="AA388" s="286"/>
      <c r="AB388" s="286"/>
      <c r="AC388" s="286"/>
      <c r="AD388" s="286"/>
      <c r="AE388" s="286"/>
      <c r="AF388" s="286"/>
      <c r="AG388" s="286"/>
      <c r="AH388" s="286"/>
      <c r="AI388" s="286"/>
      <c r="AJ388" s="286"/>
      <c r="AK388" s="286"/>
      <c r="AL388" s="286"/>
      <c r="AM388" s="286"/>
      <c r="AN388" s="286"/>
      <c r="AO388" s="286"/>
    </row>
    <row r="389" spans="1:41" s="287" customFormat="1" ht="12" x14ac:dyDescent="0.2">
      <c r="A389" s="286"/>
      <c r="B389" s="286"/>
      <c r="C389" s="345"/>
      <c r="D389" s="286"/>
      <c r="E389" s="286"/>
      <c r="F389" s="346"/>
      <c r="G389" s="346"/>
      <c r="H389" s="286"/>
      <c r="I389" s="286"/>
      <c r="J389" s="305"/>
      <c r="K389" s="286"/>
      <c r="L389" s="286"/>
      <c r="M389" s="286"/>
      <c r="N389" s="346"/>
      <c r="O389" s="346"/>
      <c r="P389" s="346"/>
      <c r="Q389" s="305"/>
      <c r="R389" s="346"/>
      <c r="S389" s="346"/>
      <c r="T389" s="305"/>
      <c r="U389" s="346"/>
      <c r="V389" s="286"/>
      <c r="W389" s="286"/>
      <c r="X389" s="286"/>
      <c r="Y389" s="286"/>
      <c r="Z389" s="286"/>
      <c r="AA389" s="286"/>
      <c r="AB389" s="286"/>
      <c r="AC389" s="286"/>
      <c r="AD389" s="286"/>
      <c r="AE389" s="286"/>
      <c r="AF389" s="286"/>
      <c r="AG389" s="286"/>
      <c r="AH389" s="286"/>
      <c r="AI389" s="286"/>
      <c r="AJ389" s="286"/>
      <c r="AK389" s="286"/>
      <c r="AL389" s="286"/>
      <c r="AM389" s="286"/>
      <c r="AN389" s="286"/>
      <c r="AO389" s="286"/>
    </row>
    <row r="390" spans="1:41" s="287" customFormat="1" ht="12" x14ac:dyDescent="0.2">
      <c r="A390" s="335"/>
      <c r="B390" s="335"/>
      <c r="C390" s="336"/>
      <c r="D390" s="336"/>
      <c r="E390" s="336"/>
      <c r="F390" s="338"/>
      <c r="G390" s="338"/>
      <c r="H390" s="336"/>
      <c r="I390" s="336"/>
      <c r="J390" s="337"/>
      <c r="K390" s="336"/>
      <c r="L390" s="336"/>
      <c r="M390" s="336"/>
      <c r="N390" s="338"/>
      <c r="O390" s="338"/>
      <c r="P390" s="338"/>
      <c r="Q390" s="337"/>
      <c r="R390" s="338"/>
      <c r="S390" s="338"/>
      <c r="T390" s="337"/>
      <c r="U390" s="338"/>
      <c r="V390" s="286"/>
      <c r="W390" s="286"/>
      <c r="X390" s="286"/>
      <c r="Y390" s="286"/>
      <c r="Z390" s="286"/>
      <c r="AA390" s="286"/>
      <c r="AB390" s="286"/>
      <c r="AC390" s="286"/>
      <c r="AD390" s="286"/>
      <c r="AE390" s="286"/>
      <c r="AF390" s="286"/>
      <c r="AG390" s="286"/>
      <c r="AH390" s="286"/>
      <c r="AI390" s="286"/>
      <c r="AJ390" s="286"/>
      <c r="AK390" s="286"/>
      <c r="AL390" s="286"/>
      <c r="AM390" s="286"/>
      <c r="AN390" s="286"/>
      <c r="AO390" s="286"/>
    </row>
    <row r="391" spans="1:41" s="287" customFormat="1" ht="12" x14ac:dyDescent="0.2">
      <c r="A391" s="314">
        <v>550</v>
      </c>
      <c r="B391" s="289" t="s">
        <v>69</v>
      </c>
      <c r="C391" s="315" t="s">
        <v>193</v>
      </c>
      <c r="D391" s="316">
        <v>2.9</v>
      </c>
      <c r="E391" s="316">
        <v>14</v>
      </c>
      <c r="F391" s="317">
        <v>300</v>
      </c>
      <c r="G391" s="318">
        <v>0.5</v>
      </c>
      <c r="H391" s="317">
        <v>23</v>
      </c>
      <c r="I391" s="317">
        <v>21</v>
      </c>
      <c r="J391" s="316">
        <v>4.97</v>
      </c>
      <c r="K391" s="316">
        <v>5.9</v>
      </c>
      <c r="L391" s="318">
        <v>4.5999999999999999E-2</v>
      </c>
      <c r="M391" s="317">
        <v>24</v>
      </c>
      <c r="N391" s="317">
        <v>87</v>
      </c>
      <c r="O391" s="317">
        <v>910</v>
      </c>
      <c r="P391" s="317">
        <v>39</v>
      </c>
      <c r="Q391" s="285">
        <v>11.92</v>
      </c>
      <c r="R391" s="317">
        <v>92.8</v>
      </c>
      <c r="S391" s="316">
        <v>4.0999999999999996</v>
      </c>
      <c r="T391" s="316">
        <v>1.1000000000000001</v>
      </c>
      <c r="U391" s="316">
        <v>5.0999999999999996</v>
      </c>
      <c r="V391" s="286"/>
      <c r="W391" s="286"/>
      <c r="X391" s="286"/>
      <c r="Y391" s="286"/>
      <c r="Z391" s="286"/>
      <c r="AA391" s="286"/>
      <c r="AB391" s="286"/>
      <c r="AC391" s="286"/>
      <c r="AD391" s="286"/>
      <c r="AE391" s="286"/>
      <c r="AF391" s="286"/>
      <c r="AG391" s="286"/>
      <c r="AH391" s="286"/>
      <c r="AI391" s="286"/>
      <c r="AJ391" s="286"/>
      <c r="AK391" s="286"/>
      <c r="AL391" s="286"/>
      <c r="AM391" s="286"/>
      <c r="AN391" s="286"/>
      <c r="AO391" s="286"/>
    </row>
    <row r="392" spans="1:41" s="287" customFormat="1" ht="12" x14ac:dyDescent="0.2">
      <c r="A392" s="288">
        <v>550</v>
      </c>
      <c r="B392" s="289" t="s">
        <v>69</v>
      </c>
      <c r="C392" s="290">
        <v>44971</v>
      </c>
      <c r="D392" s="285">
        <v>2.2000000000000002</v>
      </c>
      <c r="E392" s="285">
        <v>2.7</v>
      </c>
      <c r="F392" s="289">
        <v>250</v>
      </c>
      <c r="G392" s="291">
        <v>0.47</v>
      </c>
      <c r="H392" s="289">
        <v>20</v>
      </c>
      <c r="I392" s="289">
        <v>19</v>
      </c>
      <c r="J392" s="292">
        <v>5.84</v>
      </c>
      <c r="K392" s="285">
        <v>6.2</v>
      </c>
      <c r="L392" s="298">
        <v>8.8999999999999996E-2</v>
      </c>
      <c r="M392" s="289">
        <v>49</v>
      </c>
      <c r="N392" s="289">
        <v>260</v>
      </c>
      <c r="O392" s="289">
        <v>800</v>
      </c>
      <c r="P392" s="289">
        <v>13</v>
      </c>
      <c r="Q392" s="289">
        <v>13.41</v>
      </c>
      <c r="R392" s="289">
        <v>97.3</v>
      </c>
      <c r="S392" s="285">
        <v>4.9000000000000004</v>
      </c>
      <c r="T392" s="285">
        <v>1.1000000000000001</v>
      </c>
      <c r="U392" s="285">
        <v>6.7</v>
      </c>
      <c r="V392" s="286"/>
      <c r="W392" s="286"/>
      <c r="X392" s="286"/>
      <c r="Y392" s="286"/>
      <c r="Z392" s="286"/>
      <c r="AA392" s="286"/>
      <c r="AB392" s="286"/>
      <c r="AC392" s="286"/>
      <c r="AD392" s="286"/>
      <c r="AE392" s="286"/>
      <c r="AF392" s="286"/>
      <c r="AG392" s="286"/>
      <c r="AH392" s="286"/>
      <c r="AI392" s="286"/>
      <c r="AJ392" s="286"/>
      <c r="AK392" s="286"/>
      <c r="AL392" s="286"/>
      <c r="AM392" s="286"/>
      <c r="AN392" s="286"/>
      <c r="AO392" s="286"/>
    </row>
    <row r="393" spans="1:41" s="287" customFormat="1" ht="12" x14ac:dyDescent="0.2">
      <c r="A393" s="288">
        <v>550</v>
      </c>
      <c r="B393" s="289" t="s">
        <v>69</v>
      </c>
      <c r="C393" s="290">
        <v>44999</v>
      </c>
      <c r="D393" s="285">
        <v>2.6</v>
      </c>
      <c r="E393" s="285">
        <v>5.0999999999999996</v>
      </c>
      <c r="F393" s="289">
        <v>250</v>
      </c>
      <c r="G393" s="291">
        <v>0.36</v>
      </c>
      <c r="H393" s="289">
        <v>16</v>
      </c>
      <c r="I393" s="289">
        <v>15</v>
      </c>
      <c r="J393" s="285">
        <v>6.77</v>
      </c>
      <c r="K393" s="285">
        <v>6.5</v>
      </c>
      <c r="L393" s="291">
        <v>0.18</v>
      </c>
      <c r="M393" s="289">
        <v>83</v>
      </c>
      <c r="N393" s="289">
        <v>270</v>
      </c>
      <c r="O393" s="289">
        <v>880</v>
      </c>
      <c r="P393" s="289">
        <v>19</v>
      </c>
      <c r="Q393" s="289">
        <v>12.7</v>
      </c>
      <c r="R393" s="289">
        <v>98</v>
      </c>
      <c r="S393" s="285">
        <v>5.6</v>
      </c>
      <c r="T393" s="285">
        <v>1.2</v>
      </c>
      <c r="U393" s="285">
        <v>7</v>
      </c>
      <c r="V393" s="286"/>
      <c r="W393" s="286"/>
      <c r="X393" s="286"/>
      <c r="Y393" s="286"/>
      <c r="Z393" s="286"/>
      <c r="AA393" s="286"/>
      <c r="AB393" s="286"/>
      <c r="AC393" s="286"/>
      <c r="AD393" s="286"/>
      <c r="AE393" s="286"/>
      <c r="AF393" s="286"/>
      <c r="AG393" s="286"/>
      <c r="AH393" s="286"/>
      <c r="AI393" s="286"/>
      <c r="AJ393" s="286"/>
      <c r="AK393" s="286"/>
      <c r="AL393" s="286"/>
      <c r="AM393" s="286"/>
      <c r="AN393" s="286"/>
      <c r="AO393" s="286"/>
    </row>
    <row r="394" spans="1:41" s="287" customFormat="1" ht="12" x14ac:dyDescent="0.2">
      <c r="A394" s="288">
        <v>550</v>
      </c>
      <c r="B394" s="289" t="s">
        <v>69</v>
      </c>
      <c r="C394" s="290">
        <v>45034</v>
      </c>
      <c r="D394" s="285">
        <v>8.6</v>
      </c>
      <c r="E394" s="285">
        <v>5.6</v>
      </c>
      <c r="F394" s="289">
        <v>250</v>
      </c>
      <c r="G394" s="291">
        <v>0.35</v>
      </c>
      <c r="H394" s="289">
        <v>15</v>
      </c>
      <c r="I394" s="289">
        <v>13</v>
      </c>
      <c r="J394" s="292">
        <v>5.67</v>
      </c>
      <c r="K394" s="285">
        <v>6.5</v>
      </c>
      <c r="L394" s="298">
        <v>0.13</v>
      </c>
      <c r="M394" s="289">
        <v>39</v>
      </c>
      <c r="N394" s="289">
        <v>200</v>
      </c>
      <c r="O394" s="289">
        <v>720</v>
      </c>
      <c r="P394" s="289">
        <v>21</v>
      </c>
      <c r="Q394" s="289">
        <v>11.17</v>
      </c>
      <c r="R394" s="289">
        <v>94.9</v>
      </c>
      <c r="S394" s="285">
        <v>4.5999999999999996</v>
      </c>
      <c r="T394" s="285">
        <v>0.95</v>
      </c>
      <c r="U394" s="285">
        <v>5.7</v>
      </c>
      <c r="V394" s="286"/>
      <c r="W394" s="286"/>
      <c r="X394" s="286"/>
      <c r="Y394" s="286"/>
      <c r="Z394" s="286"/>
      <c r="AA394" s="286"/>
      <c r="AB394" s="286"/>
      <c r="AC394" s="286"/>
      <c r="AD394" s="286"/>
      <c r="AE394" s="286"/>
      <c r="AF394" s="286"/>
      <c r="AG394" s="286"/>
      <c r="AH394" s="286"/>
      <c r="AI394" s="286"/>
      <c r="AJ394" s="286"/>
      <c r="AK394" s="286"/>
      <c r="AL394" s="286"/>
      <c r="AM394" s="286"/>
      <c r="AN394" s="286"/>
      <c r="AO394" s="286"/>
    </row>
    <row r="395" spans="1:41" s="287" customFormat="1" ht="12" x14ac:dyDescent="0.2">
      <c r="A395" s="295">
        <v>550</v>
      </c>
      <c r="B395" s="289" t="s">
        <v>69</v>
      </c>
      <c r="C395" s="290">
        <v>45062</v>
      </c>
      <c r="D395" s="285">
        <v>13.8</v>
      </c>
      <c r="E395" s="285">
        <v>6.3</v>
      </c>
      <c r="F395" s="289">
        <v>150</v>
      </c>
      <c r="G395" s="291">
        <v>0.28000000000000003</v>
      </c>
      <c r="H395" s="289">
        <v>13</v>
      </c>
      <c r="I395" s="289">
        <v>11</v>
      </c>
      <c r="J395" s="285">
        <v>8.8800000000000008</v>
      </c>
      <c r="K395" s="285">
        <v>6.8</v>
      </c>
      <c r="L395" s="291">
        <v>0.31</v>
      </c>
      <c r="M395" s="289">
        <v>110</v>
      </c>
      <c r="N395" s="289">
        <v>280</v>
      </c>
      <c r="O395" s="289">
        <v>880</v>
      </c>
      <c r="P395" s="289">
        <v>22</v>
      </c>
      <c r="Q395" s="285">
        <v>8.6</v>
      </c>
      <c r="R395" s="289">
        <v>85.5</v>
      </c>
      <c r="S395" s="285">
        <v>8.1</v>
      </c>
      <c r="T395" s="285">
        <v>1.6</v>
      </c>
      <c r="U395" s="285">
        <v>8.1999999999999993</v>
      </c>
      <c r="V395" s="286"/>
      <c r="W395" s="286"/>
      <c r="X395" s="286"/>
      <c r="Y395" s="286"/>
      <c r="Z395" s="286"/>
      <c r="AA395" s="286"/>
      <c r="AB395" s="286"/>
      <c r="AC395" s="286"/>
      <c r="AD395" s="286"/>
      <c r="AE395" s="286"/>
      <c r="AF395" s="286"/>
      <c r="AG395" s="286"/>
      <c r="AH395" s="286"/>
      <c r="AI395" s="286"/>
      <c r="AJ395" s="286"/>
      <c r="AK395" s="286"/>
      <c r="AL395" s="286"/>
      <c r="AM395" s="286"/>
      <c r="AN395" s="286"/>
      <c r="AO395" s="286"/>
    </row>
    <row r="396" spans="1:41" s="287" customFormat="1" ht="12" x14ac:dyDescent="0.2">
      <c r="A396" s="288">
        <v>550</v>
      </c>
      <c r="B396" s="289" t="s">
        <v>69</v>
      </c>
      <c r="C396" s="290">
        <v>45092</v>
      </c>
      <c r="D396" s="285">
        <v>17</v>
      </c>
      <c r="E396" s="285">
        <v>5</v>
      </c>
      <c r="F396" s="289">
        <v>65</v>
      </c>
      <c r="G396" s="291">
        <v>0.23</v>
      </c>
      <c r="H396" s="289">
        <v>9.5</v>
      </c>
      <c r="I396" s="289">
        <v>8.5</v>
      </c>
      <c r="J396" s="285">
        <v>11.4</v>
      </c>
      <c r="K396" s="285">
        <v>7</v>
      </c>
      <c r="L396" s="291">
        <v>0.46</v>
      </c>
      <c r="M396" s="289">
        <v>24</v>
      </c>
      <c r="N396" s="289">
        <v>440</v>
      </c>
      <c r="O396" s="289">
        <v>980</v>
      </c>
      <c r="P396" s="289">
        <v>22</v>
      </c>
      <c r="Q396" s="285">
        <v>7.8</v>
      </c>
      <c r="R396" s="289">
        <v>80.5</v>
      </c>
      <c r="S396" s="285">
        <v>10</v>
      </c>
      <c r="T396" s="285">
        <v>2.2000000000000002</v>
      </c>
      <c r="U396" s="285">
        <v>10</v>
      </c>
      <c r="V396" s="286"/>
      <c r="W396" s="286"/>
      <c r="X396" s="286"/>
      <c r="Y396" s="286"/>
      <c r="Z396" s="286"/>
      <c r="AA396" s="286"/>
      <c r="AB396" s="286"/>
      <c r="AC396" s="286"/>
      <c r="AD396" s="286"/>
      <c r="AE396" s="286"/>
      <c r="AF396" s="286"/>
      <c r="AG396" s="286"/>
      <c r="AH396" s="286"/>
      <c r="AI396" s="286"/>
      <c r="AJ396" s="286"/>
      <c r="AK396" s="286"/>
      <c r="AL396" s="286"/>
      <c r="AM396" s="286"/>
      <c r="AN396" s="286"/>
      <c r="AO396" s="286"/>
    </row>
    <row r="397" spans="1:41" s="287" customFormat="1" ht="12" x14ac:dyDescent="0.2">
      <c r="A397" s="288">
        <v>550</v>
      </c>
      <c r="B397" s="289" t="s">
        <v>69</v>
      </c>
      <c r="C397" s="290">
        <v>45133</v>
      </c>
      <c r="D397" s="285">
        <v>20.2</v>
      </c>
      <c r="E397" s="285">
        <v>5.6</v>
      </c>
      <c r="F397" s="289">
        <v>200</v>
      </c>
      <c r="G397" s="291">
        <v>0.34</v>
      </c>
      <c r="H397" s="289">
        <v>15</v>
      </c>
      <c r="I397" s="289">
        <v>13</v>
      </c>
      <c r="J397" s="289">
        <v>7.45</v>
      </c>
      <c r="K397" s="285">
        <v>6.7</v>
      </c>
      <c r="L397" s="291">
        <v>0.25</v>
      </c>
      <c r="M397" s="289">
        <v>38</v>
      </c>
      <c r="N397" s="289">
        <v>200</v>
      </c>
      <c r="O397" s="289">
        <v>790</v>
      </c>
      <c r="P397" s="289">
        <v>24</v>
      </c>
      <c r="Q397" s="285">
        <v>7.1</v>
      </c>
      <c r="R397" s="289">
        <v>80</v>
      </c>
      <c r="S397" s="285">
        <v>6.4</v>
      </c>
      <c r="T397" s="285">
        <v>1.3</v>
      </c>
      <c r="U397" s="289">
        <v>7.1</v>
      </c>
      <c r="V397" s="286"/>
      <c r="W397" s="286"/>
      <c r="X397" s="286"/>
      <c r="Y397" s="286"/>
      <c r="Z397" s="286"/>
      <c r="AA397" s="286"/>
      <c r="AB397" s="286"/>
      <c r="AC397" s="286"/>
      <c r="AD397" s="286"/>
      <c r="AE397" s="286"/>
      <c r="AF397" s="286"/>
      <c r="AG397" s="286"/>
      <c r="AH397" s="286"/>
      <c r="AI397" s="286"/>
      <c r="AJ397" s="286"/>
      <c r="AK397" s="286"/>
      <c r="AL397" s="286"/>
      <c r="AM397" s="286"/>
      <c r="AN397" s="286"/>
      <c r="AO397" s="286"/>
    </row>
    <row r="398" spans="1:41" s="287" customFormat="1" ht="12" x14ac:dyDescent="0.2">
      <c r="A398" s="288">
        <v>550</v>
      </c>
      <c r="B398" s="289" t="s">
        <v>69</v>
      </c>
      <c r="C398" s="290" t="s">
        <v>206</v>
      </c>
      <c r="D398" s="405">
        <v>16.899999999999999</v>
      </c>
      <c r="E398" s="406">
        <v>8.9</v>
      </c>
      <c r="F398" s="407">
        <v>450</v>
      </c>
      <c r="G398" s="406">
        <v>1.1000000000000001</v>
      </c>
      <c r="H398" s="407">
        <v>37</v>
      </c>
      <c r="I398" s="407">
        <v>35</v>
      </c>
      <c r="J398" s="406">
        <v>4.96</v>
      </c>
      <c r="K398" s="406">
        <v>5.3</v>
      </c>
      <c r="L398" s="412">
        <v>0.02</v>
      </c>
      <c r="M398" s="407">
        <v>25</v>
      </c>
      <c r="N398" s="410">
        <v>50</v>
      </c>
      <c r="O398" s="407">
        <v>1400</v>
      </c>
      <c r="P398" s="407">
        <v>45</v>
      </c>
      <c r="Q398" s="406">
        <v>8.4</v>
      </c>
      <c r="R398" s="407">
        <v>88.7</v>
      </c>
      <c r="S398" s="406">
        <v>4.5999999999999996</v>
      </c>
      <c r="T398" s="406">
        <v>1.1000000000000001</v>
      </c>
      <c r="U398" s="406">
        <v>4.9000000000000004</v>
      </c>
      <c r="V398" s="286"/>
      <c r="W398" s="286"/>
      <c r="X398" s="286"/>
      <c r="Y398" s="286"/>
      <c r="Z398" s="286"/>
      <c r="AA398" s="286"/>
      <c r="AB398" s="286"/>
      <c r="AC398" s="286"/>
      <c r="AD398" s="286"/>
      <c r="AE398" s="286"/>
      <c r="AF398" s="286"/>
      <c r="AG398" s="286"/>
      <c r="AH398" s="286"/>
      <c r="AI398" s="286"/>
      <c r="AJ398" s="286"/>
      <c r="AK398" s="286"/>
      <c r="AL398" s="286"/>
      <c r="AM398" s="286"/>
      <c r="AN398" s="286"/>
      <c r="AO398" s="286"/>
    </row>
    <row r="399" spans="1:41" s="287" customFormat="1" ht="12" x14ac:dyDescent="0.2">
      <c r="A399" s="288">
        <v>550</v>
      </c>
      <c r="B399" s="289" t="s">
        <v>69</v>
      </c>
      <c r="C399" s="290">
        <v>45189</v>
      </c>
      <c r="D399" s="285">
        <v>16.100000000000001</v>
      </c>
      <c r="E399" s="285">
        <v>7.4</v>
      </c>
      <c r="F399" s="289">
        <v>500</v>
      </c>
      <c r="G399" s="291">
        <v>0.75</v>
      </c>
      <c r="H399" s="285">
        <v>29</v>
      </c>
      <c r="I399" s="285">
        <v>26</v>
      </c>
      <c r="J399" s="296">
        <v>7</v>
      </c>
      <c r="K399" s="285">
        <v>6.5</v>
      </c>
      <c r="L399" s="291">
        <v>0.23</v>
      </c>
      <c r="M399" s="289">
        <v>61</v>
      </c>
      <c r="N399" s="289">
        <v>81</v>
      </c>
      <c r="O399" s="289">
        <v>1000</v>
      </c>
      <c r="P399" s="289">
        <v>41</v>
      </c>
      <c r="Q399" s="285">
        <v>7.8</v>
      </c>
      <c r="R399" s="289">
        <v>81.5</v>
      </c>
      <c r="S399" s="285">
        <v>6.8</v>
      </c>
      <c r="T399" s="285">
        <v>1.4</v>
      </c>
      <c r="U399" s="289">
        <v>6.4</v>
      </c>
      <c r="V399" s="286"/>
      <c r="W399" s="286"/>
      <c r="X399" s="286"/>
      <c r="Y399" s="286"/>
      <c r="Z399" s="286"/>
      <c r="AA399" s="286"/>
      <c r="AB399" s="286"/>
      <c r="AC399" s="286"/>
      <c r="AD399" s="286"/>
      <c r="AE399" s="286"/>
      <c r="AF399" s="286"/>
      <c r="AG399" s="286"/>
      <c r="AH399" s="286"/>
      <c r="AI399" s="286"/>
      <c r="AJ399" s="286"/>
      <c r="AK399" s="286"/>
      <c r="AL399" s="286"/>
      <c r="AM399" s="286"/>
      <c r="AN399" s="286"/>
      <c r="AO399" s="286"/>
    </row>
    <row r="400" spans="1:41" s="287" customFormat="1" ht="12" x14ac:dyDescent="0.2">
      <c r="A400" s="299">
        <v>550</v>
      </c>
      <c r="B400" s="289" t="s">
        <v>69</v>
      </c>
      <c r="C400" s="290">
        <v>45212</v>
      </c>
      <c r="D400" s="406">
        <v>8.5</v>
      </c>
      <c r="E400" s="406">
        <v>5.6</v>
      </c>
      <c r="F400" s="407">
        <v>550</v>
      </c>
      <c r="G400" s="408">
        <v>0.74</v>
      </c>
      <c r="H400" s="407">
        <v>29</v>
      </c>
      <c r="I400" s="407">
        <v>28</v>
      </c>
      <c r="J400" s="406">
        <v>5.8</v>
      </c>
      <c r="K400" s="406">
        <v>6.4</v>
      </c>
      <c r="L400" s="408">
        <v>0.13</v>
      </c>
      <c r="M400" s="407">
        <v>48</v>
      </c>
      <c r="N400" s="407">
        <v>87</v>
      </c>
      <c r="O400" s="407">
        <v>1100</v>
      </c>
      <c r="P400" s="407">
        <v>28</v>
      </c>
      <c r="Q400" s="407">
        <v>10.5</v>
      </c>
      <c r="R400" s="407">
        <v>92</v>
      </c>
      <c r="S400" s="406">
        <v>5.5</v>
      </c>
      <c r="T400" s="406">
        <v>1.2</v>
      </c>
      <c r="U400" s="406">
        <v>5.9</v>
      </c>
      <c r="V400" s="286"/>
      <c r="W400" s="286"/>
      <c r="X400" s="286"/>
      <c r="Y400" s="286"/>
      <c r="Z400" s="286"/>
      <c r="AA400" s="286"/>
      <c r="AB400" s="286"/>
      <c r="AC400" s="286"/>
      <c r="AD400" s="286"/>
      <c r="AE400" s="286"/>
      <c r="AF400" s="286"/>
      <c r="AG400" s="286"/>
      <c r="AH400" s="286"/>
      <c r="AI400" s="286"/>
      <c r="AJ400" s="286"/>
      <c r="AK400" s="286"/>
      <c r="AL400" s="286"/>
      <c r="AM400" s="286"/>
      <c r="AN400" s="286"/>
      <c r="AO400" s="286"/>
    </row>
    <row r="401" spans="1:41" s="287" customFormat="1" ht="12" x14ac:dyDescent="0.2">
      <c r="A401" s="288">
        <v>550</v>
      </c>
      <c r="B401" s="289" t="s">
        <v>69</v>
      </c>
      <c r="C401" s="64" t="s">
        <v>222</v>
      </c>
      <c r="D401" s="406">
        <v>4.5</v>
      </c>
      <c r="E401" s="406">
        <v>3.6</v>
      </c>
      <c r="F401" s="407">
        <v>620</v>
      </c>
      <c r="G401" s="408">
        <v>0.63</v>
      </c>
      <c r="H401" s="407">
        <v>25</v>
      </c>
      <c r="I401" s="407">
        <v>25</v>
      </c>
      <c r="J401" s="406">
        <v>5.0599999999999996</v>
      </c>
      <c r="K401" s="406">
        <v>6.2</v>
      </c>
      <c r="L401" s="411">
        <v>0.09</v>
      </c>
      <c r="M401" s="407">
        <v>39</v>
      </c>
      <c r="N401" s="407">
        <v>71</v>
      </c>
      <c r="O401" s="407">
        <v>900</v>
      </c>
      <c r="P401" s="407">
        <v>27</v>
      </c>
      <c r="Q401" s="407">
        <v>12.27</v>
      </c>
      <c r="R401" s="407">
        <v>96.6</v>
      </c>
      <c r="S401" s="406">
        <v>4.5999999999999996</v>
      </c>
      <c r="T401" s="406">
        <v>1</v>
      </c>
      <c r="U401" s="406">
        <v>5.6</v>
      </c>
      <c r="V401" s="286"/>
      <c r="W401" s="286"/>
      <c r="X401" s="286"/>
      <c r="Y401" s="286"/>
      <c r="Z401" s="286"/>
      <c r="AA401" s="286"/>
      <c r="AB401" s="286"/>
      <c r="AC401" s="286"/>
      <c r="AD401" s="286"/>
      <c r="AE401" s="286"/>
      <c r="AF401" s="286"/>
      <c r="AG401" s="286"/>
      <c r="AH401" s="286"/>
      <c r="AI401" s="286"/>
      <c r="AJ401" s="286"/>
      <c r="AK401" s="286"/>
      <c r="AL401" s="286"/>
      <c r="AM401" s="286"/>
      <c r="AN401" s="286"/>
      <c r="AO401" s="286"/>
    </row>
    <row r="402" spans="1:41" s="287" customFormat="1" ht="12" x14ac:dyDescent="0.2">
      <c r="A402" s="299">
        <v>550</v>
      </c>
      <c r="B402" s="289" t="s">
        <v>69</v>
      </c>
      <c r="C402" s="290">
        <v>45272</v>
      </c>
      <c r="D402" s="406">
        <v>1.2</v>
      </c>
      <c r="E402" s="406">
        <v>3.4</v>
      </c>
      <c r="F402" s="407">
        <v>350</v>
      </c>
      <c r="G402" s="408">
        <v>0.56999999999999995</v>
      </c>
      <c r="H402" s="407">
        <v>20</v>
      </c>
      <c r="I402" s="407">
        <v>19</v>
      </c>
      <c r="J402" s="406">
        <v>6.72</v>
      </c>
      <c r="K402" s="406">
        <v>6.5</v>
      </c>
      <c r="L402" s="408">
        <v>0.18</v>
      </c>
      <c r="M402" s="407">
        <v>98</v>
      </c>
      <c r="N402" s="407">
        <v>190</v>
      </c>
      <c r="O402" s="407">
        <v>880</v>
      </c>
      <c r="P402" s="407">
        <v>17</v>
      </c>
      <c r="Q402" s="407">
        <v>13.2</v>
      </c>
      <c r="R402" s="407">
        <v>95.7</v>
      </c>
      <c r="S402" s="406">
        <v>6.1</v>
      </c>
      <c r="T402" s="406">
        <v>1.3</v>
      </c>
      <c r="U402" s="406">
        <v>7.2</v>
      </c>
      <c r="V402" s="286"/>
      <c r="W402" s="286"/>
      <c r="X402" s="286"/>
      <c r="Y402" s="286"/>
      <c r="Z402" s="286"/>
      <c r="AA402" s="286"/>
      <c r="AB402" s="286"/>
      <c r="AC402" s="286"/>
      <c r="AD402" s="286"/>
      <c r="AE402" s="286"/>
      <c r="AF402" s="286"/>
      <c r="AG402" s="286"/>
      <c r="AH402" s="286"/>
      <c r="AI402" s="286"/>
      <c r="AJ402" s="286"/>
      <c r="AK402" s="286"/>
      <c r="AL402" s="286"/>
      <c r="AM402" s="286"/>
      <c r="AN402" s="286"/>
      <c r="AO402" s="286"/>
    </row>
    <row r="403" spans="1:41" s="287" customFormat="1" ht="12" x14ac:dyDescent="0.2">
      <c r="A403" s="340"/>
      <c r="B403" s="340"/>
      <c r="C403" s="341"/>
      <c r="D403" s="342"/>
      <c r="E403" s="342"/>
      <c r="F403" s="343"/>
      <c r="G403" s="343"/>
      <c r="H403" s="342"/>
      <c r="I403" s="342"/>
      <c r="J403" s="342"/>
      <c r="K403" s="342"/>
      <c r="L403" s="344"/>
      <c r="M403" s="344"/>
      <c r="N403" s="343"/>
      <c r="O403" s="343"/>
      <c r="P403" s="343"/>
      <c r="Q403" s="342"/>
      <c r="R403" s="343"/>
      <c r="S403" s="343"/>
      <c r="T403" s="342"/>
      <c r="U403" s="343"/>
      <c r="V403" s="286"/>
      <c r="W403" s="286"/>
      <c r="X403" s="286"/>
      <c r="Y403" s="286"/>
      <c r="Z403" s="286"/>
      <c r="AA403" s="286"/>
      <c r="AB403" s="286"/>
      <c r="AC403" s="286"/>
      <c r="AD403" s="286"/>
      <c r="AE403" s="286"/>
      <c r="AF403" s="286"/>
      <c r="AG403" s="286"/>
      <c r="AH403" s="286"/>
      <c r="AI403" s="286"/>
      <c r="AJ403" s="286"/>
      <c r="AK403" s="286"/>
      <c r="AL403" s="286"/>
      <c r="AM403" s="286"/>
      <c r="AN403" s="286"/>
      <c r="AO403" s="286"/>
    </row>
    <row r="404" spans="1:41" s="287" customFormat="1" ht="12" x14ac:dyDescent="0.2">
      <c r="A404" s="286"/>
      <c r="B404" s="286"/>
      <c r="C404" s="331" t="s">
        <v>99</v>
      </c>
      <c r="D404" s="332">
        <f>MIN(D391:D402)</f>
        <v>1.2</v>
      </c>
      <c r="E404" s="332">
        <f>MIN(E391:E402)</f>
        <v>2.7</v>
      </c>
      <c r="F404" s="333">
        <f>MIN(F391:F402)</f>
        <v>65</v>
      </c>
      <c r="G404" s="332">
        <f>MIN(G391:G402)</f>
        <v>0.23</v>
      </c>
      <c r="H404" s="332">
        <f>MIN(H391:H402)</f>
        <v>9.5</v>
      </c>
      <c r="I404" s="332"/>
      <c r="J404" s="332">
        <f>MIN(J391:J402)</f>
        <v>4.96</v>
      </c>
      <c r="K404" s="332">
        <f>MIN(K391:K402)</f>
        <v>5.3</v>
      </c>
      <c r="L404" s="334">
        <f>MIN(L391:L402)</f>
        <v>0.02</v>
      </c>
      <c r="M404" s="334"/>
      <c r="N404" s="333">
        <f t="shared" ref="N404:U404" si="66">MIN(N391:N402)</f>
        <v>50</v>
      </c>
      <c r="O404" s="333">
        <f t="shared" si="66"/>
        <v>720</v>
      </c>
      <c r="P404" s="333">
        <f t="shared" si="66"/>
        <v>13</v>
      </c>
      <c r="Q404" s="332">
        <f t="shared" si="66"/>
        <v>7.1</v>
      </c>
      <c r="R404" s="333">
        <f t="shared" si="66"/>
        <v>80</v>
      </c>
      <c r="S404" s="333">
        <f t="shared" si="66"/>
        <v>4.0999999999999996</v>
      </c>
      <c r="T404" s="332">
        <f t="shared" si="66"/>
        <v>0.95</v>
      </c>
      <c r="U404" s="333">
        <f t="shared" si="66"/>
        <v>4.9000000000000004</v>
      </c>
      <c r="V404" s="286"/>
      <c r="W404" s="286"/>
      <c r="X404" s="286"/>
      <c r="Y404" s="286"/>
      <c r="Z404" s="286"/>
      <c r="AA404" s="286"/>
      <c r="AB404" s="286"/>
      <c r="AC404" s="286"/>
      <c r="AD404" s="286"/>
      <c r="AE404" s="286"/>
      <c r="AF404" s="286"/>
      <c r="AG404" s="286"/>
      <c r="AH404" s="286"/>
      <c r="AI404" s="286"/>
      <c r="AJ404" s="286"/>
      <c r="AK404" s="286"/>
      <c r="AL404" s="286"/>
      <c r="AM404" s="286"/>
      <c r="AN404" s="286"/>
      <c r="AO404" s="286"/>
    </row>
    <row r="405" spans="1:41" s="287" customFormat="1" ht="12" x14ac:dyDescent="0.2">
      <c r="A405" s="286"/>
      <c r="B405" s="286"/>
      <c r="C405" s="331" t="s">
        <v>100</v>
      </c>
      <c r="D405" s="332">
        <f>AVERAGE(D391:D402)</f>
        <v>9.5416666666666661</v>
      </c>
      <c r="E405" s="332">
        <f>AVERAGE(E391:E402)</f>
        <v>6.0999999999999988</v>
      </c>
      <c r="F405" s="333">
        <f>AVERAGE(F391:F402)</f>
        <v>327.91666666666669</v>
      </c>
      <c r="G405" s="332">
        <f>AVERAGE(G391:G402)</f>
        <v>0.52666666666666673</v>
      </c>
      <c r="H405" s="332">
        <f>AVERAGE(H391:H402)</f>
        <v>20.958333333333332</v>
      </c>
      <c r="I405" s="332"/>
      <c r="J405" s="332">
        <f>AVERAGE(J391:J402)</f>
        <v>6.7100000000000009</v>
      </c>
      <c r="K405" s="332">
        <f>AVERAGE(K391:K402)</f>
        <v>6.375</v>
      </c>
      <c r="L405" s="334">
        <f>AVERAGE(L391:L402)</f>
        <v>0.17625000000000002</v>
      </c>
      <c r="M405" s="334"/>
      <c r="N405" s="333">
        <f t="shared" ref="N405:U405" si="67">AVERAGE(N391:N402)</f>
        <v>184.66666666666666</v>
      </c>
      <c r="O405" s="333">
        <f t="shared" si="67"/>
        <v>936.66666666666663</v>
      </c>
      <c r="P405" s="333">
        <f t="shared" si="67"/>
        <v>26.5</v>
      </c>
      <c r="Q405" s="332">
        <f t="shared" si="67"/>
        <v>10.405833333333334</v>
      </c>
      <c r="R405" s="333">
        <f t="shared" si="67"/>
        <v>90.291666666666671</v>
      </c>
      <c r="S405" s="333">
        <f t="shared" si="67"/>
        <v>5.9416666666666655</v>
      </c>
      <c r="T405" s="332">
        <f t="shared" si="67"/>
        <v>1.2875000000000003</v>
      </c>
      <c r="U405" s="333">
        <f t="shared" si="67"/>
        <v>6.6499999999999995</v>
      </c>
      <c r="V405" s="286"/>
      <c r="W405" s="286"/>
      <c r="X405" s="286"/>
      <c r="Y405" s="286"/>
      <c r="Z405" s="286"/>
      <c r="AA405" s="286"/>
      <c r="AB405" s="286"/>
      <c r="AC405" s="286"/>
      <c r="AD405" s="286"/>
      <c r="AE405" s="286"/>
      <c r="AF405" s="286"/>
      <c r="AG405" s="286"/>
      <c r="AH405" s="286"/>
      <c r="AI405" s="286"/>
      <c r="AJ405" s="286"/>
      <c r="AK405" s="286"/>
      <c r="AL405" s="286"/>
      <c r="AM405" s="286"/>
      <c r="AN405" s="286"/>
      <c r="AO405" s="286"/>
    </row>
    <row r="406" spans="1:41" s="287" customFormat="1" ht="12" x14ac:dyDescent="0.2">
      <c r="A406" s="286"/>
      <c r="B406" s="286"/>
      <c r="C406" s="331" t="s">
        <v>101</v>
      </c>
      <c r="D406" s="332">
        <f>MAX(D391:D402)</f>
        <v>20.2</v>
      </c>
      <c r="E406" s="332">
        <f>MAX(E391:E402)</f>
        <v>14</v>
      </c>
      <c r="F406" s="333">
        <f>MAX(F391:F402)</f>
        <v>620</v>
      </c>
      <c r="G406" s="332">
        <f>MAX(G391:G402)</f>
        <v>1.1000000000000001</v>
      </c>
      <c r="H406" s="332">
        <f>MAX(H391:H402)</f>
        <v>37</v>
      </c>
      <c r="I406" s="332"/>
      <c r="J406" s="332">
        <f>MAX(J391:J402)</f>
        <v>11.4</v>
      </c>
      <c r="K406" s="332">
        <f>MAX(K391:K402)</f>
        <v>7</v>
      </c>
      <c r="L406" s="334">
        <f>MAX(L391:L402)</f>
        <v>0.46</v>
      </c>
      <c r="M406" s="334"/>
      <c r="N406" s="333">
        <f t="shared" ref="N406:U406" si="68">MAX(N391:N402)</f>
        <v>440</v>
      </c>
      <c r="O406" s="333">
        <f t="shared" si="68"/>
        <v>1400</v>
      </c>
      <c r="P406" s="333">
        <f t="shared" si="68"/>
        <v>45</v>
      </c>
      <c r="Q406" s="332">
        <f t="shared" si="68"/>
        <v>13.41</v>
      </c>
      <c r="R406" s="333">
        <f t="shared" si="68"/>
        <v>98</v>
      </c>
      <c r="S406" s="333">
        <f t="shared" si="68"/>
        <v>10</v>
      </c>
      <c r="T406" s="332">
        <f t="shared" si="68"/>
        <v>2.2000000000000002</v>
      </c>
      <c r="U406" s="333">
        <f t="shared" si="68"/>
        <v>10</v>
      </c>
      <c r="V406" s="286"/>
      <c r="W406" s="286"/>
      <c r="X406" s="286"/>
      <c r="Y406" s="286"/>
      <c r="Z406" s="286"/>
      <c r="AA406" s="286"/>
      <c r="AB406" s="286"/>
      <c r="AC406" s="286"/>
      <c r="AD406" s="286"/>
      <c r="AE406" s="286"/>
      <c r="AF406" s="286"/>
      <c r="AG406" s="286"/>
      <c r="AH406" s="286"/>
      <c r="AI406" s="286"/>
      <c r="AJ406" s="286"/>
      <c r="AK406" s="286"/>
      <c r="AL406" s="286"/>
      <c r="AM406" s="286"/>
      <c r="AN406" s="286"/>
      <c r="AO406" s="286"/>
    </row>
    <row r="407" spans="1:41" s="287" customFormat="1" ht="12" x14ac:dyDescent="0.2">
      <c r="A407" s="286"/>
      <c r="B407" s="286"/>
      <c r="C407" s="345"/>
      <c r="D407" s="286"/>
      <c r="E407" s="286"/>
      <c r="F407" s="346"/>
      <c r="G407" s="346"/>
      <c r="H407" s="286"/>
      <c r="I407" s="286"/>
      <c r="J407" s="305"/>
      <c r="K407" s="286"/>
      <c r="L407" s="286"/>
      <c r="M407" s="286"/>
      <c r="N407" s="346"/>
      <c r="O407" s="346"/>
      <c r="P407" s="346"/>
      <c r="Q407" s="305"/>
      <c r="R407" s="346"/>
      <c r="S407" s="346"/>
      <c r="T407" s="305"/>
      <c r="U407" s="346"/>
      <c r="V407" s="286"/>
      <c r="W407" s="286"/>
      <c r="X407" s="286"/>
      <c r="Y407" s="286"/>
      <c r="Z407" s="286"/>
      <c r="AA407" s="286"/>
      <c r="AB407" s="286"/>
      <c r="AC407" s="286"/>
      <c r="AD407" s="286"/>
      <c r="AE407" s="286"/>
      <c r="AF407" s="286"/>
      <c r="AG407" s="286"/>
      <c r="AH407" s="286"/>
      <c r="AI407" s="286"/>
      <c r="AJ407" s="286"/>
      <c r="AK407" s="286"/>
      <c r="AL407" s="286"/>
      <c r="AM407" s="286"/>
      <c r="AN407" s="286"/>
      <c r="AO407" s="286"/>
    </row>
    <row r="408" spans="1:41" s="287" customFormat="1" ht="12" x14ac:dyDescent="0.2">
      <c r="A408" s="335"/>
      <c r="B408" s="335"/>
      <c r="C408" s="336"/>
      <c r="D408" s="336"/>
      <c r="E408" s="336"/>
      <c r="F408" s="338"/>
      <c r="G408" s="338"/>
      <c r="H408" s="336"/>
      <c r="I408" s="336"/>
      <c r="J408" s="337"/>
      <c r="K408" s="336"/>
      <c r="L408" s="336"/>
      <c r="M408" s="336"/>
      <c r="N408" s="338"/>
      <c r="O408" s="338"/>
      <c r="P408" s="338"/>
      <c r="Q408" s="337"/>
      <c r="R408" s="338"/>
      <c r="S408" s="338"/>
      <c r="T408" s="337"/>
      <c r="U408" s="338"/>
      <c r="V408" s="286"/>
      <c r="W408" s="286"/>
      <c r="X408" s="286"/>
      <c r="Y408" s="286"/>
      <c r="Z408" s="286"/>
      <c r="AA408" s="286"/>
      <c r="AB408" s="286"/>
      <c r="AC408" s="286"/>
      <c r="AD408" s="286"/>
      <c r="AE408" s="286"/>
      <c r="AF408" s="286"/>
      <c r="AG408" s="286"/>
      <c r="AH408" s="286"/>
      <c r="AI408" s="286"/>
      <c r="AJ408" s="286"/>
      <c r="AK408" s="286"/>
      <c r="AL408" s="286"/>
      <c r="AM408" s="286"/>
      <c r="AN408" s="286"/>
      <c r="AO408" s="286"/>
    </row>
    <row r="409" spans="1:41" s="287" customFormat="1" ht="12" x14ac:dyDescent="0.2">
      <c r="A409" s="299" t="s">
        <v>70</v>
      </c>
      <c r="B409" s="289" t="s">
        <v>71</v>
      </c>
      <c r="C409" s="290">
        <v>44973</v>
      </c>
      <c r="D409" s="285">
        <v>2.1</v>
      </c>
      <c r="E409" s="294"/>
      <c r="F409" s="294"/>
      <c r="G409" s="294"/>
      <c r="H409" s="294"/>
      <c r="I409" s="289">
        <v>16</v>
      </c>
      <c r="J409" s="294"/>
      <c r="K409" s="285">
        <v>6.2</v>
      </c>
      <c r="L409" s="294"/>
      <c r="M409" s="294"/>
      <c r="N409" s="294"/>
      <c r="O409" s="294"/>
      <c r="P409" s="294"/>
      <c r="Q409" s="289">
        <v>13.3</v>
      </c>
      <c r="R409" s="289">
        <v>98.2</v>
      </c>
      <c r="S409" s="285">
        <v>4.8</v>
      </c>
      <c r="T409" s="294"/>
      <c r="U409" s="294"/>
      <c r="V409" s="286"/>
      <c r="W409" s="286"/>
      <c r="X409" s="286"/>
      <c r="Y409" s="286"/>
      <c r="Z409" s="286"/>
      <c r="AA409" s="286"/>
      <c r="AB409" s="286"/>
      <c r="AC409" s="286"/>
      <c r="AD409" s="286"/>
      <c r="AE409" s="286"/>
      <c r="AF409" s="286"/>
      <c r="AG409" s="286"/>
      <c r="AH409" s="286"/>
      <c r="AI409" s="286"/>
      <c r="AJ409" s="286"/>
      <c r="AK409" s="286"/>
      <c r="AL409" s="286"/>
      <c r="AM409" s="286"/>
      <c r="AN409" s="286"/>
      <c r="AO409" s="286"/>
    </row>
    <row r="410" spans="1:41" s="287" customFormat="1" ht="12" x14ac:dyDescent="0.2">
      <c r="A410" s="299" t="s">
        <v>70</v>
      </c>
      <c r="B410" s="289" t="s">
        <v>71</v>
      </c>
      <c r="C410" s="290">
        <v>45036</v>
      </c>
      <c r="D410" s="285">
        <v>8.1</v>
      </c>
      <c r="E410" s="294"/>
      <c r="F410" s="294"/>
      <c r="G410" s="294"/>
      <c r="H410" s="294"/>
      <c r="I410" s="289">
        <v>14</v>
      </c>
      <c r="J410" s="294"/>
      <c r="K410" s="285">
        <v>6.5</v>
      </c>
      <c r="L410" s="294"/>
      <c r="M410" s="294"/>
      <c r="N410" s="294"/>
      <c r="O410" s="294"/>
      <c r="P410" s="294"/>
      <c r="Q410" s="289">
        <v>11.1</v>
      </c>
      <c r="R410" s="289">
        <v>93.9</v>
      </c>
      <c r="S410" s="285">
        <v>4.5999999999999996</v>
      </c>
      <c r="T410" s="294"/>
      <c r="U410" s="294"/>
      <c r="V410" s="286"/>
      <c r="W410" s="286"/>
      <c r="X410" s="286"/>
      <c r="Y410" s="286"/>
      <c r="Z410" s="286"/>
      <c r="AA410" s="286"/>
      <c r="AB410" s="286"/>
      <c r="AC410" s="286"/>
      <c r="AD410" s="286"/>
      <c r="AE410" s="286"/>
      <c r="AF410" s="286"/>
      <c r="AG410" s="286"/>
      <c r="AH410" s="286"/>
      <c r="AI410" s="286"/>
      <c r="AJ410" s="286"/>
      <c r="AK410" s="286"/>
      <c r="AL410" s="286"/>
      <c r="AM410" s="286"/>
      <c r="AN410" s="286"/>
      <c r="AO410" s="286"/>
    </row>
    <row r="411" spans="1:41" s="287" customFormat="1" ht="12" x14ac:dyDescent="0.2">
      <c r="A411" s="299" t="s">
        <v>70</v>
      </c>
      <c r="B411" s="289" t="s">
        <v>71</v>
      </c>
      <c r="C411" s="290">
        <v>45092</v>
      </c>
      <c r="D411" s="285">
        <v>17.2</v>
      </c>
      <c r="E411" s="294"/>
      <c r="F411" s="294"/>
      <c r="G411" s="294"/>
      <c r="H411" s="294"/>
      <c r="I411" s="289">
        <v>8.1999999999999993</v>
      </c>
      <c r="J411" s="294"/>
      <c r="K411" s="285">
        <v>7</v>
      </c>
      <c r="L411" s="294"/>
      <c r="M411" s="294"/>
      <c r="N411" s="294"/>
      <c r="O411" s="294"/>
      <c r="P411" s="294"/>
      <c r="Q411" s="285">
        <v>8.1300000000000008</v>
      </c>
      <c r="R411" s="289">
        <v>85.3</v>
      </c>
      <c r="S411" s="285">
        <v>10</v>
      </c>
      <c r="T411" s="294"/>
      <c r="U411" s="294"/>
      <c r="V411" s="286"/>
      <c r="W411" s="286"/>
      <c r="X411" s="286"/>
      <c r="Y411" s="286"/>
      <c r="Z411" s="286"/>
      <c r="AA411" s="286"/>
      <c r="AB411" s="286"/>
      <c r="AC411" s="286"/>
      <c r="AD411" s="286"/>
      <c r="AE411" s="286"/>
      <c r="AF411" s="286"/>
      <c r="AG411" s="286"/>
      <c r="AH411" s="286"/>
      <c r="AI411" s="286"/>
      <c r="AJ411" s="286"/>
      <c r="AK411" s="286"/>
      <c r="AL411" s="286"/>
      <c r="AM411" s="286"/>
      <c r="AN411" s="286"/>
      <c r="AO411" s="286"/>
    </row>
    <row r="412" spans="1:41" s="287" customFormat="1" ht="12" x14ac:dyDescent="0.2">
      <c r="A412" s="288" t="s">
        <v>70</v>
      </c>
      <c r="B412" s="289" t="s">
        <v>71</v>
      </c>
      <c r="C412" s="290" t="s">
        <v>206</v>
      </c>
      <c r="D412" s="405">
        <v>17.399999999999999</v>
      </c>
      <c r="E412" s="409"/>
      <c r="F412" s="409"/>
      <c r="G412" s="409"/>
      <c r="H412" s="409"/>
      <c r="I412" s="407">
        <v>31</v>
      </c>
      <c r="J412" s="409"/>
      <c r="K412" s="406">
        <v>5.5</v>
      </c>
      <c r="L412" s="409"/>
      <c r="M412" s="409"/>
      <c r="N412" s="413"/>
      <c r="O412" s="409"/>
      <c r="P412" s="409"/>
      <c r="Q412" s="406">
        <v>8.6999999999999993</v>
      </c>
      <c r="R412" s="407">
        <v>91.7</v>
      </c>
      <c r="S412" s="406">
        <v>4.5999999999999996</v>
      </c>
      <c r="T412" s="409"/>
      <c r="U412" s="409"/>
      <c r="V412" s="286"/>
      <c r="W412" s="286"/>
      <c r="X412" s="286"/>
      <c r="Y412" s="286"/>
      <c r="Z412" s="286"/>
      <c r="AA412" s="286"/>
      <c r="AB412" s="286"/>
      <c r="AC412" s="286"/>
      <c r="AD412" s="286"/>
      <c r="AE412" s="286"/>
      <c r="AF412" s="286"/>
      <c r="AG412" s="286"/>
      <c r="AH412" s="286"/>
      <c r="AI412" s="286"/>
      <c r="AJ412" s="286"/>
      <c r="AK412" s="286"/>
      <c r="AL412" s="286"/>
      <c r="AM412" s="286"/>
      <c r="AN412" s="286"/>
      <c r="AO412" s="286"/>
    </row>
    <row r="413" spans="1:41" s="287" customFormat="1" ht="12" x14ac:dyDescent="0.2">
      <c r="A413" s="299" t="s">
        <v>70</v>
      </c>
      <c r="B413" s="289" t="s">
        <v>71</v>
      </c>
      <c r="C413" s="290">
        <v>45212</v>
      </c>
      <c r="D413" s="406">
        <v>10.1</v>
      </c>
      <c r="E413" s="409"/>
      <c r="F413" s="409"/>
      <c r="G413" s="409"/>
      <c r="H413" s="409"/>
      <c r="I413" s="407">
        <v>26</v>
      </c>
      <c r="J413" s="409"/>
      <c r="K413" s="406">
        <v>6.4</v>
      </c>
      <c r="L413" s="409"/>
      <c r="M413" s="409"/>
      <c r="N413" s="409"/>
      <c r="O413" s="409"/>
      <c r="P413" s="409"/>
      <c r="Q413" s="407">
        <v>10</v>
      </c>
      <c r="R413" s="407">
        <v>91</v>
      </c>
      <c r="S413" s="406">
        <v>5.4</v>
      </c>
      <c r="T413" s="409"/>
      <c r="U413" s="409"/>
      <c r="V413" s="286"/>
      <c r="W413" s="286"/>
      <c r="X413" s="286"/>
      <c r="Y413" s="286"/>
      <c r="Z413" s="286"/>
      <c r="AA413" s="286"/>
      <c r="AB413" s="286"/>
      <c r="AC413" s="286"/>
      <c r="AD413" s="286"/>
      <c r="AE413" s="286"/>
      <c r="AF413" s="286"/>
      <c r="AG413" s="286"/>
      <c r="AH413" s="286"/>
      <c r="AI413" s="286"/>
      <c r="AJ413" s="286"/>
      <c r="AK413" s="286"/>
      <c r="AL413" s="286"/>
      <c r="AM413" s="286"/>
      <c r="AN413" s="286"/>
      <c r="AO413" s="286"/>
    </row>
    <row r="414" spans="1:41" s="287" customFormat="1" ht="12" x14ac:dyDescent="0.2">
      <c r="A414" s="299" t="s">
        <v>70</v>
      </c>
      <c r="B414" s="289" t="s">
        <v>71</v>
      </c>
      <c r="C414" s="290">
        <v>45274</v>
      </c>
      <c r="D414" s="406">
        <v>0.4</v>
      </c>
      <c r="E414" s="409"/>
      <c r="F414" s="409"/>
      <c r="G414" s="409"/>
      <c r="H414" s="409"/>
      <c r="I414" s="407">
        <v>22</v>
      </c>
      <c r="J414" s="409"/>
      <c r="K414" s="406">
        <v>6.5</v>
      </c>
      <c r="L414" s="409"/>
      <c r="M414" s="409"/>
      <c r="N414" s="409"/>
      <c r="O414" s="409"/>
      <c r="P414" s="409"/>
      <c r="Q414" s="407">
        <v>13.7</v>
      </c>
      <c r="R414" s="407">
        <v>96</v>
      </c>
      <c r="S414" s="406">
        <v>6.2</v>
      </c>
      <c r="T414" s="409"/>
      <c r="U414" s="409"/>
      <c r="V414" s="286"/>
      <c r="W414" s="286"/>
      <c r="X414" s="286"/>
      <c r="Y414" s="286"/>
      <c r="Z414" s="286"/>
      <c r="AA414" s="286"/>
      <c r="AB414" s="286"/>
      <c r="AC414" s="286"/>
      <c r="AD414" s="286"/>
      <c r="AE414" s="286"/>
      <c r="AF414" s="286"/>
      <c r="AG414" s="286"/>
      <c r="AH414" s="286"/>
      <c r="AI414" s="286"/>
      <c r="AJ414" s="286"/>
      <c r="AK414" s="286"/>
      <c r="AL414" s="286"/>
      <c r="AM414" s="286"/>
      <c r="AN414" s="286"/>
      <c r="AO414" s="286"/>
    </row>
    <row r="415" spans="1:41" s="287" customFormat="1" ht="12" x14ac:dyDescent="0.2">
      <c r="A415" s="340"/>
      <c r="B415" s="340"/>
      <c r="C415" s="341"/>
      <c r="D415" s="342"/>
      <c r="E415" s="342"/>
      <c r="F415" s="343"/>
      <c r="G415" s="343"/>
      <c r="H415" s="342"/>
      <c r="I415" s="342"/>
      <c r="J415" s="342"/>
      <c r="K415" s="342"/>
      <c r="L415" s="344"/>
      <c r="M415" s="344"/>
      <c r="N415" s="343"/>
      <c r="O415" s="343"/>
      <c r="P415" s="343"/>
      <c r="Q415" s="342"/>
      <c r="R415" s="343"/>
      <c r="S415" s="343"/>
      <c r="T415" s="342"/>
      <c r="U415" s="343"/>
      <c r="V415" s="286"/>
      <c r="W415" s="286"/>
      <c r="X415" s="286"/>
      <c r="Y415" s="286"/>
      <c r="Z415" s="286"/>
      <c r="AA415" s="286"/>
      <c r="AB415" s="286"/>
      <c r="AC415" s="286"/>
      <c r="AD415" s="286"/>
      <c r="AE415" s="286"/>
      <c r="AF415" s="286"/>
      <c r="AG415" s="286"/>
      <c r="AH415" s="286"/>
      <c r="AI415" s="286"/>
      <c r="AJ415" s="286"/>
      <c r="AK415" s="286"/>
      <c r="AL415" s="286"/>
      <c r="AM415" s="286"/>
      <c r="AN415" s="286"/>
      <c r="AO415" s="286"/>
    </row>
    <row r="416" spans="1:41" s="287" customFormat="1" ht="12" x14ac:dyDescent="0.2">
      <c r="A416" s="286"/>
      <c r="B416" s="286"/>
      <c r="C416" s="331" t="s">
        <v>99</v>
      </c>
      <c r="D416" s="332">
        <f>MIN(D409:D414)</f>
        <v>0.4</v>
      </c>
      <c r="E416" s="332"/>
      <c r="F416" s="333"/>
      <c r="G416" s="332"/>
      <c r="H416" s="332"/>
      <c r="I416" s="332">
        <f>MIN(I409:I414)</f>
        <v>8.1999999999999993</v>
      </c>
      <c r="J416" s="332"/>
      <c r="K416" s="332">
        <f>MIN(K409:K414)</f>
        <v>5.5</v>
      </c>
      <c r="L416" s="334"/>
      <c r="M416" s="334"/>
      <c r="N416" s="333"/>
      <c r="O416" s="333"/>
      <c r="P416" s="333"/>
      <c r="Q416" s="332">
        <f>MIN(Q409:Q414)</f>
        <v>8.1300000000000008</v>
      </c>
      <c r="R416" s="333">
        <f>MIN(R409:R414)</f>
        <v>85.3</v>
      </c>
      <c r="S416" s="333">
        <f>MIN(S409:S414)</f>
        <v>4.5999999999999996</v>
      </c>
      <c r="T416" s="332"/>
      <c r="U416" s="333"/>
      <c r="V416" s="286"/>
      <c r="W416" s="286"/>
      <c r="X416" s="286"/>
      <c r="Y416" s="286"/>
      <c r="Z416" s="286"/>
      <c r="AA416" s="286"/>
      <c r="AB416" s="286"/>
      <c r="AC416" s="286"/>
      <c r="AD416" s="286"/>
      <c r="AE416" s="286"/>
      <c r="AF416" s="286"/>
      <c r="AG416" s="286"/>
      <c r="AH416" s="286"/>
      <c r="AI416" s="286"/>
      <c r="AJ416" s="286"/>
      <c r="AK416" s="286"/>
      <c r="AL416" s="286"/>
      <c r="AM416" s="286"/>
      <c r="AN416" s="286"/>
      <c r="AO416" s="286"/>
    </row>
    <row r="417" spans="1:41" s="287" customFormat="1" ht="12" x14ac:dyDescent="0.2">
      <c r="A417" s="286"/>
      <c r="B417" s="286"/>
      <c r="C417" s="331" t="s">
        <v>100</v>
      </c>
      <c r="D417" s="332">
        <f>AVERAGE(D409:D414)</f>
        <v>9.2166666666666668</v>
      </c>
      <c r="E417" s="332"/>
      <c r="F417" s="333"/>
      <c r="G417" s="332"/>
      <c r="H417" s="332"/>
      <c r="I417" s="332">
        <f>AVERAGE(I409:I414)</f>
        <v>19.533333333333335</v>
      </c>
      <c r="J417" s="332"/>
      <c r="K417" s="332">
        <f>AVERAGE(K409:K414)</f>
        <v>6.3500000000000005</v>
      </c>
      <c r="L417" s="334"/>
      <c r="M417" s="334"/>
      <c r="N417" s="333"/>
      <c r="O417" s="333"/>
      <c r="P417" s="333"/>
      <c r="Q417" s="332">
        <f>AVERAGE(Q409:Q414)</f>
        <v>10.821666666666667</v>
      </c>
      <c r="R417" s="333">
        <f>AVERAGE(R409:R414)</f>
        <v>92.683333333333337</v>
      </c>
      <c r="S417" s="333">
        <f>AVERAGE(S409:S414)</f>
        <v>5.9333333333333336</v>
      </c>
      <c r="T417" s="332"/>
      <c r="U417" s="333"/>
      <c r="V417" s="286"/>
      <c r="W417" s="286"/>
      <c r="X417" s="286"/>
      <c r="Y417" s="286"/>
      <c r="Z417" s="286"/>
      <c r="AA417" s="286"/>
      <c r="AB417" s="286"/>
      <c r="AC417" s="286"/>
      <c r="AD417" s="286"/>
      <c r="AE417" s="286"/>
      <c r="AF417" s="286"/>
      <c r="AG417" s="286"/>
      <c r="AH417" s="286"/>
      <c r="AI417" s="286"/>
      <c r="AJ417" s="286"/>
      <c r="AK417" s="286"/>
      <c r="AL417" s="286"/>
      <c r="AM417" s="286"/>
      <c r="AN417" s="286"/>
      <c r="AO417" s="286"/>
    </row>
    <row r="418" spans="1:41" s="287" customFormat="1" ht="12" x14ac:dyDescent="0.2">
      <c r="A418" s="286"/>
      <c r="B418" s="286"/>
      <c r="C418" s="331" t="s">
        <v>101</v>
      </c>
      <c r="D418" s="332">
        <f>MAX(D409:D414)</f>
        <v>17.399999999999999</v>
      </c>
      <c r="E418" s="332"/>
      <c r="F418" s="333"/>
      <c r="G418" s="332"/>
      <c r="H418" s="332"/>
      <c r="I418" s="332">
        <f>MAX(I409:I414)</f>
        <v>31</v>
      </c>
      <c r="J418" s="332"/>
      <c r="K418" s="332">
        <f>MAX(K409:K414)</f>
        <v>7</v>
      </c>
      <c r="L418" s="334"/>
      <c r="M418" s="334"/>
      <c r="N418" s="333"/>
      <c r="O418" s="333"/>
      <c r="P418" s="333"/>
      <c r="Q418" s="332">
        <f>MAX(Q409:Q414)</f>
        <v>13.7</v>
      </c>
      <c r="R418" s="333">
        <f>MAX(R409:R414)</f>
        <v>98.2</v>
      </c>
      <c r="S418" s="333">
        <f>MAX(S409:S414)</f>
        <v>10</v>
      </c>
      <c r="T418" s="332"/>
      <c r="U418" s="333"/>
      <c r="V418" s="286"/>
      <c r="W418" s="286"/>
      <c r="X418" s="286"/>
      <c r="Y418" s="286"/>
      <c r="Z418" s="286"/>
      <c r="AA418" s="286"/>
      <c r="AB418" s="286"/>
      <c r="AC418" s="286"/>
      <c r="AD418" s="286"/>
      <c r="AE418" s="286"/>
      <c r="AF418" s="286"/>
      <c r="AG418" s="286"/>
      <c r="AH418" s="286"/>
      <c r="AI418" s="286"/>
      <c r="AJ418" s="286"/>
      <c r="AK418" s="286"/>
      <c r="AL418" s="286"/>
      <c r="AM418" s="286"/>
      <c r="AN418" s="286"/>
      <c r="AO418" s="286"/>
    </row>
    <row r="419" spans="1:41" s="287" customFormat="1" ht="12" x14ac:dyDescent="0.2">
      <c r="A419" s="286"/>
      <c r="B419" s="286"/>
      <c r="C419" s="345"/>
      <c r="D419" s="286"/>
      <c r="E419" s="286"/>
      <c r="F419" s="346"/>
      <c r="G419" s="346"/>
      <c r="H419" s="286"/>
      <c r="I419" s="286"/>
      <c r="J419" s="305"/>
      <c r="K419" s="286"/>
      <c r="L419" s="286"/>
      <c r="M419" s="286"/>
      <c r="N419" s="346"/>
      <c r="O419" s="346"/>
      <c r="P419" s="346"/>
      <c r="Q419" s="305"/>
      <c r="R419" s="346"/>
      <c r="S419" s="346"/>
      <c r="T419" s="305"/>
      <c r="U419" s="346"/>
      <c r="V419" s="286"/>
      <c r="W419" s="286"/>
      <c r="X419" s="286"/>
      <c r="Y419" s="286"/>
      <c r="Z419" s="286"/>
      <c r="AA419" s="286"/>
      <c r="AB419" s="286"/>
      <c r="AC419" s="286"/>
      <c r="AD419" s="286"/>
      <c r="AE419" s="286"/>
      <c r="AF419" s="286"/>
      <c r="AG419" s="286"/>
      <c r="AH419" s="286"/>
      <c r="AI419" s="286"/>
      <c r="AJ419" s="286"/>
      <c r="AK419" s="286"/>
      <c r="AL419" s="286"/>
      <c r="AM419" s="286"/>
      <c r="AN419" s="286"/>
      <c r="AO419" s="286"/>
    </row>
    <row r="420" spans="1:41" s="287" customFormat="1" ht="12" x14ac:dyDescent="0.2">
      <c r="A420" s="335"/>
      <c r="B420" s="335"/>
      <c r="C420" s="336"/>
      <c r="D420" s="336"/>
      <c r="E420" s="336"/>
      <c r="F420" s="338"/>
      <c r="G420" s="338"/>
      <c r="H420" s="336"/>
      <c r="I420" s="336"/>
      <c r="J420" s="337"/>
      <c r="K420" s="336"/>
      <c r="L420" s="336"/>
      <c r="M420" s="336"/>
      <c r="N420" s="338"/>
      <c r="O420" s="338"/>
      <c r="P420" s="338"/>
      <c r="Q420" s="337"/>
      <c r="R420" s="338"/>
      <c r="S420" s="338"/>
      <c r="T420" s="337"/>
      <c r="U420" s="338"/>
      <c r="V420" s="286"/>
      <c r="W420" s="286"/>
      <c r="X420" s="286"/>
      <c r="Y420" s="286"/>
      <c r="Z420" s="286"/>
      <c r="AA420" s="286"/>
      <c r="AB420" s="286"/>
      <c r="AC420" s="286"/>
      <c r="AD420" s="286"/>
      <c r="AE420" s="286"/>
      <c r="AF420" s="286"/>
      <c r="AG420" s="286"/>
      <c r="AH420" s="286"/>
      <c r="AI420" s="286"/>
      <c r="AJ420" s="286"/>
      <c r="AK420" s="286"/>
      <c r="AL420" s="286"/>
      <c r="AM420" s="286"/>
      <c r="AN420" s="286"/>
      <c r="AO420" s="286"/>
    </row>
    <row r="421" spans="1:41" s="287" customFormat="1" ht="12" x14ac:dyDescent="0.2">
      <c r="A421" s="299">
        <v>554</v>
      </c>
      <c r="B421" s="289" t="s">
        <v>72</v>
      </c>
      <c r="C421" s="290">
        <v>44973</v>
      </c>
      <c r="D421" s="285">
        <v>1.8</v>
      </c>
      <c r="E421" s="285">
        <v>2</v>
      </c>
      <c r="F421" s="289">
        <v>275</v>
      </c>
      <c r="G421" s="291">
        <v>0.41</v>
      </c>
      <c r="H421" s="289">
        <v>17</v>
      </c>
      <c r="I421" s="289">
        <v>17</v>
      </c>
      <c r="J421" s="292">
        <v>5.2</v>
      </c>
      <c r="K421" s="285">
        <v>6.2</v>
      </c>
      <c r="L421" s="298">
        <v>9.8000000000000004E-2</v>
      </c>
      <c r="M421" s="289">
        <v>46</v>
      </c>
      <c r="N421" s="289">
        <v>110</v>
      </c>
      <c r="O421" s="289">
        <v>620</v>
      </c>
      <c r="P421" s="289">
        <v>13</v>
      </c>
      <c r="Q421" s="289">
        <v>12.44</v>
      </c>
      <c r="R421" s="289">
        <v>90.7</v>
      </c>
      <c r="S421" s="285">
        <v>4.5999999999999996</v>
      </c>
      <c r="T421" s="291">
        <v>0.91</v>
      </c>
      <c r="U421" s="285">
        <v>4.9000000000000004</v>
      </c>
      <c r="V421" s="286"/>
      <c r="W421" s="286"/>
      <c r="X421" s="286"/>
      <c r="Y421" s="286"/>
      <c r="Z421" s="286"/>
      <c r="AA421" s="286"/>
      <c r="AB421" s="286"/>
      <c r="AC421" s="286"/>
      <c r="AD421" s="286"/>
      <c r="AE421" s="286"/>
      <c r="AF421" s="286"/>
      <c r="AG421" s="286"/>
      <c r="AH421" s="286"/>
      <c r="AI421" s="286"/>
      <c r="AJ421" s="286"/>
      <c r="AK421" s="286"/>
      <c r="AL421" s="286"/>
      <c r="AM421" s="286"/>
      <c r="AN421" s="286"/>
      <c r="AO421" s="286"/>
    </row>
    <row r="422" spans="1:41" s="287" customFormat="1" ht="12" x14ac:dyDescent="0.2">
      <c r="A422" s="299">
        <v>554</v>
      </c>
      <c r="B422" s="289" t="s">
        <v>72</v>
      </c>
      <c r="C422" s="290">
        <v>45036</v>
      </c>
      <c r="D422" s="285">
        <v>8.4</v>
      </c>
      <c r="E422" s="285">
        <v>3.7</v>
      </c>
      <c r="F422" s="289">
        <v>275</v>
      </c>
      <c r="G422" s="291">
        <v>0.32</v>
      </c>
      <c r="H422" s="289">
        <v>15</v>
      </c>
      <c r="I422" s="289">
        <v>14</v>
      </c>
      <c r="J422" s="292">
        <v>4.76</v>
      </c>
      <c r="K422" s="285">
        <v>6.6</v>
      </c>
      <c r="L422" s="298">
        <v>0.11</v>
      </c>
      <c r="M422" s="289">
        <v>40</v>
      </c>
      <c r="N422" s="289">
        <v>99</v>
      </c>
      <c r="O422" s="289">
        <v>580</v>
      </c>
      <c r="P422" s="289">
        <v>15</v>
      </c>
      <c r="Q422" s="289">
        <v>10.9</v>
      </c>
      <c r="R422" s="289">
        <v>93</v>
      </c>
      <c r="S422" s="285">
        <v>4.2</v>
      </c>
      <c r="T422" s="291">
        <v>0.77</v>
      </c>
      <c r="U422" s="285">
        <v>4.7</v>
      </c>
      <c r="V422" s="286"/>
      <c r="W422" s="286"/>
      <c r="X422" s="286"/>
      <c r="Y422" s="286"/>
      <c r="Z422" s="286"/>
      <c r="AA422" s="286"/>
      <c r="AB422" s="286"/>
      <c r="AC422" s="286"/>
      <c r="AD422" s="286"/>
      <c r="AE422" s="286"/>
      <c r="AF422" s="286"/>
      <c r="AG422" s="286"/>
      <c r="AH422" s="286"/>
      <c r="AI422" s="286"/>
      <c r="AJ422" s="286"/>
      <c r="AK422" s="286"/>
      <c r="AL422" s="286"/>
      <c r="AM422" s="286"/>
      <c r="AN422" s="286"/>
      <c r="AO422" s="286"/>
    </row>
    <row r="423" spans="1:41" s="287" customFormat="1" ht="12" x14ac:dyDescent="0.2">
      <c r="A423" s="299">
        <v>554</v>
      </c>
      <c r="B423" s="289" t="s">
        <v>72</v>
      </c>
      <c r="C423" s="290">
        <v>45092</v>
      </c>
      <c r="D423" s="285">
        <v>16.2</v>
      </c>
      <c r="E423" s="285">
        <v>3.4</v>
      </c>
      <c r="F423" s="289">
        <v>140</v>
      </c>
      <c r="G423" s="291">
        <v>0.31</v>
      </c>
      <c r="H423" s="285">
        <v>10</v>
      </c>
      <c r="I423" s="289">
        <v>9.6</v>
      </c>
      <c r="J423" s="285">
        <v>11.3</v>
      </c>
      <c r="K423" s="285">
        <v>6.7</v>
      </c>
      <c r="L423" s="291">
        <v>0.34</v>
      </c>
      <c r="M423" s="289">
        <v>650</v>
      </c>
      <c r="N423" s="289">
        <v>290</v>
      </c>
      <c r="O423" s="289">
        <v>1700</v>
      </c>
      <c r="P423" s="289">
        <v>26</v>
      </c>
      <c r="Q423" s="285">
        <v>6.8</v>
      </c>
      <c r="R423" s="289">
        <v>69.7</v>
      </c>
      <c r="S423" s="285">
        <v>9.1</v>
      </c>
      <c r="T423" s="285">
        <v>1.3</v>
      </c>
      <c r="U423" s="285">
        <v>13</v>
      </c>
      <c r="V423" s="286"/>
      <c r="W423" s="286"/>
      <c r="X423" s="286"/>
      <c r="Y423" s="286"/>
      <c r="Z423" s="286"/>
      <c r="AA423" s="286"/>
      <c r="AB423" s="286"/>
      <c r="AC423" s="286"/>
      <c r="AD423" s="286"/>
      <c r="AE423" s="286"/>
      <c r="AF423" s="286"/>
      <c r="AG423" s="286"/>
      <c r="AH423" s="286"/>
      <c r="AI423" s="286"/>
      <c r="AJ423" s="286"/>
      <c r="AK423" s="286"/>
      <c r="AL423" s="286"/>
      <c r="AM423" s="286"/>
      <c r="AN423" s="286"/>
      <c r="AO423" s="286"/>
    </row>
    <row r="424" spans="1:41" s="287" customFormat="1" x14ac:dyDescent="0.2">
      <c r="A424" s="295">
        <v>554</v>
      </c>
      <c r="B424" s="261" t="s">
        <v>72</v>
      </c>
      <c r="C424" s="290" t="s">
        <v>208</v>
      </c>
      <c r="D424" s="405">
        <v>16.7</v>
      </c>
      <c r="E424" s="406">
        <v>3.8</v>
      </c>
      <c r="F424" s="407">
        <v>300</v>
      </c>
      <c r="G424" s="408">
        <v>0.54</v>
      </c>
      <c r="H424" s="407">
        <v>22</v>
      </c>
      <c r="I424" s="407">
        <v>21</v>
      </c>
      <c r="J424" s="406">
        <v>5.4</v>
      </c>
      <c r="K424" s="406">
        <v>6.3</v>
      </c>
      <c r="L424" s="408">
        <v>0.13</v>
      </c>
      <c r="M424" s="407">
        <v>26</v>
      </c>
      <c r="N424" s="410">
        <v>50</v>
      </c>
      <c r="O424" s="407">
        <v>880</v>
      </c>
      <c r="P424" s="407">
        <v>29</v>
      </c>
      <c r="Q424" s="406">
        <v>7.4</v>
      </c>
      <c r="R424" s="407">
        <v>77.099999999999994</v>
      </c>
      <c r="S424" s="406">
        <v>5.2</v>
      </c>
      <c r="T424" s="408">
        <v>0.98</v>
      </c>
      <c r="U424" s="406">
        <v>5.0999999999999996</v>
      </c>
      <c r="V424" s="286"/>
      <c r="W424" s="286"/>
      <c r="X424" s="286"/>
      <c r="Y424" s="286"/>
      <c r="Z424" s="286"/>
      <c r="AA424" s="286"/>
      <c r="AB424" s="286"/>
      <c r="AC424" s="286"/>
      <c r="AD424" s="286"/>
      <c r="AE424" s="286"/>
      <c r="AF424" s="286"/>
      <c r="AG424" s="286"/>
      <c r="AH424" s="286"/>
      <c r="AI424" s="286"/>
      <c r="AJ424" s="286"/>
      <c r="AK424" s="286"/>
      <c r="AL424" s="286"/>
      <c r="AM424" s="286"/>
      <c r="AN424" s="286"/>
      <c r="AO424" s="286"/>
    </row>
    <row r="425" spans="1:41" s="287" customFormat="1" ht="12" x14ac:dyDescent="0.2">
      <c r="A425" s="299">
        <v>554</v>
      </c>
      <c r="B425" s="289" t="s">
        <v>72</v>
      </c>
      <c r="C425" s="290">
        <v>45212</v>
      </c>
      <c r="D425" s="406">
        <v>10.6</v>
      </c>
      <c r="E425" s="406">
        <v>5.0999999999999996</v>
      </c>
      <c r="F425" s="407">
        <v>450</v>
      </c>
      <c r="G425" s="408">
        <v>0.7</v>
      </c>
      <c r="H425" s="407">
        <v>28</v>
      </c>
      <c r="I425" s="407">
        <v>27</v>
      </c>
      <c r="J425" s="406">
        <v>5.28</v>
      </c>
      <c r="K425" s="406">
        <v>6.5</v>
      </c>
      <c r="L425" s="408">
        <v>0.13</v>
      </c>
      <c r="M425" s="407">
        <v>59</v>
      </c>
      <c r="N425" s="410">
        <v>50</v>
      </c>
      <c r="O425" s="407">
        <v>980</v>
      </c>
      <c r="P425" s="407">
        <v>28</v>
      </c>
      <c r="Q425" s="406">
        <v>9</v>
      </c>
      <c r="R425" s="407">
        <v>83</v>
      </c>
      <c r="S425" s="406">
        <v>5.4</v>
      </c>
      <c r="T425" s="408">
        <v>0.99</v>
      </c>
      <c r="U425" s="406">
        <v>4.7</v>
      </c>
      <c r="V425" s="286"/>
      <c r="W425" s="286"/>
      <c r="X425" s="286"/>
      <c r="Y425" s="286"/>
      <c r="Z425" s="286"/>
      <c r="AA425" s="286"/>
      <c r="AB425" s="286"/>
      <c r="AC425" s="286"/>
      <c r="AD425" s="286"/>
      <c r="AE425" s="286"/>
      <c r="AF425" s="286"/>
      <c r="AG425" s="286"/>
      <c r="AH425" s="286"/>
      <c r="AI425" s="286"/>
      <c r="AJ425" s="286"/>
      <c r="AK425" s="286"/>
      <c r="AL425" s="286"/>
      <c r="AM425" s="286"/>
      <c r="AN425" s="286"/>
      <c r="AO425" s="286"/>
    </row>
    <row r="426" spans="1:41" s="287" customFormat="1" ht="12" x14ac:dyDescent="0.2">
      <c r="A426" s="299">
        <v>554</v>
      </c>
      <c r="B426" s="289" t="s">
        <v>72</v>
      </c>
      <c r="C426" s="290">
        <v>45274</v>
      </c>
      <c r="D426" s="406">
        <v>0.4</v>
      </c>
      <c r="E426" s="406">
        <v>3</v>
      </c>
      <c r="F426" s="407">
        <v>320</v>
      </c>
      <c r="G426" s="408">
        <v>0.59</v>
      </c>
      <c r="H426" s="407">
        <v>24</v>
      </c>
      <c r="I426" s="407">
        <v>23</v>
      </c>
      <c r="J426" s="406">
        <v>5.46</v>
      </c>
      <c r="K426" s="406">
        <v>6.4</v>
      </c>
      <c r="L426" s="408">
        <v>0.16</v>
      </c>
      <c r="M426" s="407">
        <v>88</v>
      </c>
      <c r="N426" s="407">
        <v>50</v>
      </c>
      <c r="O426" s="407">
        <v>790</v>
      </c>
      <c r="P426" s="407">
        <v>15</v>
      </c>
      <c r="Q426" s="407">
        <v>12.6</v>
      </c>
      <c r="R426" s="407">
        <v>84</v>
      </c>
      <c r="S426" s="406">
        <v>5.7</v>
      </c>
      <c r="T426" s="408">
        <v>0.98</v>
      </c>
      <c r="U426" s="406">
        <v>5.4</v>
      </c>
      <c r="V426" s="286"/>
      <c r="W426" s="286"/>
      <c r="X426" s="286"/>
      <c r="Y426" s="286"/>
      <c r="Z426" s="286"/>
      <c r="AA426" s="286"/>
      <c r="AB426" s="286"/>
      <c r="AC426" s="286"/>
      <c r="AD426" s="286"/>
      <c r="AE426" s="286"/>
      <c r="AF426" s="286"/>
      <c r="AG426" s="286"/>
      <c r="AH426" s="286"/>
      <c r="AI426" s="286"/>
      <c r="AJ426" s="286"/>
      <c r="AK426" s="286"/>
      <c r="AL426" s="286"/>
      <c r="AM426" s="286"/>
      <c r="AN426" s="286"/>
      <c r="AO426" s="286"/>
    </row>
    <row r="427" spans="1:41" s="287" customFormat="1" ht="12" x14ac:dyDescent="0.2">
      <c r="A427" s="340"/>
      <c r="B427" s="340"/>
      <c r="C427" s="341"/>
      <c r="D427" s="342"/>
      <c r="E427" s="342"/>
      <c r="F427" s="343"/>
      <c r="G427" s="343"/>
      <c r="H427" s="342"/>
      <c r="I427" s="342"/>
      <c r="J427" s="342"/>
      <c r="K427" s="342"/>
      <c r="L427" s="344"/>
      <c r="M427" s="344"/>
      <c r="N427" s="343"/>
      <c r="O427" s="343"/>
      <c r="P427" s="343"/>
      <c r="Q427" s="342"/>
      <c r="R427" s="343"/>
      <c r="S427" s="343"/>
      <c r="T427" s="342"/>
      <c r="U427" s="343"/>
      <c r="V427" s="286"/>
      <c r="W427" s="286"/>
      <c r="X427" s="286"/>
      <c r="Y427" s="286"/>
      <c r="Z427" s="286"/>
      <c r="AA427" s="286"/>
      <c r="AB427" s="286"/>
      <c r="AC427" s="286"/>
      <c r="AD427" s="286"/>
      <c r="AE427" s="286"/>
      <c r="AF427" s="286"/>
      <c r="AG427" s="286"/>
      <c r="AH427" s="286"/>
      <c r="AI427" s="286"/>
      <c r="AJ427" s="286"/>
      <c r="AK427" s="286"/>
      <c r="AL427" s="286"/>
      <c r="AM427" s="286"/>
      <c r="AN427" s="286"/>
      <c r="AO427" s="286"/>
    </row>
    <row r="428" spans="1:41" s="287" customFormat="1" ht="12" x14ac:dyDescent="0.2">
      <c r="A428" s="286"/>
      <c r="B428" s="286"/>
      <c r="C428" s="331" t="s">
        <v>99</v>
      </c>
      <c r="D428" s="332">
        <f>MIN(D421:D426)</f>
        <v>0.4</v>
      </c>
      <c r="E428" s="332">
        <f>MIN(E421:E426)</f>
        <v>2</v>
      </c>
      <c r="F428" s="333">
        <f>MIN(F421:F426)</f>
        <v>140</v>
      </c>
      <c r="G428" s="332">
        <f>MIN(G421:G426)</f>
        <v>0.31</v>
      </c>
      <c r="H428" s="332">
        <f>MIN(H421:H426)</f>
        <v>10</v>
      </c>
      <c r="I428" s="332"/>
      <c r="J428" s="332">
        <f>MIN(J421:J426)</f>
        <v>4.76</v>
      </c>
      <c r="K428" s="332">
        <f>MIN(K421:K426)</f>
        <v>6.2</v>
      </c>
      <c r="L428" s="334">
        <f>MIN(L421:L426)</f>
        <v>9.8000000000000004E-2</v>
      </c>
      <c r="M428" s="334"/>
      <c r="N428" s="333">
        <f t="shared" ref="N428:U428" si="69">MIN(N421:N426)</f>
        <v>50</v>
      </c>
      <c r="O428" s="333">
        <f t="shared" si="69"/>
        <v>580</v>
      </c>
      <c r="P428" s="333">
        <f t="shared" si="69"/>
        <v>13</v>
      </c>
      <c r="Q428" s="332">
        <f t="shared" si="69"/>
        <v>6.8</v>
      </c>
      <c r="R428" s="333">
        <f t="shared" si="69"/>
        <v>69.7</v>
      </c>
      <c r="S428" s="333">
        <f t="shared" si="69"/>
        <v>4.2</v>
      </c>
      <c r="T428" s="332">
        <f t="shared" si="69"/>
        <v>0.77</v>
      </c>
      <c r="U428" s="333">
        <f t="shared" si="69"/>
        <v>4.7</v>
      </c>
      <c r="V428" s="286"/>
      <c r="W428" s="286"/>
      <c r="X428" s="286"/>
      <c r="Y428" s="286"/>
      <c r="Z428" s="286"/>
      <c r="AA428" s="286"/>
      <c r="AB428" s="286"/>
      <c r="AC428" s="286"/>
      <c r="AD428" s="286"/>
      <c r="AE428" s="286"/>
      <c r="AF428" s="286"/>
      <c r="AG428" s="286"/>
      <c r="AH428" s="286"/>
      <c r="AI428" s="286"/>
      <c r="AJ428" s="286"/>
      <c r="AK428" s="286"/>
      <c r="AL428" s="286"/>
      <c r="AM428" s="286"/>
      <c r="AN428" s="286"/>
      <c r="AO428" s="286"/>
    </row>
    <row r="429" spans="1:41" s="287" customFormat="1" ht="12" x14ac:dyDescent="0.2">
      <c r="A429" s="286"/>
      <c r="B429" s="286"/>
      <c r="C429" s="331" t="s">
        <v>100</v>
      </c>
      <c r="D429" s="332">
        <f>AVERAGE(D421:D426)</f>
        <v>9.0166666666666657</v>
      </c>
      <c r="E429" s="332">
        <f>AVERAGE(E421:E426)</f>
        <v>3.5</v>
      </c>
      <c r="F429" s="333">
        <f>AVERAGE(F421:F426)</f>
        <v>293.33333333333331</v>
      </c>
      <c r="G429" s="332">
        <f>AVERAGE(G421:G426)</f>
        <v>0.47833333333333333</v>
      </c>
      <c r="H429" s="332">
        <f>AVERAGE(H421:H426)</f>
        <v>19.333333333333332</v>
      </c>
      <c r="I429" s="332"/>
      <c r="J429" s="332">
        <f>AVERAGE(J421:J426)</f>
        <v>6.2333333333333343</v>
      </c>
      <c r="K429" s="332">
        <f>AVERAGE(K421:K426)</f>
        <v>6.4499999999999993</v>
      </c>
      <c r="L429" s="334">
        <f>AVERAGE(L421:L426)</f>
        <v>0.16133333333333336</v>
      </c>
      <c r="M429" s="334"/>
      <c r="N429" s="333">
        <f t="shared" ref="N429:U429" si="70">AVERAGE(N421:N426)</f>
        <v>108.16666666666667</v>
      </c>
      <c r="O429" s="333">
        <f t="shared" si="70"/>
        <v>925</v>
      </c>
      <c r="P429" s="333">
        <f t="shared" si="70"/>
        <v>21</v>
      </c>
      <c r="Q429" s="332">
        <f t="shared" si="70"/>
        <v>9.8566666666666674</v>
      </c>
      <c r="R429" s="333">
        <f t="shared" si="70"/>
        <v>82.916666666666671</v>
      </c>
      <c r="S429" s="333">
        <f t="shared" si="70"/>
        <v>5.7</v>
      </c>
      <c r="T429" s="332">
        <f t="shared" si="70"/>
        <v>0.98833333333333329</v>
      </c>
      <c r="U429" s="333">
        <f t="shared" si="70"/>
        <v>6.3000000000000007</v>
      </c>
      <c r="V429" s="286"/>
      <c r="W429" s="286"/>
      <c r="X429" s="286"/>
      <c r="Y429" s="286"/>
      <c r="Z429" s="286"/>
      <c r="AA429" s="286"/>
      <c r="AB429" s="286"/>
      <c r="AC429" s="286"/>
      <c r="AD429" s="286"/>
      <c r="AE429" s="286"/>
      <c r="AF429" s="286"/>
      <c r="AG429" s="286"/>
      <c r="AH429" s="286"/>
      <c r="AI429" s="286"/>
      <c r="AJ429" s="286"/>
      <c r="AK429" s="286"/>
      <c r="AL429" s="286"/>
      <c r="AM429" s="286"/>
      <c r="AN429" s="286"/>
      <c r="AO429" s="286"/>
    </row>
    <row r="430" spans="1:41" s="287" customFormat="1" ht="12" x14ac:dyDescent="0.2">
      <c r="A430" s="286"/>
      <c r="B430" s="286"/>
      <c r="C430" s="331" t="s">
        <v>101</v>
      </c>
      <c r="D430" s="332">
        <f>MAX(D421:D426)</f>
        <v>16.7</v>
      </c>
      <c r="E430" s="332">
        <f>MAX(E421:E426)</f>
        <v>5.0999999999999996</v>
      </c>
      <c r="F430" s="333">
        <f>MAX(F421:F426)</f>
        <v>450</v>
      </c>
      <c r="G430" s="332">
        <f>MAX(G421:G426)</f>
        <v>0.7</v>
      </c>
      <c r="H430" s="332">
        <f>MAX(H421:H426)</f>
        <v>28</v>
      </c>
      <c r="I430" s="332"/>
      <c r="J430" s="332">
        <f>MAX(J421:J426)</f>
        <v>11.3</v>
      </c>
      <c r="K430" s="332">
        <f>MAX(K421:K426)</f>
        <v>6.7</v>
      </c>
      <c r="L430" s="334">
        <f>MAX(L421:L426)</f>
        <v>0.34</v>
      </c>
      <c r="M430" s="334"/>
      <c r="N430" s="333">
        <f t="shared" ref="N430:U430" si="71">MAX(N421:N426)</f>
        <v>290</v>
      </c>
      <c r="O430" s="333">
        <f t="shared" si="71"/>
        <v>1700</v>
      </c>
      <c r="P430" s="333">
        <f t="shared" si="71"/>
        <v>29</v>
      </c>
      <c r="Q430" s="332">
        <f t="shared" si="71"/>
        <v>12.6</v>
      </c>
      <c r="R430" s="333">
        <f t="shared" si="71"/>
        <v>93</v>
      </c>
      <c r="S430" s="333">
        <f t="shared" si="71"/>
        <v>9.1</v>
      </c>
      <c r="T430" s="332">
        <f t="shared" si="71"/>
        <v>1.3</v>
      </c>
      <c r="U430" s="333">
        <f t="shared" si="71"/>
        <v>13</v>
      </c>
      <c r="V430" s="286"/>
      <c r="W430" s="286"/>
      <c r="X430" s="286"/>
      <c r="Y430" s="286"/>
      <c r="Z430" s="286"/>
      <c r="AA430" s="286"/>
      <c r="AB430" s="286"/>
      <c r="AC430" s="286"/>
      <c r="AD430" s="286"/>
      <c r="AE430" s="286"/>
      <c r="AF430" s="286"/>
      <c r="AG430" s="286"/>
      <c r="AH430" s="286"/>
      <c r="AI430" s="286"/>
      <c r="AJ430" s="286"/>
      <c r="AK430" s="286"/>
      <c r="AL430" s="286"/>
      <c r="AM430" s="286"/>
      <c r="AN430" s="286"/>
      <c r="AO430" s="286"/>
    </row>
    <row r="431" spans="1:41" s="287" customFormat="1" ht="12" x14ac:dyDescent="0.2">
      <c r="A431" s="286"/>
      <c r="B431" s="286"/>
      <c r="C431" s="345"/>
      <c r="D431" s="286"/>
      <c r="E431" s="286"/>
      <c r="F431" s="346"/>
      <c r="G431" s="346"/>
      <c r="H431" s="286"/>
      <c r="I431" s="286"/>
      <c r="J431" s="305"/>
      <c r="K431" s="286"/>
      <c r="L431" s="286"/>
      <c r="M431" s="286"/>
      <c r="N431" s="346"/>
      <c r="O431" s="346"/>
      <c r="P431" s="346"/>
      <c r="Q431" s="305"/>
      <c r="R431" s="346"/>
      <c r="S431" s="346"/>
      <c r="T431" s="305"/>
      <c r="U431" s="346"/>
      <c r="V431" s="286"/>
      <c r="W431" s="286"/>
      <c r="X431" s="286"/>
      <c r="Y431" s="286"/>
      <c r="Z431" s="286"/>
      <c r="AA431" s="286"/>
      <c r="AB431" s="286"/>
      <c r="AC431" s="286"/>
      <c r="AD431" s="286"/>
      <c r="AE431" s="286"/>
      <c r="AF431" s="286"/>
      <c r="AG431" s="286"/>
      <c r="AH431" s="286"/>
      <c r="AI431" s="286"/>
      <c r="AJ431" s="286"/>
      <c r="AK431" s="286"/>
      <c r="AL431" s="286"/>
      <c r="AM431" s="286"/>
      <c r="AN431" s="286"/>
      <c r="AO431" s="286"/>
    </row>
    <row r="432" spans="1:41" s="287" customFormat="1" ht="12" x14ac:dyDescent="0.2">
      <c r="A432" s="335"/>
      <c r="B432" s="335"/>
      <c r="C432" s="336"/>
      <c r="D432" s="336"/>
      <c r="E432" s="336"/>
      <c r="F432" s="338"/>
      <c r="G432" s="338"/>
      <c r="H432" s="336"/>
      <c r="I432" s="336"/>
      <c r="J432" s="337"/>
      <c r="K432" s="336"/>
      <c r="L432" s="336"/>
      <c r="M432" s="336"/>
      <c r="N432" s="338"/>
      <c r="O432" s="338"/>
      <c r="P432" s="338"/>
      <c r="Q432" s="337"/>
      <c r="R432" s="338"/>
      <c r="S432" s="338"/>
      <c r="T432" s="337"/>
      <c r="U432" s="338"/>
      <c r="V432" s="286"/>
      <c r="W432" s="286"/>
      <c r="X432" s="286"/>
      <c r="Y432" s="286"/>
      <c r="Z432" s="286"/>
      <c r="AA432" s="286"/>
      <c r="AB432" s="286"/>
      <c r="AC432" s="286"/>
      <c r="AD432" s="286"/>
      <c r="AE432" s="286"/>
      <c r="AF432" s="286"/>
      <c r="AG432" s="286"/>
      <c r="AH432" s="286"/>
      <c r="AI432" s="286"/>
      <c r="AJ432" s="286"/>
      <c r="AK432" s="286"/>
      <c r="AL432" s="286"/>
      <c r="AM432" s="286"/>
      <c r="AN432" s="286"/>
      <c r="AO432" s="286"/>
    </row>
    <row r="433" spans="1:41" s="287" customFormat="1" ht="12" x14ac:dyDescent="0.2">
      <c r="A433" s="299">
        <v>558</v>
      </c>
      <c r="B433" s="289" t="s">
        <v>73</v>
      </c>
      <c r="C433" s="290">
        <v>44973</v>
      </c>
      <c r="D433" s="285">
        <v>1.5</v>
      </c>
      <c r="E433" s="285">
        <v>1.2</v>
      </c>
      <c r="F433" s="289">
        <v>275</v>
      </c>
      <c r="G433" s="291">
        <v>0.37</v>
      </c>
      <c r="H433" s="289">
        <v>17</v>
      </c>
      <c r="I433" s="289">
        <v>16</v>
      </c>
      <c r="J433" s="292">
        <v>4.6399999999999997</v>
      </c>
      <c r="K433" s="285">
        <v>6.2</v>
      </c>
      <c r="L433" s="298">
        <v>7.9000000000000001E-2</v>
      </c>
      <c r="M433" s="289">
        <v>23</v>
      </c>
      <c r="N433" s="289">
        <v>110</v>
      </c>
      <c r="O433" s="289">
        <v>530</v>
      </c>
      <c r="P433" s="285">
        <v>9.4</v>
      </c>
      <c r="Q433" s="289">
        <v>12.44</v>
      </c>
      <c r="R433" s="289">
        <v>90.3</v>
      </c>
      <c r="S433" s="285">
        <v>4.2</v>
      </c>
      <c r="T433" s="291">
        <v>0.82</v>
      </c>
      <c r="U433" s="285">
        <v>4.3</v>
      </c>
      <c r="V433" s="286"/>
      <c r="W433" s="286"/>
      <c r="X433" s="286"/>
      <c r="Y433" s="286"/>
      <c r="Z433" s="286"/>
      <c r="AA433" s="286"/>
      <c r="AB433" s="286"/>
      <c r="AC433" s="286"/>
      <c r="AD433" s="286"/>
      <c r="AE433" s="286"/>
      <c r="AF433" s="286"/>
      <c r="AG433" s="286"/>
      <c r="AH433" s="286"/>
      <c r="AI433" s="286"/>
      <c r="AJ433" s="286"/>
      <c r="AK433" s="286"/>
      <c r="AL433" s="286"/>
      <c r="AM433" s="286"/>
      <c r="AN433" s="286"/>
      <c r="AO433" s="286"/>
    </row>
    <row r="434" spans="1:41" s="287" customFormat="1" ht="12" x14ac:dyDescent="0.2">
      <c r="A434" s="299">
        <v>558</v>
      </c>
      <c r="B434" s="289" t="s">
        <v>73</v>
      </c>
      <c r="C434" s="290">
        <v>45036</v>
      </c>
      <c r="D434" s="285">
        <v>7.7</v>
      </c>
      <c r="E434" s="285">
        <v>1.7</v>
      </c>
      <c r="F434" s="289">
        <v>275</v>
      </c>
      <c r="G434" s="291">
        <v>0.3</v>
      </c>
      <c r="H434" s="289">
        <v>14</v>
      </c>
      <c r="I434" s="289">
        <v>13</v>
      </c>
      <c r="J434" s="292">
        <v>4.26</v>
      </c>
      <c r="K434" s="285">
        <v>6.5</v>
      </c>
      <c r="L434" s="298">
        <v>8.2000000000000003E-2</v>
      </c>
      <c r="M434" s="293">
        <v>10</v>
      </c>
      <c r="N434" s="289">
        <v>100</v>
      </c>
      <c r="O434" s="289">
        <v>510</v>
      </c>
      <c r="P434" s="285">
        <v>11</v>
      </c>
      <c r="Q434" s="289">
        <v>11.39</v>
      </c>
      <c r="R434" s="289">
        <v>95.2</v>
      </c>
      <c r="S434" s="285">
        <v>3.9</v>
      </c>
      <c r="T434" s="291">
        <v>0.71</v>
      </c>
      <c r="U434" s="285">
        <v>4.2</v>
      </c>
      <c r="V434" s="286"/>
      <c r="W434" s="286"/>
      <c r="X434" s="286"/>
      <c r="Y434" s="286"/>
      <c r="Z434" s="286"/>
      <c r="AA434" s="286"/>
      <c r="AB434" s="286"/>
      <c r="AC434" s="286"/>
      <c r="AD434" s="286"/>
      <c r="AE434" s="286"/>
      <c r="AF434" s="286"/>
      <c r="AG434" s="286"/>
      <c r="AH434" s="286"/>
      <c r="AI434" s="286"/>
      <c r="AJ434" s="286"/>
      <c r="AK434" s="286"/>
      <c r="AL434" s="286"/>
      <c r="AM434" s="286"/>
      <c r="AN434" s="286"/>
      <c r="AO434" s="286"/>
    </row>
    <row r="435" spans="1:41" s="287" customFormat="1" ht="12" x14ac:dyDescent="0.2">
      <c r="A435" s="299">
        <v>558</v>
      </c>
      <c r="B435" s="289" t="s">
        <v>73</v>
      </c>
      <c r="C435" s="290">
        <v>45092</v>
      </c>
      <c r="D435" s="285">
        <v>18.7</v>
      </c>
      <c r="E435" s="285">
        <v>3.7</v>
      </c>
      <c r="F435" s="289">
        <v>140</v>
      </c>
      <c r="G435" s="291">
        <v>0.21</v>
      </c>
      <c r="H435" s="285">
        <v>11</v>
      </c>
      <c r="I435" s="285">
        <v>11</v>
      </c>
      <c r="J435" s="285">
        <v>5.14</v>
      </c>
      <c r="K435" s="285">
        <v>6.6</v>
      </c>
      <c r="L435" s="291">
        <v>0.15</v>
      </c>
      <c r="M435" s="289">
        <v>15</v>
      </c>
      <c r="N435" s="289">
        <v>10</v>
      </c>
      <c r="O435" s="289">
        <v>500</v>
      </c>
      <c r="P435" s="289">
        <v>15</v>
      </c>
      <c r="Q435" s="285">
        <v>7.38</v>
      </c>
      <c r="R435" s="289">
        <v>79.8</v>
      </c>
      <c r="S435" s="285">
        <v>4.5999999999999996</v>
      </c>
      <c r="T435" s="291">
        <v>0.85</v>
      </c>
      <c r="U435" s="285">
        <v>5</v>
      </c>
      <c r="V435" s="286"/>
      <c r="W435" s="286"/>
      <c r="X435" s="286"/>
      <c r="Y435" s="286"/>
      <c r="Z435" s="286"/>
      <c r="AA435" s="286"/>
      <c r="AB435" s="286"/>
      <c r="AC435" s="286"/>
      <c r="AD435" s="286"/>
      <c r="AE435" s="286"/>
      <c r="AF435" s="286"/>
      <c r="AG435" s="286"/>
      <c r="AH435" s="286"/>
      <c r="AI435" s="286"/>
      <c r="AJ435" s="286"/>
      <c r="AK435" s="286"/>
      <c r="AL435" s="286"/>
      <c r="AM435" s="286"/>
      <c r="AN435" s="286"/>
      <c r="AO435" s="286"/>
    </row>
    <row r="436" spans="1:41" s="287" customFormat="1" ht="12" x14ac:dyDescent="0.2">
      <c r="A436" s="288">
        <v>558</v>
      </c>
      <c r="B436" s="289" t="s">
        <v>73</v>
      </c>
      <c r="C436" s="290" t="s">
        <v>206</v>
      </c>
      <c r="D436" s="405">
        <v>17.899999999999999</v>
      </c>
      <c r="E436" s="406">
        <v>1.8</v>
      </c>
      <c r="F436" s="407">
        <v>140</v>
      </c>
      <c r="G436" s="408">
        <v>0.34</v>
      </c>
      <c r="H436" s="407">
        <v>15</v>
      </c>
      <c r="I436" s="407">
        <v>15</v>
      </c>
      <c r="J436" s="406">
        <v>5.12</v>
      </c>
      <c r="K436" s="406">
        <v>6.5</v>
      </c>
      <c r="L436" s="408">
        <v>0.14000000000000001</v>
      </c>
      <c r="M436" s="410">
        <v>10</v>
      </c>
      <c r="N436" s="410">
        <v>50</v>
      </c>
      <c r="O436" s="407">
        <v>550</v>
      </c>
      <c r="P436" s="407">
        <v>16</v>
      </c>
      <c r="Q436" s="406">
        <v>8.5</v>
      </c>
      <c r="R436" s="407">
        <v>91</v>
      </c>
      <c r="S436" s="406">
        <v>5.2</v>
      </c>
      <c r="T436" s="408">
        <v>0.98</v>
      </c>
      <c r="U436" s="406">
        <v>4.7</v>
      </c>
      <c r="V436" s="286"/>
      <c r="W436" s="286"/>
      <c r="X436" s="286"/>
      <c r="Y436" s="286"/>
      <c r="Z436" s="286"/>
      <c r="AA436" s="286"/>
      <c r="AB436" s="286"/>
      <c r="AC436" s="286"/>
      <c r="AD436" s="286"/>
      <c r="AE436" s="286"/>
      <c r="AF436" s="286"/>
      <c r="AG436" s="286"/>
      <c r="AH436" s="286"/>
      <c r="AI436" s="286"/>
      <c r="AJ436" s="286"/>
      <c r="AK436" s="286"/>
      <c r="AL436" s="286"/>
      <c r="AM436" s="286"/>
      <c r="AN436" s="286"/>
      <c r="AO436" s="286"/>
    </row>
    <row r="437" spans="1:41" s="287" customFormat="1" ht="12" x14ac:dyDescent="0.2">
      <c r="A437" s="299">
        <v>558</v>
      </c>
      <c r="B437" s="289" t="s">
        <v>73</v>
      </c>
      <c r="C437" s="290">
        <v>45212</v>
      </c>
      <c r="D437" s="406">
        <v>10.8</v>
      </c>
      <c r="E437" s="406">
        <v>3.8</v>
      </c>
      <c r="F437" s="407">
        <v>400</v>
      </c>
      <c r="G437" s="408">
        <v>0.65</v>
      </c>
      <c r="H437" s="407">
        <v>27</v>
      </c>
      <c r="I437" s="407">
        <v>25</v>
      </c>
      <c r="J437" s="406">
        <v>4.87</v>
      </c>
      <c r="K437" s="406">
        <v>6.5</v>
      </c>
      <c r="L437" s="408">
        <v>0.11</v>
      </c>
      <c r="M437" s="407">
        <v>37</v>
      </c>
      <c r="N437" s="410">
        <v>50</v>
      </c>
      <c r="O437" s="407">
        <v>860</v>
      </c>
      <c r="P437" s="407">
        <v>23</v>
      </c>
      <c r="Q437" s="406">
        <v>9.3000000000000007</v>
      </c>
      <c r="R437" s="407">
        <v>86</v>
      </c>
      <c r="S437" s="406">
        <v>5</v>
      </c>
      <c r="T437" s="408">
        <v>0.91</v>
      </c>
      <c r="U437" s="406">
        <v>4.4000000000000004</v>
      </c>
      <c r="V437" s="286"/>
      <c r="W437" s="286"/>
      <c r="X437" s="286"/>
      <c r="Y437" s="286"/>
      <c r="Z437" s="286"/>
      <c r="AA437" s="286"/>
      <c r="AB437" s="286"/>
      <c r="AC437" s="286"/>
      <c r="AD437" s="286"/>
      <c r="AE437" s="286"/>
      <c r="AF437" s="286"/>
      <c r="AG437" s="286"/>
      <c r="AH437" s="286"/>
      <c r="AI437" s="286"/>
      <c r="AJ437" s="286"/>
      <c r="AK437" s="286"/>
      <c r="AL437" s="286"/>
      <c r="AM437" s="286"/>
      <c r="AN437" s="286"/>
      <c r="AO437" s="286"/>
    </row>
    <row r="438" spans="1:41" s="287" customFormat="1" ht="12" x14ac:dyDescent="0.2">
      <c r="A438" s="299">
        <v>558</v>
      </c>
      <c r="B438" s="289" t="s">
        <v>73</v>
      </c>
      <c r="C438" s="290">
        <v>45274</v>
      </c>
      <c r="D438" s="406">
        <v>0.7</v>
      </c>
      <c r="E438" s="406">
        <v>1.9</v>
      </c>
      <c r="F438" s="407">
        <v>320</v>
      </c>
      <c r="G438" s="408">
        <v>0.55000000000000004</v>
      </c>
      <c r="H438" s="407">
        <v>23</v>
      </c>
      <c r="I438" s="407">
        <v>21</v>
      </c>
      <c r="J438" s="406">
        <v>4.71</v>
      </c>
      <c r="K438" s="406">
        <v>6.3</v>
      </c>
      <c r="L438" s="408">
        <v>0.12</v>
      </c>
      <c r="M438" s="407">
        <v>34</v>
      </c>
      <c r="N438" s="410">
        <v>50</v>
      </c>
      <c r="O438" s="407">
        <v>630</v>
      </c>
      <c r="P438" s="407">
        <v>12</v>
      </c>
      <c r="Q438" s="407">
        <v>12.3</v>
      </c>
      <c r="R438" s="407">
        <v>87.3</v>
      </c>
      <c r="S438" s="406">
        <v>5</v>
      </c>
      <c r="T438" s="408">
        <v>0.86</v>
      </c>
      <c r="U438" s="406">
        <v>4.8</v>
      </c>
      <c r="V438" s="286"/>
      <c r="W438" s="286"/>
      <c r="X438" s="286"/>
      <c r="Y438" s="286"/>
      <c r="Z438" s="286"/>
      <c r="AA438" s="286"/>
      <c r="AB438" s="286"/>
      <c r="AC438" s="286"/>
      <c r="AD438" s="286"/>
      <c r="AE438" s="286"/>
      <c r="AF438" s="286"/>
      <c r="AG438" s="286"/>
      <c r="AH438" s="286"/>
      <c r="AI438" s="286"/>
      <c r="AJ438" s="286"/>
      <c r="AK438" s="286"/>
      <c r="AL438" s="286"/>
      <c r="AM438" s="286"/>
      <c r="AN438" s="286"/>
      <c r="AO438" s="286"/>
    </row>
    <row r="439" spans="1:41" s="287" customFormat="1" ht="12" x14ac:dyDescent="0.2">
      <c r="A439" s="340"/>
      <c r="B439" s="340"/>
      <c r="C439" s="341"/>
      <c r="D439" s="342"/>
      <c r="E439" s="342"/>
      <c r="F439" s="343"/>
      <c r="G439" s="343"/>
      <c r="H439" s="342"/>
      <c r="I439" s="342"/>
      <c r="J439" s="342"/>
      <c r="K439" s="342"/>
      <c r="L439" s="344"/>
      <c r="M439" s="344"/>
      <c r="N439" s="343"/>
      <c r="O439" s="343"/>
      <c r="P439" s="343"/>
      <c r="Q439" s="342"/>
      <c r="R439" s="343"/>
      <c r="S439" s="343"/>
      <c r="T439" s="342"/>
      <c r="U439" s="343"/>
      <c r="V439" s="286"/>
      <c r="W439" s="286"/>
      <c r="X439" s="286"/>
      <c r="Y439" s="286"/>
      <c r="Z439" s="286"/>
      <c r="AA439" s="286"/>
      <c r="AB439" s="286"/>
      <c r="AC439" s="286"/>
      <c r="AD439" s="286"/>
      <c r="AE439" s="286"/>
      <c r="AF439" s="286"/>
      <c r="AG439" s="286"/>
      <c r="AH439" s="286"/>
      <c r="AI439" s="286"/>
      <c r="AJ439" s="286"/>
      <c r="AK439" s="286"/>
      <c r="AL439" s="286"/>
      <c r="AM439" s="286"/>
      <c r="AN439" s="286"/>
      <c r="AO439" s="286"/>
    </row>
    <row r="440" spans="1:41" s="287" customFormat="1" ht="12" x14ac:dyDescent="0.2">
      <c r="A440" s="286"/>
      <c r="B440" s="286"/>
      <c r="C440" s="331" t="s">
        <v>99</v>
      </c>
      <c r="D440" s="332">
        <f>MIN(D433:D438)</f>
        <v>0.7</v>
      </c>
      <c r="E440" s="332">
        <f>MIN(E433:E438)</f>
        <v>1.2</v>
      </c>
      <c r="F440" s="333">
        <f>MIN(F433:F438)</f>
        <v>140</v>
      </c>
      <c r="G440" s="332">
        <f>MIN(G433:G438)</f>
        <v>0.21</v>
      </c>
      <c r="H440" s="332">
        <f>MIN(H433:H438)</f>
        <v>11</v>
      </c>
      <c r="I440" s="332"/>
      <c r="J440" s="332">
        <f>MIN(J433:J438)</f>
        <v>4.26</v>
      </c>
      <c r="K440" s="332">
        <f>MIN(K433:K438)</f>
        <v>6.2</v>
      </c>
      <c r="L440" s="334">
        <f>MIN(L433:L438)</f>
        <v>7.9000000000000001E-2</v>
      </c>
      <c r="M440" s="334"/>
      <c r="N440" s="333">
        <f t="shared" ref="N440:U440" si="72">MIN(N433:N438)</f>
        <v>10</v>
      </c>
      <c r="O440" s="333">
        <f t="shared" si="72"/>
        <v>500</v>
      </c>
      <c r="P440" s="333">
        <f t="shared" si="72"/>
        <v>9.4</v>
      </c>
      <c r="Q440" s="332">
        <f t="shared" si="72"/>
        <v>7.38</v>
      </c>
      <c r="R440" s="333">
        <f t="shared" si="72"/>
        <v>79.8</v>
      </c>
      <c r="S440" s="333">
        <f t="shared" si="72"/>
        <v>3.9</v>
      </c>
      <c r="T440" s="332">
        <f t="shared" si="72"/>
        <v>0.71</v>
      </c>
      <c r="U440" s="333">
        <f t="shared" si="72"/>
        <v>4.2</v>
      </c>
      <c r="V440" s="286"/>
      <c r="W440" s="286"/>
      <c r="X440" s="286"/>
      <c r="Y440" s="286"/>
      <c r="Z440" s="286"/>
      <c r="AA440" s="286"/>
      <c r="AB440" s="286"/>
      <c r="AC440" s="286"/>
      <c r="AD440" s="286"/>
      <c r="AE440" s="286"/>
      <c r="AF440" s="286"/>
      <c r="AG440" s="286"/>
      <c r="AH440" s="286"/>
      <c r="AI440" s="286"/>
      <c r="AJ440" s="286"/>
      <c r="AK440" s="286"/>
      <c r="AL440" s="286"/>
      <c r="AM440" s="286"/>
      <c r="AN440" s="286"/>
      <c r="AO440" s="286"/>
    </row>
    <row r="441" spans="1:41" s="287" customFormat="1" ht="12" x14ac:dyDescent="0.2">
      <c r="A441" s="286"/>
      <c r="B441" s="286"/>
      <c r="C441" s="331" t="s">
        <v>100</v>
      </c>
      <c r="D441" s="332">
        <f>AVERAGE(D433:D438)</f>
        <v>9.5499999999999989</v>
      </c>
      <c r="E441" s="332">
        <f>AVERAGE(E433:E438)</f>
        <v>2.35</v>
      </c>
      <c r="F441" s="333">
        <f>AVERAGE(F433:F438)</f>
        <v>258.33333333333331</v>
      </c>
      <c r="G441" s="332">
        <f>AVERAGE(G433:G438)</f>
        <v>0.40333333333333332</v>
      </c>
      <c r="H441" s="332">
        <f>AVERAGE(H433:H438)</f>
        <v>17.833333333333332</v>
      </c>
      <c r="I441" s="332"/>
      <c r="J441" s="332">
        <f>AVERAGE(J433:J438)</f>
        <v>4.79</v>
      </c>
      <c r="K441" s="332">
        <f>AVERAGE(K433:K438)</f>
        <v>6.4333333333333327</v>
      </c>
      <c r="L441" s="334">
        <f>AVERAGE(L433:L438)</f>
        <v>0.1135</v>
      </c>
      <c r="M441" s="334"/>
      <c r="N441" s="333">
        <f t="shared" ref="N441:U441" si="73">AVERAGE(N433:N438)</f>
        <v>61.666666666666664</v>
      </c>
      <c r="O441" s="333">
        <f t="shared" si="73"/>
        <v>596.66666666666663</v>
      </c>
      <c r="P441" s="333">
        <f t="shared" si="73"/>
        <v>14.4</v>
      </c>
      <c r="Q441" s="332">
        <f t="shared" si="73"/>
        <v>10.218333333333332</v>
      </c>
      <c r="R441" s="333">
        <f t="shared" si="73"/>
        <v>88.266666666666666</v>
      </c>
      <c r="S441" s="333">
        <f t="shared" si="73"/>
        <v>4.6499999999999995</v>
      </c>
      <c r="T441" s="332">
        <f t="shared" si="73"/>
        <v>0.85499999999999998</v>
      </c>
      <c r="U441" s="333">
        <f t="shared" si="73"/>
        <v>4.5666666666666673</v>
      </c>
      <c r="V441" s="286"/>
      <c r="W441" s="286"/>
      <c r="X441" s="286"/>
      <c r="Y441" s="286"/>
      <c r="Z441" s="286"/>
      <c r="AA441" s="286"/>
      <c r="AB441" s="286"/>
      <c r="AC441" s="286"/>
      <c r="AD441" s="286"/>
      <c r="AE441" s="286"/>
      <c r="AF441" s="286"/>
      <c r="AG441" s="286"/>
      <c r="AH441" s="286"/>
      <c r="AI441" s="286"/>
      <c r="AJ441" s="286"/>
      <c r="AK441" s="286"/>
      <c r="AL441" s="286"/>
      <c r="AM441" s="286"/>
      <c r="AN441" s="286"/>
      <c r="AO441" s="286"/>
    </row>
    <row r="442" spans="1:41" s="287" customFormat="1" ht="12" x14ac:dyDescent="0.2">
      <c r="A442" s="286"/>
      <c r="B442" s="286"/>
      <c r="C442" s="331" t="s">
        <v>101</v>
      </c>
      <c r="D442" s="332">
        <f>MAX(D433:D438)</f>
        <v>18.7</v>
      </c>
      <c r="E442" s="332">
        <f>MAX(E433:E438)</f>
        <v>3.8</v>
      </c>
      <c r="F442" s="333">
        <f>MAX(F433:F438)</f>
        <v>400</v>
      </c>
      <c r="G442" s="332">
        <f>MAX(G433:G438)</f>
        <v>0.65</v>
      </c>
      <c r="H442" s="332">
        <f>MAX(H433:H438)</f>
        <v>27</v>
      </c>
      <c r="I442" s="332"/>
      <c r="J442" s="332">
        <f>MAX(J433:J438)</f>
        <v>5.14</v>
      </c>
      <c r="K442" s="332">
        <f>MAX(K433:K438)</f>
        <v>6.6</v>
      </c>
      <c r="L442" s="334">
        <f>MAX(L433:L438)</f>
        <v>0.15</v>
      </c>
      <c r="M442" s="334"/>
      <c r="N442" s="333">
        <f t="shared" ref="N442:U442" si="74">MAX(N433:N438)</f>
        <v>110</v>
      </c>
      <c r="O442" s="333">
        <f t="shared" si="74"/>
        <v>860</v>
      </c>
      <c r="P442" s="333">
        <f t="shared" si="74"/>
        <v>23</v>
      </c>
      <c r="Q442" s="332">
        <f t="shared" si="74"/>
        <v>12.44</v>
      </c>
      <c r="R442" s="333">
        <f t="shared" si="74"/>
        <v>95.2</v>
      </c>
      <c r="S442" s="333">
        <f t="shared" si="74"/>
        <v>5.2</v>
      </c>
      <c r="T442" s="332">
        <f t="shared" si="74"/>
        <v>0.98</v>
      </c>
      <c r="U442" s="333">
        <f t="shared" si="74"/>
        <v>5</v>
      </c>
      <c r="V442" s="286"/>
      <c r="W442" s="286"/>
      <c r="X442" s="286"/>
      <c r="Y442" s="286"/>
      <c r="Z442" s="286"/>
      <c r="AA442" s="286"/>
      <c r="AB442" s="286"/>
      <c r="AC442" s="286"/>
      <c r="AD442" s="286"/>
      <c r="AE442" s="286"/>
      <c r="AF442" s="286"/>
      <c r="AG442" s="286"/>
      <c r="AH442" s="286"/>
      <c r="AI442" s="286"/>
      <c r="AJ442" s="286"/>
      <c r="AK442" s="286"/>
      <c r="AL442" s="286"/>
      <c r="AM442" s="286"/>
      <c r="AN442" s="286"/>
      <c r="AO442" s="286"/>
    </row>
    <row r="443" spans="1:41" s="287" customFormat="1" ht="12" x14ac:dyDescent="0.2">
      <c r="A443" s="286"/>
      <c r="B443" s="286"/>
      <c r="C443" s="345"/>
      <c r="D443" s="286"/>
      <c r="E443" s="286"/>
      <c r="F443" s="346"/>
      <c r="G443" s="346"/>
      <c r="H443" s="286"/>
      <c r="I443" s="286"/>
      <c r="J443" s="305"/>
      <c r="K443" s="286"/>
      <c r="L443" s="286"/>
      <c r="M443" s="286"/>
      <c r="N443" s="346"/>
      <c r="O443" s="346"/>
      <c r="P443" s="346"/>
      <c r="Q443" s="305"/>
      <c r="R443" s="346"/>
      <c r="S443" s="346"/>
      <c r="T443" s="305"/>
      <c r="U443" s="346"/>
      <c r="V443" s="286"/>
      <c r="W443" s="286"/>
      <c r="X443" s="286"/>
      <c r="Y443" s="286"/>
      <c r="Z443" s="286"/>
      <c r="AA443" s="286"/>
      <c r="AB443" s="286"/>
      <c r="AC443" s="286"/>
      <c r="AD443" s="286"/>
      <c r="AE443" s="286"/>
      <c r="AF443" s="286"/>
      <c r="AG443" s="286"/>
      <c r="AH443" s="286"/>
      <c r="AI443" s="286"/>
      <c r="AJ443" s="286"/>
      <c r="AK443" s="286"/>
      <c r="AL443" s="286"/>
      <c r="AM443" s="286"/>
      <c r="AN443" s="286"/>
      <c r="AO443" s="286"/>
    </row>
    <row r="444" spans="1:41" s="287" customFormat="1" ht="12" x14ac:dyDescent="0.2">
      <c r="A444" s="335"/>
      <c r="B444" s="335"/>
      <c r="C444" s="336"/>
      <c r="D444" s="336"/>
      <c r="E444" s="336"/>
      <c r="F444" s="338"/>
      <c r="G444" s="338"/>
      <c r="H444" s="336"/>
      <c r="I444" s="336"/>
      <c r="J444" s="337"/>
      <c r="K444" s="336"/>
      <c r="L444" s="336"/>
      <c r="M444" s="336"/>
      <c r="N444" s="338"/>
      <c r="O444" s="338"/>
      <c r="P444" s="338"/>
      <c r="Q444" s="337"/>
      <c r="R444" s="338"/>
      <c r="S444" s="338"/>
      <c r="T444" s="337"/>
      <c r="U444" s="338"/>
      <c r="V444" s="286"/>
      <c r="W444" s="286"/>
      <c r="X444" s="286"/>
      <c r="Y444" s="286"/>
      <c r="Z444" s="286"/>
      <c r="AA444" s="286"/>
      <c r="AB444" s="286"/>
      <c r="AC444" s="286"/>
      <c r="AD444" s="286"/>
      <c r="AE444" s="286"/>
      <c r="AF444" s="286"/>
      <c r="AG444" s="286"/>
      <c r="AH444" s="286"/>
      <c r="AI444" s="286"/>
      <c r="AJ444" s="286"/>
      <c r="AK444" s="286"/>
      <c r="AL444" s="286"/>
      <c r="AM444" s="286"/>
      <c r="AN444" s="286"/>
      <c r="AO444" s="286"/>
    </row>
    <row r="445" spans="1:41" s="287" customFormat="1" ht="12" x14ac:dyDescent="0.2">
      <c r="A445" s="299">
        <v>568</v>
      </c>
      <c r="B445" s="289" t="s">
        <v>74</v>
      </c>
      <c r="C445" s="290">
        <v>44973</v>
      </c>
      <c r="D445" s="285">
        <v>1.9</v>
      </c>
      <c r="E445" s="291">
        <v>0.96</v>
      </c>
      <c r="F445" s="289">
        <v>250</v>
      </c>
      <c r="G445" s="291">
        <v>0.32</v>
      </c>
      <c r="H445" s="289">
        <v>14</v>
      </c>
      <c r="I445" s="289">
        <v>14</v>
      </c>
      <c r="J445" s="292">
        <v>4.26</v>
      </c>
      <c r="K445" s="285">
        <v>6.3</v>
      </c>
      <c r="L445" s="298">
        <v>7.1999999999999995E-2</v>
      </c>
      <c r="M445" s="289">
        <v>14</v>
      </c>
      <c r="N445" s="289">
        <v>79</v>
      </c>
      <c r="O445" s="289">
        <v>400</v>
      </c>
      <c r="P445" s="285">
        <v>5.6</v>
      </c>
      <c r="Q445" s="289">
        <v>13.29</v>
      </c>
      <c r="R445" s="289">
        <v>97.5</v>
      </c>
      <c r="S445" s="285">
        <v>4</v>
      </c>
      <c r="T445" s="291">
        <v>0.73</v>
      </c>
      <c r="U445" s="285">
        <v>4.0999999999999996</v>
      </c>
      <c r="V445" s="286"/>
      <c r="W445" s="286"/>
      <c r="X445" s="286"/>
      <c r="Y445" s="286"/>
      <c r="Z445" s="286"/>
      <c r="AA445" s="286"/>
      <c r="AB445" s="286"/>
      <c r="AC445" s="286"/>
      <c r="AD445" s="286"/>
      <c r="AE445" s="286"/>
      <c r="AF445" s="286"/>
      <c r="AG445" s="286"/>
      <c r="AH445" s="286"/>
      <c r="AI445" s="286"/>
      <c r="AJ445" s="286"/>
      <c r="AK445" s="286"/>
      <c r="AL445" s="286"/>
      <c r="AM445" s="286"/>
      <c r="AN445" s="286"/>
      <c r="AO445" s="286"/>
    </row>
    <row r="446" spans="1:41" s="287" customFormat="1" ht="12" x14ac:dyDescent="0.2">
      <c r="A446" s="299">
        <v>568</v>
      </c>
      <c r="B446" s="289" t="s">
        <v>74</v>
      </c>
      <c r="C446" s="290">
        <v>45035</v>
      </c>
      <c r="D446" s="285">
        <v>8.4</v>
      </c>
      <c r="E446" s="291">
        <v>1.4</v>
      </c>
      <c r="F446" s="289">
        <v>100</v>
      </c>
      <c r="G446" s="291">
        <v>0.28000000000000003</v>
      </c>
      <c r="H446" s="289">
        <v>11</v>
      </c>
      <c r="I446" s="289">
        <v>11</v>
      </c>
      <c r="J446" s="292">
        <v>4.12</v>
      </c>
      <c r="K446" s="285">
        <v>6.4</v>
      </c>
      <c r="L446" s="298">
        <v>9.2999999999999999E-2</v>
      </c>
      <c r="M446" s="293">
        <v>10</v>
      </c>
      <c r="N446" s="289">
        <v>43</v>
      </c>
      <c r="O446" s="289">
        <v>430</v>
      </c>
      <c r="P446" s="285">
        <v>9.6999999999999993</v>
      </c>
      <c r="Q446" s="289">
        <v>11.2</v>
      </c>
      <c r="R446" s="289">
        <v>95.2</v>
      </c>
      <c r="S446" s="285">
        <v>3.8</v>
      </c>
      <c r="T446" s="291">
        <v>0.66</v>
      </c>
      <c r="U446" s="285">
        <v>4.5999999999999996</v>
      </c>
      <c r="V446" s="286"/>
      <c r="W446" s="286"/>
      <c r="X446" s="286"/>
      <c r="Y446" s="286"/>
      <c r="Z446" s="286"/>
      <c r="AA446" s="286"/>
      <c r="AB446" s="286"/>
      <c r="AC446" s="286"/>
      <c r="AD446" s="286"/>
      <c r="AE446" s="286"/>
      <c r="AF446" s="286"/>
      <c r="AG446" s="286"/>
      <c r="AH446" s="286"/>
      <c r="AI446" s="286"/>
      <c r="AJ446" s="286"/>
      <c r="AK446" s="286"/>
      <c r="AL446" s="286"/>
      <c r="AM446" s="286"/>
      <c r="AN446" s="286"/>
      <c r="AO446" s="286"/>
    </row>
    <row r="447" spans="1:41" s="287" customFormat="1" ht="12" x14ac:dyDescent="0.2">
      <c r="A447" s="299">
        <v>568</v>
      </c>
      <c r="B447" s="289" t="s">
        <v>74</v>
      </c>
      <c r="C447" s="290">
        <v>45092</v>
      </c>
      <c r="D447" s="285">
        <v>14.1</v>
      </c>
      <c r="E447" s="291">
        <v>1.9</v>
      </c>
      <c r="F447" s="289">
        <v>65</v>
      </c>
      <c r="G447" s="291">
        <v>0.14000000000000001</v>
      </c>
      <c r="H447" s="289">
        <v>6.5</v>
      </c>
      <c r="I447" s="289">
        <v>6.1</v>
      </c>
      <c r="J447" s="285">
        <v>5.53</v>
      </c>
      <c r="K447" s="285">
        <v>6.6</v>
      </c>
      <c r="L447" s="291">
        <v>0.2</v>
      </c>
      <c r="M447" s="289">
        <v>11</v>
      </c>
      <c r="N447" s="293">
        <v>12</v>
      </c>
      <c r="O447" s="289">
        <v>360</v>
      </c>
      <c r="P447" s="289">
        <v>10</v>
      </c>
      <c r="Q447" s="285">
        <v>8.14</v>
      </c>
      <c r="R447" s="289">
        <v>80</v>
      </c>
      <c r="S447" s="285">
        <v>4.4000000000000004</v>
      </c>
      <c r="T447" s="291">
        <v>1.1000000000000001</v>
      </c>
      <c r="U447" s="285">
        <v>5.2</v>
      </c>
      <c r="V447" s="286"/>
      <c r="W447" s="286"/>
      <c r="X447" s="286"/>
      <c r="Y447" s="286"/>
      <c r="Z447" s="286"/>
      <c r="AA447" s="286"/>
      <c r="AB447" s="286"/>
      <c r="AC447" s="286"/>
      <c r="AD447" s="286"/>
      <c r="AE447" s="286"/>
      <c r="AF447" s="286"/>
      <c r="AG447" s="286"/>
      <c r="AH447" s="286"/>
      <c r="AI447" s="286"/>
      <c r="AJ447" s="286"/>
      <c r="AK447" s="286"/>
      <c r="AL447" s="286"/>
      <c r="AM447" s="286"/>
      <c r="AN447" s="286"/>
      <c r="AO447" s="286"/>
    </row>
    <row r="448" spans="1:41" s="287" customFormat="1" ht="12" x14ac:dyDescent="0.2">
      <c r="A448" s="288">
        <v>568</v>
      </c>
      <c r="B448" s="289" t="s">
        <v>74</v>
      </c>
      <c r="C448" s="290" t="s">
        <v>206</v>
      </c>
      <c r="D448" s="405">
        <v>16.8</v>
      </c>
      <c r="E448" s="406">
        <v>1.8</v>
      </c>
      <c r="F448" s="407">
        <v>300</v>
      </c>
      <c r="G448" s="408">
        <v>0.69</v>
      </c>
      <c r="H448" s="407">
        <v>30</v>
      </c>
      <c r="I448" s="407">
        <v>29</v>
      </c>
      <c r="J448" s="406">
        <v>4.55</v>
      </c>
      <c r="K448" s="406">
        <v>6.1</v>
      </c>
      <c r="L448" s="411">
        <v>7.1999999999999995E-2</v>
      </c>
      <c r="M448" s="407">
        <v>10</v>
      </c>
      <c r="N448" s="410">
        <v>50</v>
      </c>
      <c r="O448" s="407">
        <v>860</v>
      </c>
      <c r="P448" s="407">
        <v>14</v>
      </c>
      <c r="Q448" s="406">
        <v>8.9</v>
      </c>
      <c r="R448" s="407">
        <v>93.6</v>
      </c>
      <c r="S448" s="406">
        <v>5.4</v>
      </c>
      <c r="T448" s="408">
        <v>0.75</v>
      </c>
      <c r="U448" s="406">
        <v>3.6</v>
      </c>
      <c r="V448" s="286"/>
      <c r="W448" s="286"/>
      <c r="X448" s="286"/>
      <c r="Y448" s="286"/>
      <c r="Z448" s="286"/>
      <c r="AA448" s="286"/>
      <c r="AB448" s="286"/>
      <c r="AC448" s="286"/>
      <c r="AD448" s="286"/>
      <c r="AE448" s="286"/>
      <c r="AF448" s="286"/>
      <c r="AG448" s="286"/>
      <c r="AH448" s="286"/>
      <c r="AI448" s="286"/>
      <c r="AJ448" s="286"/>
      <c r="AK448" s="286"/>
      <c r="AL448" s="286"/>
      <c r="AM448" s="286"/>
      <c r="AN448" s="286"/>
      <c r="AO448" s="286"/>
    </row>
    <row r="449" spans="1:41" s="287" customFormat="1" ht="12" x14ac:dyDescent="0.2">
      <c r="A449" s="299">
        <v>568</v>
      </c>
      <c r="B449" s="289" t="s">
        <v>74</v>
      </c>
      <c r="C449" s="290">
        <v>45212</v>
      </c>
      <c r="D449" s="406">
        <v>9</v>
      </c>
      <c r="E449" s="406">
        <v>2.2000000000000002</v>
      </c>
      <c r="F449" s="407">
        <v>450</v>
      </c>
      <c r="G449" s="408">
        <v>0.6</v>
      </c>
      <c r="H449" s="407">
        <v>27</v>
      </c>
      <c r="I449" s="407">
        <v>27</v>
      </c>
      <c r="J449" s="406">
        <v>4.1399999999999997</v>
      </c>
      <c r="K449" s="406">
        <v>6.2</v>
      </c>
      <c r="L449" s="411">
        <v>7.9000000000000001E-2</v>
      </c>
      <c r="M449" s="407">
        <v>10</v>
      </c>
      <c r="N449" s="410">
        <v>50</v>
      </c>
      <c r="O449" s="407">
        <v>710</v>
      </c>
      <c r="P449" s="407">
        <v>15</v>
      </c>
      <c r="Q449" s="407">
        <v>10.5</v>
      </c>
      <c r="R449" s="407">
        <v>94</v>
      </c>
      <c r="S449" s="406">
        <v>4.5</v>
      </c>
      <c r="T449" s="408">
        <v>0.69</v>
      </c>
      <c r="U449" s="406">
        <v>3.9</v>
      </c>
      <c r="V449" s="286"/>
      <c r="W449" s="286"/>
      <c r="X449" s="286"/>
      <c r="Y449" s="286"/>
      <c r="Z449" s="286"/>
      <c r="AA449" s="286"/>
      <c r="AB449" s="286"/>
      <c r="AC449" s="286"/>
      <c r="AD449" s="286"/>
      <c r="AE449" s="286"/>
      <c r="AF449" s="286"/>
      <c r="AG449" s="286"/>
      <c r="AH449" s="286"/>
      <c r="AI449" s="286"/>
      <c r="AJ449" s="286"/>
      <c r="AK449" s="286"/>
      <c r="AL449" s="286"/>
      <c r="AM449" s="286"/>
      <c r="AN449" s="286"/>
      <c r="AO449" s="286"/>
    </row>
    <row r="450" spans="1:41" s="287" customFormat="1" ht="12" x14ac:dyDescent="0.2">
      <c r="A450" s="299">
        <v>568</v>
      </c>
      <c r="B450" s="289" t="s">
        <v>74</v>
      </c>
      <c r="C450" s="290">
        <v>45274</v>
      </c>
      <c r="D450" s="406">
        <v>0.3</v>
      </c>
      <c r="E450" s="406">
        <v>1.8</v>
      </c>
      <c r="F450" s="407">
        <v>280</v>
      </c>
      <c r="G450" s="408">
        <v>0.37</v>
      </c>
      <c r="H450" s="407">
        <v>15</v>
      </c>
      <c r="I450" s="407">
        <v>15</v>
      </c>
      <c r="J450" s="406">
        <v>4.29</v>
      </c>
      <c r="K450" s="406">
        <v>6.4</v>
      </c>
      <c r="L450" s="408">
        <v>0.1</v>
      </c>
      <c r="M450" s="407">
        <v>39</v>
      </c>
      <c r="N450" s="407">
        <v>54</v>
      </c>
      <c r="O450" s="407">
        <v>470</v>
      </c>
      <c r="P450" s="406">
        <v>7</v>
      </c>
      <c r="Q450" s="407">
        <v>13.7</v>
      </c>
      <c r="R450" s="407">
        <v>96.2</v>
      </c>
      <c r="S450" s="406">
        <v>4</v>
      </c>
      <c r="T450" s="408">
        <v>0.74</v>
      </c>
      <c r="U450" s="406">
        <v>4.5</v>
      </c>
      <c r="V450" s="286"/>
      <c r="W450" s="286"/>
      <c r="X450" s="286"/>
      <c r="Y450" s="286"/>
      <c r="Z450" s="286"/>
      <c r="AA450" s="286"/>
      <c r="AB450" s="286"/>
      <c r="AC450" s="286"/>
      <c r="AD450" s="286"/>
      <c r="AE450" s="286"/>
      <c r="AF450" s="286"/>
      <c r="AG450" s="286"/>
      <c r="AH450" s="286"/>
      <c r="AI450" s="286"/>
      <c r="AJ450" s="286"/>
      <c r="AK450" s="286"/>
      <c r="AL450" s="286"/>
      <c r="AM450" s="286"/>
      <c r="AN450" s="286"/>
      <c r="AO450" s="286"/>
    </row>
    <row r="451" spans="1:41" s="287" customFormat="1" ht="12" x14ac:dyDescent="0.2">
      <c r="A451" s="340"/>
      <c r="B451" s="340"/>
      <c r="C451" s="341"/>
      <c r="D451" s="342"/>
      <c r="E451" s="342"/>
      <c r="F451" s="343"/>
      <c r="G451" s="343"/>
      <c r="H451" s="342"/>
      <c r="I451" s="342"/>
      <c r="J451" s="342"/>
      <c r="K451" s="342"/>
      <c r="L451" s="344"/>
      <c r="M451" s="344"/>
      <c r="N451" s="343"/>
      <c r="O451" s="343"/>
      <c r="P451" s="343"/>
      <c r="Q451" s="342"/>
      <c r="R451" s="343"/>
      <c r="S451" s="343"/>
      <c r="T451" s="342"/>
      <c r="U451" s="343"/>
      <c r="V451" s="286"/>
      <c r="W451" s="286"/>
      <c r="X451" s="286"/>
      <c r="Y451" s="286"/>
      <c r="Z451" s="286"/>
      <c r="AA451" s="286"/>
      <c r="AB451" s="286"/>
      <c r="AC451" s="286"/>
      <c r="AD451" s="286"/>
      <c r="AE451" s="286"/>
      <c r="AF451" s="286"/>
      <c r="AG451" s="286"/>
      <c r="AH451" s="286"/>
      <c r="AI451" s="286"/>
      <c r="AJ451" s="286"/>
      <c r="AK451" s="286"/>
      <c r="AL451" s="286"/>
      <c r="AM451" s="286"/>
      <c r="AN451" s="286"/>
      <c r="AO451" s="286"/>
    </row>
    <row r="452" spans="1:41" s="287" customFormat="1" ht="12" x14ac:dyDescent="0.2">
      <c r="A452" s="286"/>
      <c r="B452" s="286"/>
      <c r="C452" s="331" t="s">
        <v>99</v>
      </c>
      <c r="D452" s="332">
        <f>MIN(D445:D450)</f>
        <v>0.3</v>
      </c>
      <c r="E452" s="332">
        <f>MIN(E445:E450)</f>
        <v>0.96</v>
      </c>
      <c r="F452" s="333">
        <f>MIN(F445:F450)</f>
        <v>65</v>
      </c>
      <c r="G452" s="332">
        <f>MIN(G445:G450)</f>
        <v>0.14000000000000001</v>
      </c>
      <c r="H452" s="332">
        <f>MIN(H445:H450)</f>
        <v>6.5</v>
      </c>
      <c r="I452" s="332"/>
      <c r="J452" s="332">
        <f>MIN(J445:J450)</f>
        <v>4.12</v>
      </c>
      <c r="K452" s="332">
        <f>MIN(K445:K450)</f>
        <v>6.1</v>
      </c>
      <c r="L452" s="334">
        <f>MIN(L445:L450)</f>
        <v>7.1999999999999995E-2</v>
      </c>
      <c r="M452" s="334"/>
      <c r="N452" s="333">
        <f t="shared" ref="N452:U452" si="75">MIN(N445:N450)</f>
        <v>12</v>
      </c>
      <c r="O452" s="333">
        <f t="shared" si="75"/>
        <v>360</v>
      </c>
      <c r="P452" s="333">
        <f t="shared" si="75"/>
        <v>5.6</v>
      </c>
      <c r="Q452" s="332">
        <f t="shared" si="75"/>
        <v>8.14</v>
      </c>
      <c r="R452" s="333">
        <f t="shared" si="75"/>
        <v>80</v>
      </c>
      <c r="S452" s="333">
        <f t="shared" si="75"/>
        <v>3.8</v>
      </c>
      <c r="T452" s="332">
        <f t="shared" si="75"/>
        <v>0.66</v>
      </c>
      <c r="U452" s="333">
        <f t="shared" si="75"/>
        <v>3.6</v>
      </c>
      <c r="V452" s="286"/>
      <c r="W452" s="286"/>
      <c r="X452" s="286"/>
      <c r="Y452" s="286"/>
      <c r="Z452" s="286"/>
      <c r="AA452" s="286"/>
      <c r="AB452" s="286"/>
      <c r="AC452" s="286"/>
      <c r="AD452" s="286"/>
      <c r="AE452" s="286"/>
      <c r="AF452" s="286"/>
      <c r="AG452" s="286"/>
      <c r="AH452" s="286"/>
      <c r="AI452" s="286"/>
      <c r="AJ452" s="286"/>
      <c r="AK452" s="286"/>
      <c r="AL452" s="286"/>
      <c r="AM452" s="286"/>
      <c r="AN452" s="286"/>
      <c r="AO452" s="286"/>
    </row>
    <row r="453" spans="1:41" s="287" customFormat="1" ht="12" x14ac:dyDescent="0.2">
      <c r="A453" s="286"/>
      <c r="B453" s="286"/>
      <c r="C453" s="331" t="s">
        <v>100</v>
      </c>
      <c r="D453" s="332">
        <f>AVERAGE(D445:D450)</f>
        <v>8.4166666666666661</v>
      </c>
      <c r="E453" s="332">
        <f>AVERAGE(E445:E450)</f>
        <v>1.6766666666666667</v>
      </c>
      <c r="F453" s="333">
        <f>AVERAGE(F445:F450)</f>
        <v>240.83333333333334</v>
      </c>
      <c r="G453" s="332">
        <f>AVERAGE(G445:G450)</f>
        <v>0.40000000000000008</v>
      </c>
      <c r="H453" s="332">
        <f>AVERAGE(H445:H450)</f>
        <v>17.25</v>
      </c>
      <c r="I453" s="332"/>
      <c r="J453" s="332">
        <f>AVERAGE(J445:J450)</f>
        <v>4.4816666666666665</v>
      </c>
      <c r="K453" s="332">
        <f>AVERAGE(K445:K450)</f>
        <v>6.333333333333333</v>
      </c>
      <c r="L453" s="334">
        <f>AVERAGE(L445:L450)</f>
        <v>0.10266666666666667</v>
      </c>
      <c r="M453" s="334"/>
      <c r="N453" s="333">
        <f t="shared" ref="N453:U453" si="76">AVERAGE(N445:N450)</f>
        <v>48</v>
      </c>
      <c r="O453" s="333">
        <f t="shared" si="76"/>
        <v>538.33333333333337</v>
      </c>
      <c r="P453" s="333">
        <f t="shared" si="76"/>
        <v>10.216666666666667</v>
      </c>
      <c r="Q453" s="332">
        <f t="shared" si="76"/>
        <v>10.954999999999998</v>
      </c>
      <c r="R453" s="333">
        <f t="shared" si="76"/>
        <v>92.75</v>
      </c>
      <c r="S453" s="333">
        <f t="shared" si="76"/>
        <v>4.3500000000000005</v>
      </c>
      <c r="T453" s="332">
        <f t="shared" si="76"/>
        <v>0.77833333333333332</v>
      </c>
      <c r="U453" s="333">
        <f t="shared" si="76"/>
        <v>4.3166666666666664</v>
      </c>
      <c r="V453" s="286"/>
      <c r="W453" s="286"/>
      <c r="X453" s="286"/>
      <c r="Y453" s="286"/>
      <c r="Z453" s="286"/>
      <c r="AA453" s="286"/>
      <c r="AB453" s="286"/>
      <c r="AC453" s="286"/>
      <c r="AD453" s="286"/>
      <c r="AE453" s="286"/>
      <c r="AF453" s="286"/>
      <c r="AG453" s="286"/>
      <c r="AH453" s="286"/>
      <c r="AI453" s="286"/>
      <c r="AJ453" s="286"/>
      <c r="AK453" s="286"/>
      <c r="AL453" s="286"/>
      <c r="AM453" s="286"/>
      <c r="AN453" s="286"/>
      <c r="AO453" s="286"/>
    </row>
    <row r="454" spans="1:41" s="287" customFormat="1" ht="12" x14ac:dyDescent="0.2">
      <c r="A454" s="286"/>
      <c r="B454" s="286"/>
      <c r="C454" s="331" t="s">
        <v>101</v>
      </c>
      <c r="D454" s="332">
        <f>MAX(D445:D450)</f>
        <v>16.8</v>
      </c>
      <c r="E454" s="332">
        <f>MAX(E445:E450)</f>
        <v>2.2000000000000002</v>
      </c>
      <c r="F454" s="333">
        <f>MAX(F445:F450)</f>
        <v>450</v>
      </c>
      <c r="G454" s="332">
        <f>MAX(G445:G450)</f>
        <v>0.69</v>
      </c>
      <c r="H454" s="332">
        <f>MAX(H445:H450)</f>
        <v>30</v>
      </c>
      <c r="I454" s="332"/>
      <c r="J454" s="332">
        <f>MAX(J445:J450)</f>
        <v>5.53</v>
      </c>
      <c r="K454" s="332">
        <f>MAX(K445:K450)</f>
        <v>6.6</v>
      </c>
      <c r="L454" s="334">
        <f>MAX(L445:L450)</f>
        <v>0.2</v>
      </c>
      <c r="M454" s="334"/>
      <c r="N454" s="333">
        <f t="shared" ref="N454:U454" si="77">MAX(N445:N450)</f>
        <v>79</v>
      </c>
      <c r="O454" s="333">
        <f t="shared" si="77"/>
        <v>860</v>
      </c>
      <c r="P454" s="333">
        <f t="shared" si="77"/>
        <v>15</v>
      </c>
      <c r="Q454" s="332">
        <f t="shared" si="77"/>
        <v>13.7</v>
      </c>
      <c r="R454" s="333">
        <f t="shared" si="77"/>
        <v>97.5</v>
      </c>
      <c r="S454" s="333">
        <f t="shared" si="77"/>
        <v>5.4</v>
      </c>
      <c r="T454" s="332">
        <f t="shared" si="77"/>
        <v>1.1000000000000001</v>
      </c>
      <c r="U454" s="333">
        <f t="shared" si="77"/>
        <v>5.2</v>
      </c>
      <c r="V454" s="286"/>
      <c r="W454" s="286"/>
      <c r="X454" s="286"/>
      <c r="Y454" s="286"/>
      <c r="Z454" s="286"/>
      <c r="AA454" s="286"/>
      <c r="AB454" s="286"/>
      <c r="AC454" s="286"/>
      <c r="AD454" s="286"/>
      <c r="AE454" s="286"/>
      <c r="AF454" s="286"/>
      <c r="AG454" s="286"/>
      <c r="AH454" s="286"/>
      <c r="AI454" s="286"/>
      <c r="AJ454" s="286"/>
      <c r="AK454" s="286"/>
      <c r="AL454" s="286"/>
      <c r="AM454" s="286"/>
      <c r="AN454" s="286"/>
      <c r="AO454" s="286"/>
    </row>
    <row r="455" spans="1:41" s="287" customFormat="1" ht="12" x14ac:dyDescent="0.2">
      <c r="A455" s="286"/>
      <c r="B455" s="286"/>
      <c r="C455" s="345"/>
      <c r="D455" s="286"/>
      <c r="E455" s="286"/>
      <c r="F455" s="346"/>
      <c r="G455" s="346"/>
      <c r="H455" s="286"/>
      <c r="I455" s="286"/>
      <c r="J455" s="305"/>
      <c r="K455" s="286"/>
      <c r="L455" s="286"/>
      <c r="M455" s="286"/>
      <c r="N455" s="346"/>
      <c r="O455" s="346"/>
      <c r="P455" s="346"/>
      <c r="Q455" s="305"/>
      <c r="R455" s="346"/>
      <c r="S455" s="346"/>
      <c r="T455" s="305"/>
      <c r="U455" s="346"/>
      <c r="V455" s="286"/>
      <c r="W455" s="286"/>
      <c r="X455" s="286"/>
      <c r="Y455" s="286"/>
      <c r="Z455" s="286"/>
      <c r="AA455" s="286"/>
      <c r="AB455" s="286"/>
      <c r="AC455" s="286"/>
      <c r="AD455" s="286"/>
      <c r="AE455" s="286"/>
      <c r="AF455" s="286"/>
      <c r="AG455" s="286"/>
      <c r="AH455" s="286"/>
      <c r="AI455" s="286"/>
      <c r="AJ455" s="286"/>
      <c r="AK455" s="286"/>
      <c r="AL455" s="286"/>
      <c r="AM455" s="286"/>
      <c r="AN455" s="286"/>
      <c r="AO455" s="286"/>
    </row>
    <row r="456" spans="1:41" s="287" customFormat="1" ht="12" x14ac:dyDescent="0.2">
      <c r="A456" s="335"/>
      <c r="B456" s="335"/>
      <c r="C456" s="336"/>
      <c r="D456" s="336"/>
      <c r="E456" s="336"/>
      <c r="F456" s="338"/>
      <c r="G456" s="338"/>
      <c r="H456" s="336"/>
      <c r="I456" s="336"/>
      <c r="J456" s="337"/>
      <c r="K456" s="336"/>
      <c r="L456" s="336"/>
      <c r="M456" s="336"/>
      <c r="N456" s="338"/>
      <c r="O456" s="338"/>
      <c r="P456" s="338"/>
      <c r="Q456" s="337"/>
      <c r="R456" s="338"/>
      <c r="S456" s="338"/>
      <c r="T456" s="337"/>
      <c r="U456" s="338"/>
      <c r="V456" s="286"/>
      <c r="W456" s="286"/>
      <c r="X456" s="286"/>
      <c r="Y456" s="286"/>
      <c r="Z456" s="286"/>
      <c r="AA456" s="286"/>
      <c r="AB456" s="286"/>
      <c r="AC456" s="286"/>
      <c r="AD456" s="286"/>
      <c r="AE456" s="286"/>
      <c r="AF456" s="286"/>
      <c r="AG456" s="286"/>
      <c r="AH456" s="286"/>
      <c r="AI456" s="286"/>
      <c r="AJ456" s="286"/>
      <c r="AK456" s="286"/>
      <c r="AL456" s="286"/>
      <c r="AM456" s="286"/>
      <c r="AN456" s="286"/>
      <c r="AO456" s="286"/>
    </row>
    <row r="457" spans="1:41" s="287" customFormat="1" ht="12" x14ac:dyDescent="0.2">
      <c r="A457" s="299">
        <v>570</v>
      </c>
      <c r="B457" s="289" t="s">
        <v>75</v>
      </c>
      <c r="C457" s="290">
        <v>44973</v>
      </c>
      <c r="D457" s="285">
        <v>2.8</v>
      </c>
      <c r="E457" s="285">
        <v>3.4</v>
      </c>
      <c r="F457" s="289">
        <v>280</v>
      </c>
      <c r="G457" s="291">
        <v>0.54</v>
      </c>
      <c r="H457" s="289">
        <v>20</v>
      </c>
      <c r="I457" s="294"/>
      <c r="J457" s="292">
        <v>8.75</v>
      </c>
      <c r="K457" s="285">
        <v>6.2</v>
      </c>
      <c r="L457" s="291">
        <v>0.11</v>
      </c>
      <c r="M457" s="289">
        <v>140</v>
      </c>
      <c r="N457" s="289">
        <v>650</v>
      </c>
      <c r="O457" s="289">
        <v>1400</v>
      </c>
      <c r="P457" s="289">
        <v>16</v>
      </c>
      <c r="Q457" s="289">
        <v>12.35</v>
      </c>
      <c r="R457" s="289">
        <v>92.4</v>
      </c>
      <c r="S457" s="285">
        <v>5.8</v>
      </c>
      <c r="T457" s="285">
        <v>1.9</v>
      </c>
      <c r="U457" s="285">
        <v>9.8000000000000007</v>
      </c>
      <c r="V457" s="286"/>
      <c r="W457" s="286"/>
      <c r="X457" s="286"/>
      <c r="Y457" s="286"/>
      <c r="Z457" s="286"/>
      <c r="AA457" s="286"/>
      <c r="AB457" s="286"/>
      <c r="AC457" s="286"/>
      <c r="AD457" s="286"/>
      <c r="AE457" s="286"/>
      <c r="AF457" s="286"/>
      <c r="AG457" s="286"/>
      <c r="AH457" s="286"/>
      <c r="AI457" s="286"/>
      <c r="AJ457" s="286"/>
      <c r="AK457" s="286"/>
      <c r="AL457" s="286"/>
      <c r="AM457" s="286"/>
      <c r="AN457" s="286"/>
      <c r="AO457" s="286"/>
    </row>
    <row r="458" spans="1:41" s="287" customFormat="1" ht="12" x14ac:dyDescent="0.2">
      <c r="A458" s="299">
        <v>570</v>
      </c>
      <c r="B458" s="289" t="s">
        <v>75</v>
      </c>
      <c r="C458" s="290">
        <v>45036</v>
      </c>
      <c r="D458" s="285">
        <v>7.2</v>
      </c>
      <c r="E458" s="285">
        <v>7.4</v>
      </c>
      <c r="F458" s="289">
        <v>300</v>
      </c>
      <c r="G458" s="291">
        <v>0.36</v>
      </c>
      <c r="H458" s="289">
        <v>15</v>
      </c>
      <c r="I458" s="294"/>
      <c r="J458" s="292">
        <v>9.9499999999999993</v>
      </c>
      <c r="K458" s="285">
        <v>6.6</v>
      </c>
      <c r="L458" s="291">
        <v>0.25</v>
      </c>
      <c r="M458" s="289">
        <v>160</v>
      </c>
      <c r="N458" s="289">
        <v>700</v>
      </c>
      <c r="O458" s="289">
        <v>1300</v>
      </c>
      <c r="P458" s="289">
        <v>20</v>
      </c>
      <c r="Q458" s="289">
        <v>10.7</v>
      </c>
      <c r="R458" s="289">
        <v>88.4</v>
      </c>
      <c r="S458" s="285">
        <v>6.6</v>
      </c>
      <c r="T458" s="285">
        <v>2.1</v>
      </c>
      <c r="U458" s="285">
        <v>11</v>
      </c>
      <c r="V458" s="286"/>
      <c r="W458" s="286"/>
      <c r="X458" s="286"/>
      <c r="Y458" s="286"/>
      <c r="Z458" s="286"/>
      <c r="AA458" s="286"/>
      <c r="AB458" s="286"/>
      <c r="AC458" s="286"/>
      <c r="AD458" s="286"/>
      <c r="AE458" s="286"/>
      <c r="AF458" s="286"/>
      <c r="AG458" s="286"/>
      <c r="AH458" s="286"/>
      <c r="AI458" s="286"/>
      <c r="AJ458" s="286"/>
      <c r="AK458" s="286"/>
      <c r="AL458" s="286"/>
      <c r="AM458" s="286"/>
      <c r="AN458" s="286"/>
      <c r="AO458" s="286"/>
    </row>
    <row r="459" spans="1:41" s="287" customFormat="1" ht="12" x14ac:dyDescent="0.2">
      <c r="A459" s="299">
        <v>570</v>
      </c>
      <c r="B459" s="289" t="s">
        <v>75</v>
      </c>
      <c r="C459" s="290">
        <v>45092</v>
      </c>
      <c r="D459" s="285">
        <v>15.1</v>
      </c>
      <c r="E459" s="285">
        <v>11</v>
      </c>
      <c r="F459" s="289">
        <v>225</v>
      </c>
      <c r="G459" s="291">
        <v>0.37</v>
      </c>
      <c r="H459" s="289">
        <v>11</v>
      </c>
      <c r="I459" s="294"/>
      <c r="J459" s="289">
        <v>15.7</v>
      </c>
      <c r="K459" s="285">
        <v>7.2</v>
      </c>
      <c r="L459" s="291">
        <v>0.66</v>
      </c>
      <c r="M459" s="289">
        <v>230</v>
      </c>
      <c r="N459" s="289">
        <v>990</v>
      </c>
      <c r="O459" s="289">
        <v>1800</v>
      </c>
      <c r="P459" s="289">
        <v>21</v>
      </c>
      <c r="Q459" s="285">
        <v>9</v>
      </c>
      <c r="R459" s="289">
        <v>90.1</v>
      </c>
      <c r="S459" s="289">
        <v>11</v>
      </c>
      <c r="T459" s="285">
        <v>4.2</v>
      </c>
      <c r="U459" s="289">
        <v>15</v>
      </c>
      <c r="V459" s="286"/>
      <c r="W459" s="286"/>
      <c r="X459" s="286"/>
      <c r="Y459" s="286"/>
      <c r="Z459" s="286"/>
      <c r="AA459" s="286"/>
      <c r="AB459" s="286"/>
      <c r="AC459" s="286"/>
      <c r="AD459" s="286"/>
      <c r="AE459" s="286"/>
      <c r="AF459" s="286"/>
      <c r="AG459" s="286"/>
      <c r="AH459" s="286"/>
      <c r="AI459" s="286"/>
      <c r="AJ459" s="286"/>
      <c r="AK459" s="286"/>
      <c r="AL459" s="286"/>
      <c r="AM459" s="286"/>
      <c r="AN459" s="286"/>
      <c r="AO459" s="286"/>
    </row>
    <row r="460" spans="1:41" s="287" customFormat="1" ht="12" x14ac:dyDescent="0.2">
      <c r="A460" s="288">
        <v>570</v>
      </c>
      <c r="B460" s="289" t="s">
        <v>75</v>
      </c>
      <c r="C460" s="290" t="s">
        <v>208</v>
      </c>
      <c r="D460" s="405">
        <v>16</v>
      </c>
      <c r="E460" s="406">
        <v>7.7</v>
      </c>
      <c r="F460" s="407">
        <v>1200</v>
      </c>
      <c r="G460" s="406">
        <v>1.2</v>
      </c>
      <c r="H460" s="407">
        <v>47</v>
      </c>
      <c r="I460" s="409"/>
      <c r="J460" s="406">
        <v>6.93</v>
      </c>
      <c r="K460" s="406">
        <v>5.4</v>
      </c>
      <c r="L460" s="412">
        <v>0.02</v>
      </c>
      <c r="M460" s="410">
        <v>100</v>
      </c>
      <c r="N460" s="407">
        <v>120</v>
      </c>
      <c r="O460" s="407">
        <v>1900</v>
      </c>
      <c r="P460" s="407">
        <v>63</v>
      </c>
      <c r="Q460" s="406">
        <v>7.5</v>
      </c>
      <c r="R460" s="407">
        <v>77.599999999999994</v>
      </c>
      <c r="S460" s="406">
        <v>5.2</v>
      </c>
      <c r="T460" s="406">
        <v>1.4</v>
      </c>
      <c r="U460" s="406">
        <v>7.9</v>
      </c>
      <c r="V460" s="286"/>
      <c r="W460" s="286"/>
      <c r="X460" s="286"/>
      <c r="Y460" s="286"/>
      <c r="Z460" s="286"/>
      <c r="AA460" s="286"/>
      <c r="AB460" s="286"/>
      <c r="AC460" s="286"/>
      <c r="AD460" s="286"/>
      <c r="AE460" s="286"/>
      <c r="AF460" s="286"/>
      <c r="AG460" s="286"/>
      <c r="AH460" s="286"/>
      <c r="AI460" s="286"/>
      <c r="AJ460" s="286"/>
      <c r="AK460" s="286"/>
      <c r="AL460" s="286"/>
      <c r="AM460" s="286"/>
      <c r="AN460" s="286"/>
      <c r="AO460" s="286"/>
    </row>
    <row r="461" spans="1:41" s="287" customFormat="1" ht="12" x14ac:dyDescent="0.2">
      <c r="A461" s="299">
        <v>570</v>
      </c>
      <c r="B461" s="289" t="s">
        <v>75</v>
      </c>
      <c r="C461" s="290">
        <v>45212</v>
      </c>
      <c r="D461" s="406">
        <v>9</v>
      </c>
      <c r="E461" s="406">
        <v>5.4</v>
      </c>
      <c r="F461" s="407">
        <v>550</v>
      </c>
      <c r="G461" s="408">
        <v>0.89</v>
      </c>
      <c r="H461" s="407">
        <v>35</v>
      </c>
      <c r="I461" s="409"/>
      <c r="J461" s="406">
        <v>7.94</v>
      </c>
      <c r="K461" s="406">
        <v>6.2</v>
      </c>
      <c r="L461" s="408">
        <v>0.14000000000000001</v>
      </c>
      <c r="M461" s="407">
        <v>120</v>
      </c>
      <c r="N461" s="407">
        <v>270</v>
      </c>
      <c r="O461" s="407">
        <v>1500</v>
      </c>
      <c r="P461" s="407">
        <v>35</v>
      </c>
      <c r="Q461" s="406">
        <v>9.1</v>
      </c>
      <c r="R461" s="407">
        <v>81</v>
      </c>
      <c r="S461" s="406">
        <v>5.6</v>
      </c>
      <c r="T461" s="406">
        <v>1.9</v>
      </c>
      <c r="U461" s="406">
        <v>9.1</v>
      </c>
      <c r="V461" s="286"/>
      <c r="W461" s="286"/>
      <c r="X461" s="286"/>
      <c r="Y461" s="286"/>
      <c r="Z461" s="286"/>
      <c r="AA461" s="286"/>
      <c r="AB461" s="286"/>
      <c r="AC461" s="286"/>
      <c r="AD461" s="286"/>
      <c r="AE461" s="286"/>
      <c r="AF461" s="286"/>
      <c r="AG461" s="286"/>
      <c r="AH461" s="286"/>
      <c r="AI461" s="286"/>
      <c r="AJ461" s="286"/>
      <c r="AK461" s="286"/>
      <c r="AL461" s="286"/>
      <c r="AM461" s="286"/>
      <c r="AN461" s="286"/>
      <c r="AO461" s="286"/>
    </row>
    <row r="462" spans="1:41" s="287" customFormat="1" ht="12" x14ac:dyDescent="0.2">
      <c r="A462" s="299">
        <v>570</v>
      </c>
      <c r="B462" s="289" t="s">
        <v>75</v>
      </c>
      <c r="C462" s="290">
        <v>45274</v>
      </c>
      <c r="D462" s="406">
        <v>0.1</v>
      </c>
      <c r="E462" s="406">
        <v>5.3</v>
      </c>
      <c r="F462" s="407">
        <v>320</v>
      </c>
      <c r="G462" s="408">
        <v>0.59</v>
      </c>
      <c r="H462" s="407">
        <v>21</v>
      </c>
      <c r="I462" s="409"/>
      <c r="J462" s="406">
        <v>9.5</v>
      </c>
      <c r="K462" s="406">
        <v>6.5</v>
      </c>
      <c r="L462" s="408">
        <v>0.23</v>
      </c>
      <c r="M462" s="407">
        <v>270</v>
      </c>
      <c r="N462" s="407">
        <v>520</v>
      </c>
      <c r="O462" s="407">
        <v>1600</v>
      </c>
      <c r="P462" s="407">
        <v>23</v>
      </c>
      <c r="Q462" s="407">
        <v>13.2</v>
      </c>
      <c r="R462" s="407">
        <v>91.9</v>
      </c>
      <c r="S462" s="406">
        <v>6.7</v>
      </c>
      <c r="T462" s="406">
        <v>2.1</v>
      </c>
      <c r="U462" s="407">
        <v>12</v>
      </c>
      <c r="V462" s="286"/>
      <c r="W462" s="286"/>
      <c r="X462" s="286"/>
      <c r="Y462" s="286"/>
      <c r="Z462" s="286"/>
      <c r="AA462" s="286"/>
      <c r="AB462" s="286"/>
      <c r="AC462" s="286"/>
      <c r="AD462" s="286"/>
      <c r="AE462" s="286"/>
      <c r="AF462" s="286"/>
      <c r="AG462" s="286"/>
      <c r="AH462" s="286"/>
      <c r="AI462" s="286"/>
      <c r="AJ462" s="286"/>
      <c r="AK462" s="286"/>
      <c r="AL462" s="286"/>
      <c r="AM462" s="286"/>
      <c r="AN462" s="286"/>
      <c r="AO462" s="286"/>
    </row>
    <row r="463" spans="1:41" s="287" customFormat="1" ht="12" x14ac:dyDescent="0.2">
      <c r="A463" s="340"/>
      <c r="B463" s="340"/>
      <c r="C463" s="341"/>
      <c r="D463" s="342"/>
      <c r="E463" s="342"/>
      <c r="F463" s="343"/>
      <c r="G463" s="343"/>
      <c r="H463" s="342"/>
      <c r="I463" s="342"/>
      <c r="J463" s="342"/>
      <c r="K463" s="342"/>
      <c r="L463" s="344"/>
      <c r="M463" s="344"/>
      <c r="N463" s="343"/>
      <c r="O463" s="343"/>
      <c r="P463" s="343"/>
      <c r="Q463" s="342"/>
      <c r="R463" s="343"/>
      <c r="S463" s="343"/>
      <c r="T463" s="342"/>
      <c r="U463" s="343"/>
      <c r="V463" s="286"/>
      <c r="W463" s="286"/>
      <c r="X463" s="286"/>
      <c r="Y463" s="286"/>
      <c r="Z463" s="286"/>
      <c r="AA463" s="286"/>
      <c r="AB463" s="286"/>
      <c r="AC463" s="286"/>
      <c r="AD463" s="286"/>
      <c r="AE463" s="286"/>
      <c r="AF463" s="286"/>
      <c r="AG463" s="286"/>
      <c r="AH463" s="286"/>
      <c r="AI463" s="286"/>
      <c r="AJ463" s="286"/>
      <c r="AK463" s="286"/>
      <c r="AL463" s="286"/>
      <c r="AM463" s="286"/>
      <c r="AN463" s="286"/>
      <c r="AO463" s="286"/>
    </row>
    <row r="464" spans="1:41" s="287" customFormat="1" ht="12" x14ac:dyDescent="0.2">
      <c r="A464" s="286"/>
      <c r="B464" s="286"/>
      <c r="C464" s="331" t="s">
        <v>99</v>
      </c>
      <c r="D464" s="332">
        <f>MIN(D457:D462)</f>
        <v>0.1</v>
      </c>
      <c r="E464" s="332">
        <f>MIN(E457:E462)</f>
        <v>3.4</v>
      </c>
      <c r="F464" s="333">
        <f>MIN(F457:F462)</f>
        <v>225</v>
      </c>
      <c r="G464" s="332">
        <f>MIN(G457:G462)</f>
        <v>0.36</v>
      </c>
      <c r="H464" s="332">
        <f>MIN(H457:H462)</f>
        <v>11</v>
      </c>
      <c r="I464" s="332"/>
      <c r="J464" s="332">
        <f>MIN(J457:J462)</f>
        <v>6.93</v>
      </c>
      <c r="K464" s="332">
        <f>MIN(K457:K462)</f>
        <v>5.4</v>
      </c>
      <c r="L464" s="334">
        <f>MIN(L457:L462)</f>
        <v>0.02</v>
      </c>
      <c r="M464" s="334"/>
      <c r="N464" s="333">
        <f t="shared" ref="N464:U464" si="78">MIN(N457:N462)</f>
        <v>120</v>
      </c>
      <c r="O464" s="333">
        <f t="shared" si="78"/>
        <v>1300</v>
      </c>
      <c r="P464" s="333">
        <f t="shared" si="78"/>
        <v>16</v>
      </c>
      <c r="Q464" s="332">
        <f t="shared" si="78"/>
        <v>7.5</v>
      </c>
      <c r="R464" s="333">
        <f t="shared" si="78"/>
        <v>77.599999999999994</v>
      </c>
      <c r="S464" s="333">
        <f t="shared" si="78"/>
        <v>5.2</v>
      </c>
      <c r="T464" s="332">
        <f t="shared" si="78"/>
        <v>1.4</v>
      </c>
      <c r="U464" s="333">
        <f t="shared" si="78"/>
        <v>7.9</v>
      </c>
      <c r="V464" s="286"/>
      <c r="W464" s="286"/>
      <c r="X464" s="286"/>
      <c r="Y464" s="286"/>
      <c r="Z464" s="286"/>
      <c r="AA464" s="286"/>
      <c r="AB464" s="286"/>
      <c r="AC464" s="286"/>
      <c r="AD464" s="286"/>
      <c r="AE464" s="286"/>
      <c r="AF464" s="286"/>
      <c r="AG464" s="286"/>
      <c r="AH464" s="286"/>
      <c r="AI464" s="286"/>
      <c r="AJ464" s="286"/>
      <c r="AK464" s="286"/>
      <c r="AL464" s="286"/>
      <c r="AM464" s="286"/>
      <c r="AN464" s="286"/>
      <c r="AO464" s="286"/>
    </row>
    <row r="465" spans="1:41" s="287" customFormat="1" ht="12" x14ac:dyDescent="0.2">
      <c r="A465" s="286"/>
      <c r="B465" s="286"/>
      <c r="C465" s="331" t="s">
        <v>100</v>
      </c>
      <c r="D465" s="332">
        <f>AVERAGE(D457:D462)</f>
        <v>8.3666666666666671</v>
      </c>
      <c r="E465" s="332">
        <f>AVERAGE(E457:E462)</f>
        <v>6.6999999999999993</v>
      </c>
      <c r="F465" s="333">
        <f>AVERAGE(F457:F462)</f>
        <v>479.16666666666669</v>
      </c>
      <c r="G465" s="332">
        <f>AVERAGE(G457:G462)</f>
        <v>0.65833333333333333</v>
      </c>
      <c r="H465" s="332">
        <f>AVERAGE(H457:H462)</f>
        <v>24.833333333333332</v>
      </c>
      <c r="I465" s="332"/>
      <c r="J465" s="332">
        <f>AVERAGE(J457:J462)</f>
        <v>9.7949999999999999</v>
      </c>
      <c r="K465" s="332">
        <f>AVERAGE(K457:K462)</f>
        <v>6.3499999999999988</v>
      </c>
      <c r="L465" s="334">
        <f>AVERAGE(L457:L462)</f>
        <v>0.23500000000000001</v>
      </c>
      <c r="M465" s="334"/>
      <c r="N465" s="333">
        <f t="shared" ref="N465:U465" si="79">AVERAGE(N457:N462)</f>
        <v>541.66666666666663</v>
      </c>
      <c r="O465" s="333">
        <f t="shared" si="79"/>
        <v>1583.3333333333333</v>
      </c>
      <c r="P465" s="333">
        <f t="shared" si="79"/>
        <v>29.666666666666668</v>
      </c>
      <c r="Q465" s="332">
        <f t="shared" si="79"/>
        <v>10.308333333333332</v>
      </c>
      <c r="R465" s="333">
        <f t="shared" si="79"/>
        <v>86.899999999999991</v>
      </c>
      <c r="S465" s="333">
        <f t="shared" si="79"/>
        <v>6.8166666666666664</v>
      </c>
      <c r="T465" s="332">
        <f t="shared" si="79"/>
        <v>2.2666666666666666</v>
      </c>
      <c r="U465" s="333">
        <f t="shared" si="79"/>
        <v>10.799999999999999</v>
      </c>
      <c r="V465" s="286"/>
      <c r="W465" s="286"/>
      <c r="X465" s="286"/>
      <c r="Y465" s="286"/>
      <c r="Z465" s="286"/>
      <c r="AA465" s="286"/>
      <c r="AB465" s="286"/>
      <c r="AC465" s="286"/>
      <c r="AD465" s="286"/>
      <c r="AE465" s="286"/>
      <c r="AF465" s="286"/>
      <c r="AG465" s="286"/>
      <c r="AH465" s="286"/>
      <c r="AI465" s="286"/>
      <c r="AJ465" s="286"/>
      <c r="AK465" s="286"/>
      <c r="AL465" s="286"/>
      <c r="AM465" s="286"/>
      <c r="AN465" s="286"/>
      <c r="AO465" s="286"/>
    </row>
    <row r="466" spans="1:41" s="287" customFormat="1" ht="12" x14ac:dyDescent="0.2">
      <c r="A466" s="286"/>
      <c r="B466" s="286"/>
      <c r="C466" s="331" t="s">
        <v>101</v>
      </c>
      <c r="D466" s="332">
        <f>MAX(D457:D462)</f>
        <v>16</v>
      </c>
      <c r="E466" s="332">
        <f>MAX(E457:E462)</f>
        <v>11</v>
      </c>
      <c r="F466" s="333">
        <f>MAX(F457:F462)</f>
        <v>1200</v>
      </c>
      <c r="G466" s="332">
        <f>MAX(G457:G462)</f>
        <v>1.2</v>
      </c>
      <c r="H466" s="332">
        <f>MAX(H457:H462)</f>
        <v>47</v>
      </c>
      <c r="I466" s="332"/>
      <c r="J466" s="332">
        <f>MAX(J457:J462)</f>
        <v>15.7</v>
      </c>
      <c r="K466" s="332">
        <f>MAX(K457:K462)</f>
        <v>7.2</v>
      </c>
      <c r="L466" s="334">
        <f>MAX(L457:L462)</f>
        <v>0.66</v>
      </c>
      <c r="M466" s="334"/>
      <c r="N466" s="333">
        <f t="shared" ref="N466:U466" si="80">MAX(N457:N462)</f>
        <v>990</v>
      </c>
      <c r="O466" s="333">
        <f t="shared" si="80"/>
        <v>1900</v>
      </c>
      <c r="P466" s="333">
        <f t="shared" si="80"/>
        <v>63</v>
      </c>
      <c r="Q466" s="332">
        <f t="shared" si="80"/>
        <v>13.2</v>
      </c>
      <c r="R466" s="333">
        <f t="shared" si="80"/>
        <v>92.4</v>
      </c>
      <c r="S466" s="333">
        <f t="shared" si="80"/>
        <v>11</v>
      </c>
      <c r="T466" s="332">
        <f t="shared" si="80"/>
        <v>4.2</v>
      </c>
      <c r="U466" s="333">
        <f t="shared" si="80"/>
        <v>15</v>
      </c>
      <c r="V466" s="286"/>
      <c r="W466" s="286"/>
      <c r="X466" s="286"/>
      <c r="Y466" s="286"/>
      <c r="Z466" s="286"/>
      <c r="AA466" s="286"/>
      <c r="AB466" s="286"/>
      <c r="AC466" s="286"/>
      <c r="AD466" s="286"/>
      <c r="AE466" s="286"/>
      <c r="AF466" s="286"/>
      <c r="AG466" s="286"/>
      <c r="AH466" s="286"/>
      <c r="AI466" s="286"/>
      <c r="AJ466" s="286"/>
      <c r="AK466" s="286"/>
      <c r="AL466" s="286"/>
      <c r="AM466" s="286"/>
      <c r="AN466" s="286"/>
      <c r="AO466" s="286"/>
    </row>
    <row r="467" spans="1:41" s="287" customFormat="1" ht="12" x14ac:dyDescent="0.2">
      <c r="A467" s="286"/>
      <c r="B467" s="286"/>
      <c r="C467" s="345"/>
      <c r="D467" s="286"/>
      <c r="E467" s="286"/>
      <c r="F467" s="346"/>
      <c r="G467" s="346"/>
      <c r="H467" s="286"/>
      <c r="I467" s="286"/>
      <c r="J467" s="305"/>
      <c r="K467" s="286"/>
      <c r="L467" s="286"/>
      <c r="M467" s="286"/>
      <c r="N467" s="346"/>
      <c r="O467" s="346"/>
      <c r="P467" s="346"/>
      <c r="Q467" s="305"/>
      <c r="R467" s="346"/>
      <c r="S467" s="346"/>
      <c r="T467" s="305"/>
      <c r="U467" s="346"/>
      <c r="V467" s="286"/>
      <c r="W467" s="286"/>
      <c r="X467" s="286"/>
      <c r="Y467" s="286"/>
      <c r="Z467" s="286"/>
      <c r="AA467" s="286"/>
      <c r="AB467" s="286"/>
      <c r="AC467" s="286"/>
      <c r="AD467" s="286"/>
      <c r="AE467" s="286"/>
      <c r="AF467" s="286"/>
      <c r="AG467" s="286"/>
      <c r="AH467" s="286"/>
      <c r="AI467" s="286"/>
      <c r="AJ467" s="286"/>
      <c r="AK467" s="286"/>
      <c r="AL467" s="286"/>
      <c r="AM467" s="286"/>
      <c r="AN467" s="286"/>
      <c r="AO467" s="286"/>
    </row>
    <row r="468" spans="1:41" s="287" customFormat="1" ht="12" x14ac:dyDescent="0.2">
      <c r="A468" s="335"/>
      <c r="B468" s="335"/>
      <c r="C468" s="336"/>
      <c r="D468" s="336"/>
      <c r="E468" s="336"/>
      <c r="F468" s="338"/>
      <c r="G468" s="338"/>
      <c r="H468" s="336"/>
      <c r="I468" s="336"/>
      <c r="J468" s="337"/>
      <c r="K468" s="336"/>
      <c r="L468" s="336"/>
      <c r="M468" s="336"/>
      <c r="N468" s="338"/>
      <c r="O468" s="338"/>
      <c r="P468" s="338"/>
      <c r="Q468" s="337"/>
      <c r="R468" s="338"/>
      <c r="S468" s="338"/>
      <c r="T468" s="337"/>
      <c r="U468" s="338"/>
      <c r="V468" s="286"/>
      <c r="W468" s="286"/>
      <c r="X468" s="286"/>
      <c r="Y468" s="286"/>
      <c r="Z468" s="286"/>
      <c r="AA468" s="286"/>
      <c r="AB468" s="286"/>
      <c r="AC468" s="286"/>
      <c r="AD468" s="286"/>
      <c r="AE468" s="286"/>
      <c r="AF468" s="286"/>
      <c r="AG468" s="286"/>
      <c r="AH468" s="286"/>
      <c r="AI468" s="286"/>
      <c r="AJ468" s="286"/>
      <c r="AK468" s="286"/>
      <c r="AL468" s="286"/>
      <c r="AM468" s="286"/>
      <c r="AN468" s="286"/>
      <c r="AO468" s="286"/>
    </row>
    <row r="469" spans="1:41" s="287" customFormat="1" ht="12" x14ac:dyDescent="0.2">
      <c r="A469" s="299">
        <v>580</v>
      </c>
      <c r="B469" s="289" t="s">
        <v>76</v>
      </c>
      <c r="C469" s="290">
        <v>44973</v>
      </c>
      <c r="D469" s="285">
        <v>2.1</v>
      </c>
      <c r="E469" s="285">
        <v>1.1000000000000001</v>
      </c>
      <c r="F469" s="289">
        <v>200</v>
      </c>
      <c r="G469" s="291">
        <v>0.3</v>
      </c>
      <c r="H469" s="289">
        <v>14</v>
      </c>
      <c r="I469" s="294"/>
      <c r="J469" s="285">
        <v>6.37</v>
      </c>
      <c r="K469" s="285">
        <v>6.4</v>
      </c>
      <c r="L469" s="291">
        <v>0.13</v>
      </c>
      <c r="M469" s="289">
        <v>38</v>
      </c>
      <c r="N469" s="289">
        <v>190</v>
      </c>
      <c r="O469" s="289">
        <v>660</v>
      </c>
      <c r="P469" s="285">
        <v>7</v>
      </c>
      <c r="Q469" s="289">
        <v>12.57</v>
      </c>
      <c r="R469" s="289">
        <v>92.6</v>
      </c>
      <c r="S469" s="285">
        <v>5.0999999999999996</v>
      </c>
      <c r="T469" s="285">
        <v>1.1000000000000001</v>
      </c>
      <c r="U469" s="285">
        <v>6.3</v>
      </c>
      <c r="V469" s="286"/>
      <c r="W469" s="286"/>
      <c r="X469" s="286"/>
      <c r="Y469" s="286"/>
      <c r="Z469" s="286"/>
      <c r="AA469" s="286"/>
      <c r="AB469" s="286"/>
      <c r="AC469" s="286"/>
      <c r="AD469" s="286"/>
      <c r="AE469" s="286"/>
      <c r="AF469" s="286"/>
      <c r="AG469" s="286"/>
      <c r="AH469" s="286"/>
      <c r="AI469" s="286"/>
      <c r="AJ469" s="286"/>
      <c r="AK469" s="286"/>
      <c r="AL469" s="286"/>
      <c r="AM469" s="286"/>
      <c r="AN469" s="286"/>
      <c r="AO469" s="286"/>
    </row>
    <row r="470" spans="1:41" s="287" customFormat="1" ht="12" x14ac:dyDescent="0.2">
      <c r="A470" s="299">
        <v>580</v>
      </c>
      <c r="B470" s="289" t="s">
        <v>76</v>
      </c>
      <c r="C470" s="290">
        <v>45036</v>
      </c>
      <c r="D470" s="285">
        <v>6.9</v>
      </c>
      <c r="E470" s="285">
        <v>2</v>
      </c>
      <c r="F470" s="289">
        <v>120</v>
      </c>
      <c r="G470" s="291">
        <v>0.25</v>
      </c>
      <c r="H470" s="289">
        <v>11</v>
      </c>
      <c r="I470" s="294"/>
      <c r="J470" s="285">
        <v>6.15</v>
      </c>
      <c r="K470" s="285">
        <v>6.5</v>
      </c>
      <c r="L470" s="291">
        <v>0.16</v>
      </c>
      <c r="M470" s="289">
        <v>35</v>
      </c>
      <c r="N470" s="289">
        <v>190</v>
      </c>
      <c r="O470" s="289">
        <v>590</v>
      </c>
      <c r="P470" s="285">
        <v>10</v>
      </c>
      <c r="Q470" s="289">
        <v>10.9</v>
      </c>
      <c r="R470" s="289">
        <v>89.6</v>
      </c>
      <c r="S470" s="285">
        <v>4.7</v>
      </c>
      <c r="T470" s="285">
        <v>1</v>
      </c>
      <c r="U470" s="285">
        <v>6.4</v>
      </c>
      <c r="V470" s="286"/>
      <c r="W470" s="286"/>
      <c r="X470" s="286"/>
      <c r="Y470" s="286"/>
      <c r="Z470" s="286"/>
      <c r="AA470" s="286"/>
      <c r="AB470" s="286"/>
      <c r="AC470" s="286"/>
      <c r="AD470" s="286"/>
      <c r="AE470" s="286"/>
      <c r="AF470" s="286"/>
      <c r="AG470" s="286"/>
      <c r="AH470" s="286"/>
      <c r="AI470" s="286"/>
      <c r="AJ470" s="286"/>
      <c r="AK470" s="286"/>
      <c r="AL470" s="286"/>
      <c r="AM470" s="286"/>
      <c r="AN470" s="286"/>
      <c r="AO470" s="286"/>
    </row>
    <row r="471" spans="1:41" s="287" customFormat="1" ht="12" x14ac:dyDescent="0.2">
      <c r="A471" s="299">
        <v>580</v>
      </c>
      <c r="B471" s="289" t="s">
        <v>76</v>
      </c>
      <c r="C471" s="290">
        <v>45092</v>
      </c>
      <c r="D471" s="285">
        <v>13.9</v>
      </c>
      <c r="E471" s="285">
        <v>16</v>
      </c>
      <c r="F471" s="289">
        <v>140</v>
      </c>
      <c r="G471" s="291">
        <v>0.23</v>
      </c>
      <c r="H471" s="285">
        <v>7.7</v>
      </c>
      <c r="I471" s="294"/>
      <c r="J471" s="285">
        <v>11.3</v>
      </c>
      <c r="K471" s="285">
        <v>6.6</v>
      </c>
      <c r="L471" s="291">
        <v>0.67</v>
      </c>
      <c r="M471" s="289">
        <v>570</v>
      </c>
      <c r="N471" s="289">
        <v>140</v>
      </c>
      <c r="O471" s="289">
        <v>1300</v>
      </c>
      <c r="P471" s="289">
        <v>49</v>
      </c>
      <c r="Q471" s="285">
        <v>4.8</v>
      </c>
      <c r="R471" s="289">
        <v>47.4</v>
      </c>
      <c r="S471" s="285">
        <v>9.6</v>
      </c>
      <c r="T471" s="285">
        <v>2.6</v>
      </c>
      <c r="U471" s="285">
        <v>8</v>
      </c>
      <c r="V471" s="286"/>
      <c r="W471" s="286"/>
      <c r="X471" s="286"/>
      <c r="Y471" s="286"/>
      <c r="Z471" s="286"/>
      <c r="AA471" s="286"/>
      <c r="AB471" s="286"/>
      <c r="AC471" s="286"/>
      <c r="AD471" s="286"/>
      <c r="AE471" s="286"/>
      <c r="AF471" s="286"/>
      <c r="AG471" s="286"/>
      <c r="AH471" s="286"/>
      <c r="AI471" s="286"/>
      <c r="AJ471" s="286"/>
      <c r="AK471" s="286"/>
      <c r="AL471" s="286"/>
      <c r="AM471" s="286"/>
      <c r="AN471" s="286"/>
      <c r="AO471" s="286"/>
    </row>
    <row r="472" spans="1:41" s="287" customFormat="1" ht="12" x14ac:dyDescent="0.2">
      <c r="A472" s="288">
        <v>580</v>
      </c>
      <c r="B472" s="289" t="s">
        <v>76</v>
      </c>
      <c r="C472" s="290" t="s">
        <v>208</v>
      </c>
      <c r="D472" s="405">
        <v>16.399999999999999</v>
      </c>
      <c r="E472" s="406">
        <v>1.5</v>
      </c>
      <c r="F472" s="407">
        <v>150</v>
      </c>
      <c r="G472" s="408">
        <v>0.4</v>
      </c>
      <c r="H472" s="407">
        <v>19</v>
      </c>
      <c r="I472" s="409"/>
      <c r="J472" s="406">
        <v>6.14</v>
      </c>
      <c r="K472" s="406">
        <v>6.3</v>
      </c>
      <c r="L472" s="408">
        <v>0.16</v>
      </c>
      <c r="M472" s="407">
        <v>26</v>
      </c>
      <c r="N472" s="410">
        <v>50</v>
      </c>
      <c r="O472" s="407">
        <v>700</v>
      </c>
      <c r="P472" s="407">
        <v>13</v>
      </c>
      <c r="Q472" s="406">
        <v>7.2</v>
      </c>
      <c r="R472" s="407">
        <v>74.2</v>
      </c>
      <c r="S472" s="406">
        <v>5.0999999999999996</v>
      </c>
      <c r="T472" s="408">
        <v>0.98</v>
      </c>
      <c r="U472" s="406">
        <v>6.8</v>
      </c>
      <c r="V472" s="286"/>
      <c r="W472" s="286"/>
      <c r="X472" s="286"/>
      <c r="Y472" s="286"/>
      <c r="Z472" s="286"/>
      <c r="AA472" s="286"/>
      <c r="AB472" s="286"/>
      <c r="AC472" s="286"/>
      <c r="AD472" s="286"/>
      <c r="AE472" s="286"/>
      <c r="AF472" s="286"/>
      <c r="AG472" s="286"/>
      <c r="AH472" s="286"/>
      <c r="AI472" s="286"/>
      <c r="AJ472" s="286"/>
      <c r="AK472" s="286"/>
      <c r="AL472" s="286"/>
      <c r="AM472" s="286"/>
      <c r="AN472" s="286"/>
      <c r="AO472" s="286"/>
    </row>
    <row r="473" spans="1:41" s="287" customFormat="1" ht="12" x14ac:dyDescent="0.2">
      <c r="A473" s="299">
        <v>580</v>
      </c>
      <c r="B473" s="289" t="s">
        <v>76</v>
      </c>
      <c r="C473" s="290">
        <v>45212</v>
      </c>
      <c r="D473" s="406">
        <v>9.6999999999999993</v>
      </c>
      <c r="E473" s="406">
        <v>1.4</v>
      </c>
      <c r="F473" s="407">
        <v>180</v>
      </c>
      <c r="G473" s="408">
        <v>0.39</v>
      </c>
      <c r="H473" s="407">
        <v>18</v>
      </c>
      <c r="I473" s="409"/>
      <c r="J473" s="406">
        <v>6.33</v>
      </c>
      <c r="K473" s="406">
        <v>6.6</v>
      </c>
      <c r="L473" s="408">
        <v>0.18</v>
      </c>
      <c r="M473" s="407">
        <v>38</v>
      </c>
      <c r="N473" s="407">
        <v>56</v>
      </c>
      <c r="O473" s="407">
        <v>640</v>
      </c>
      <c r="P473" s="407">
        <v>13</v>
      </c>
      <c r="Q473" s="406">
        <v>9.1999999999999993</v>
      </c>
      <c r="R473" s="407">
        <v>84</v>
      </c>
      <c r="S473" s="406">
        <v>5.9</v>
      </c>
      <c r="T473" s="406">
        <v>1.1000000000000001</v>
      </c>
      <c r="U473" s="406">
        <v>6.3</v>
      </c>
      <c r="V473" s="286"/>
      <c r="W473" s="286"/>
      <c r="X473" s="286"/>
      <c r="Y473" s="286"/>
      <c r="Z473" s="286"/>
      <c r="AA473" s="286"/>
      <c r="AB473" s="286"/>
      <c r="AC473" s="286"/>
      <c r="AD473" s="286"/>
      <c r="AE473" s="286"/>
      <c r="AF473" s="286"/>
      <c r="AG473" s="286"/>
      <c r="AH473" s="286"/>
      <c r="AI473" s="286"/>
      <c r="AJ473" s="286"/>
      <c r="AK473" s="286"/>
      <c r="AL473" s="286"/>
      <c r="AM473" s="286"/>
      <c r="AN473" s="286"/>
      <c r="AO473" s="286"/>
    </row>
    <row r="474" spans="1:41" s="287" customFormat="1" ht="12" x14ac:dyDescent="0.2">
      <c r="A474" s="299">
        <v>580</v>
      </c>
      <c r="B474" s="289" t="s">
        <v>76</v>
      </c>
      <c r="C474" s="290">
        <v>45274</v>
      </c>
      <c r="D474" s="406">
        <v>0.8</v>
      </c>
      <c r="E474" s="406">
        <v>1.6</v>
      </c>
      <c r="F474" s="407">
        <v>250</v>
      </c>
      <c r="G474" s="408">
        <v>0.39</v>
      </c>
      <c r="H474" s="407">
        <v>17</v>
      </c>
      <c r="I474" s="409"/>
      <c r="J474" s="406">
        <v>6.33</v>
      </c>
      <c r="K474" s="406">
        <v>6.6</v>
      </c>
      <c r="L474" s="408">
        <v>0.18</v>
      </c>
      <c r="M474" s="407">
        <v>68</v>
      </c>
      <c r="N474" s="407">
        <v>130</v>
      </c>
      <c r="O474" s="407">
        <v>690</v>
      </c>
      <c r="P474" s="406">
        <v>9.1</v>
      </c>
      <c r="Q474" s="407">
        <v>12.9</v>
      </c>
      <c r="R474" s="407">
        <v>91.9</v>
      </c>
      <c r="S474" s="406">
        <v>6</v>
      </c>
      <c r="T474" s="406">
        <v>1.1000000000000001</v>
      </c>
      <c r="U474" s="406">
        <v>6.6</v>
      </c>
      <c r="V474" s="286"/>
      <c r="W474" s="286"/>
      <c r="X474" s="286"/>
      <c r="Y474" s="286"/>
      <c r="Z474" s="286"/>
      <c r="AA474" s="286"/>
      <c r="AB474" s="286"/>
      <c r="AC474" s="286"/>
      <c r="AD474" s="286"/>
      <c r="AE474" s="286"/>
      <c r="AF474" s="286"/>
      <c r="AG474" s="286"/>
      <c r="AH474" s="286"/>
      <c r="AI474" s="286"/>
      <c r="AJ474" s="286"/>
      <c r="AK474" s="286"/>
      <c r="AL474" s="286"/>
      <c r="AM474" s="286"/>
      <c r="AN474" s="286"/>
      <c r="AO474" s="286"/>
    </row>
    <row r="475" spans="1:41" s="287" customFormat="1" ht="12" x14ac:dyDescent="0.2">
      <c r="A475" s="340"/>
      <c r="B475" s="340"/>
      <c r="C475" s="341"/>
      <c r="D475" s="342"/>
      <c r="E475" s="342"/>
      <c r="F475" s="343"/>
      <c r="G475" s="343"/>
      <c r="H475" s="342"/>
      <c r="I475" s="342"/>
      <c r="J475" s="342"/>
      <c r="K475" s="342"/>
      <c r="L475" s="344"/>
      <c r="M475" s="344"/>
      <c r="N475" s="343"/>
      <c r="O475" s="343"/>
      <c r="P475" s="343"/>
      <c r="Q475" s="342"/>
      <c r="R475" s="343"/>
      <c r="S475" s="343"/>
      <c r="T475" s="342"/>
      <c r="U475" s="343"/>
      <c r="V475" s="286"/>
      <c r="W475" s="286"/>
      <c r="X475" s="286"/>
      <c r="Y475" s="286"/>
      <c r="Z475" s="286"/>
      <c r="AA475" s="286"/>
      <c r="AB475" s="286"/>
      <c r="AC475" s="286"/>
      <c r="AD475" s="286"/>
      <c r="AE475" s="286"/>
      <c r="AF475" s="286"/>
      <c r="AG475" s="286"/>
      <c r="AH475" s="286"/>
      <c r="AI475" s="286"/>
      <c r="AJ475" s="286"/>
      <c r="AK475" s="286"/>
      <c r="AL475" s="286"/>
      <c r="AM475" s="286"/>
      <c r="AN475" s="286"/>
      <c r="AO475" s="286"/>
    </row>
    <row r="476" spans="1:41" s="287" customFormat="1" ht="12" x14ac:dyDescent="0.2">
      <c r="A476" s="286"/>
      <c r="B476" s="286"/>
      <c r="C476" s="331" t="s">
        <v>99</v>
      </c>
      <c r="D476" s="332">
        <f>MIN(D469:D474)</f>
        <v>0.8</v>
      </c>
      <c r="E476" s="332">
        <f>MIN(E469:E474)</f>
        <v>1.1000000000000001</v>
      </c>
      <c r="F476" s="333">
        <f>MIN(F469:F474)</f>
        <v>120</v>
      </c>
      <c r="G476" s="332">
        <f>MIN(G469:G474)</f>
        <v>0.23</v>
      </c>
      <c r="H476" s="332">
        <f>MIN(H469:H474)</f>
        <v>7.7</v>
      </c>
      <c r="I476" s="332"/>
      <c r="J476" s="332">
        <f>MIN(J469:J474)</f>
        <v>6.14</v>
      </c>
      <c r="K476" s="332">
        <f>MIN(K469:K474)</f>
        <v>6.3</v>
      </c>
      <c r="L476" s="334">
        <f>MIN(L469:L474)</f>
        <v>0.13</v>
      </c>
      <c r="M476" s="334"/>
      <c r="N476" s="333">
        <f t="shared" ref="N476:U476" si="81">MIN(N469:N474)</f>
        <v>50</v>
      </c>
      <c r="O476" s="333">
        <f t="shared" si="81"/>
        <v>590</v>
      </c>
      <c r="P476" s="333">
        <f t="shared" si="81"/>
        <v>7</v>
      </c>
      <c r="Q476" s="332">
        <f t="shared" si="81"/>
        <v>4.8</v>
      </c>
      <c r="R476" s="333">
        <f t="shared" si="81"/>
        <v>47.4</v>
      </c>
      <c r="S476" s="333">
        <f t="shared" si="81"/>
        <v>4.7</v>
      </c>
      <c r="T476" s="332">
        <f t="shared" si="81"/>
        <v>0.98</v>
      </c>
      <c r="U476" s="333">
        <f t="shared" si="81"/>
        <v>6.3</v>
      </c>
      <c r="V476" s="286"/>
      <c r="W476" s="286"/>
      <c r="X476" s="286"/>
      <c r="Y476" s="286"/>
      <c r="Z476" s="286"/>
      <c r="AA476" s="286"/>
      <c r="AB476" s="286"/>
      <c r="AC476" s="286"/>
      <c r="AD476" s="286"/>
      <c r="AE476" s="286"/>
      <c r="AF476" s="286"/>
      <c r="AG476" s="286"/>
      <c r="AH476" s="286"/>
      <c r="AI476" s="286"/>
      <c r="AJ476" s="286"/>
      <c r="AK476" s="286"/>
      <c r="AL476" s="286"/>
      <c r="AM476" s="286"/>
      <c r="AN476" s="286"/>
      <c r="AO476" s="286"/>
    </row>
    <row r="477" spans="1:41" s="287" customFormat="1" ht="12" x14ac:dyDescent="0.2">
      <c r="A477" s="286"/>
      <c r="B477" s="286"/>
      <c r="C477" s="331" t="s">
        <v>100</v>
      </c>
      <c r="D477" s="332">
        <f>AVERAGE(D469:D474)</f>
        <v>8.2999999999999989</v>
      </c>
      <c r="E477" s="332">
        <f>AVERAGE(E469:E474)</f>
        <v>3.9333333333333336</v>
      </c>
      <c r="F477" s="333">
        <f>AVERAGE(F469:F474)</f>
        <v>173.33333333333334</v>
      </c>
      <c r="G477" s="332">
        <f>AVERAGE(G469:G474)</f>
        <v>0.32666666666666672</v>
      </c>
      <c r="H477" s="332">
        <f>AVERAGE(H469:H474)</f>
        <v>14.450000000000001</v>
      </c>
      <c r="I477" s="332"/>
      <c r="J477" s="332">
        <f>AVERAGE(J469:J474)</f>
        <v>7.1033333333333326</v>
      </c>
      <c r="K477" s="332">
        <f>AVERAGE(K469:K474)</f>
        <v>6.5</v>
      </c>
      <c r="L477" s="334">
        <f>AVERAGE(L469:L474)</f>
        <v>0.24666666666666667</v>
      </c>
      <c r="M477" s="334"/>
      <c r="N477" s="333">
        <f t="shared" ref="N477:U477" si="82">AVERAGE(N469:N474)</f>
        <v>126</v>
      </c>
      <c r="O477" s="333">
        <f t="shared" si="82"/>
        <v>763.33333333333337</v>
      </c>
      <c r="P477" s="333">
        <f t="shared" si="82"/>
        <v>16.849999999999998</v>
      </c>
      <c r="Q477" s="332">
        <f t="shared" si="82"/>
        <v>9.5950000000000006</v>
      </c>
      <c r="R477" s="333">
        <f t="shared" si="82"/>
        <v>79.95</v>
      </c>
      <c r="S477" s="333">
        <f t="shared" si="82"/>
        <v>6.0666666666666664</v>
      </c>
      <c r="T477" s="332">
        <f t="shared" si="82"/>
        <v>1.3133333333333332</v>
      </c>
      <c r="U477" s="333">
        <f t="shared" si="82"/>
        <v>6.7333333333333334</v>
      </c>
      <c r="V477" s="286"/>
      <c r="W477" s="286"/>
      <c r="X477" s="286"/>
      <c r="Y477" s="286"/>
      <c r="Z477" s="286"/>
      <c r="AA477" s="286"/>
      <c r="AB477" s="286"/>
      <c r="AC477" s="286"/>
      <c r="AD477" s="286"/>
      <c r="AE477" s="286"/>
      <c r="AF477" s="286"/>
      <c r="AG477" s="286"/>
      <c r="AH477" s="286"/>
      <c r="AI477" s="286"/>
      <c r="AJ477" s="286"/>
      <c r="AK477" s="286"/>
      <c r="AL477" s="286"/>
      <c r="AM477" s="286"/>
      <c r="AN477" s="286"/>
      <c r="AO477" s="286"/>
    </row>
    <row r="478" spans="1:41" s="287" customFormat="1" ht="12" x14ac:dyDescent="0.2">
      <c r="A478" s="286"/>
      <c r="B478" s="286"/>
      <c r="C478" s="331" t="s">
        <v>101</v>
      </c>
      <c r="D478" s="332">
        <f>MAX(D469:D474)</f>
        <v>16.399999999999999</v>
      </c>
      <c r="E478" s="332">
        <f>MAX(E469:E474)</f>
        <v>16</v>
      </c>
      <c r="F478" s="333">
        <f>MAX(F469:F474)</f>
        <v>250</v>
      </c>
      <c r="G478" s="332">
        <f>MAX(G469:G474)</f>
        <v>0.4</v>
      </c>
      <c r="H478" s="332">
        <f>MAX(H469:H474)</f>
        <v>19</v>
      </c>
      <c r="I478" s="332"/>
      <c r="J478" s="332">
        <f>MAX(J469:J474)</f>
        <v>11.3</v>
      </c>
      <c r="K478" s="332">
        <f>MAX(K469:K474)</f>
        <v>6.6</v>
      </c>
      <c r="L478" s="334">
        <f>MAX(L469:L474)</f>
        <v>0.67</v>
      </c>
      <c r="M478" s="334"/>
      <c r="N478" s="333">
        <f t="shared" ref="N478:U478" si="83">MAX(N469:N474)</f>
        <v>190</v>
      </c>
      <c r="O478" s="333">
        <f t="shared" si="83"/>
        <v>1300</v>
      </c>
      <c r="P478" s="333">
        <f t="shared" si="83"/>
        <v>49</v>
      </c>
      <c r="Q478" s="332">
        <f t="shared" si="83"/>
        <v>12.9</v>
      </c>
      <c r="R478" s="333">
        <f t="shared" si="83"/>
        <v>92.6</v>
      </c>
      <c r="S478" s="333">
        <f t="shared" si="83"/>
        <v>9.6</v>
      </c>
      <c r="T478" s="332">
        <f t="shared" si="83"/>
        <v>2.6</v>
      </c>
      <c r="U478" s="333">
        <f t="shared" si="83"/>
        <v>8</v>
      </c>
      <c r="V478" s="286"/>
      <c r="W478" s="286"/>
      <c r="X478" s="286"/>
      <c r="Y478" s="286"/>
      <c r="Z478" s="286"/>
      <c r="AA478" s="286"/>
      <c r="AB478" s="286"/>
      <c r="AC478" s="286"/>
      <c r="AD478" s="286"/>
      <c r="AE478" s="286"/>
      <c r="AF478" s="286"/>
      <c r="AG478" s="286"/>
      <c r="AH478" s="286"/>
      <c r="AI478" s="286"/>
      <c r="AJ478" s="286"/>
      <c r="AK478" s="286"/>
      <c r="AL478" s="286"/>
      <c r="AM478" s="286"/>
      <c r="AN478" s="286"/>
      <c r="AO478" s="286"/>
    </row>
    <row r="479" spans="1:41" s="287" customFormat="1" ht="12" x14ac:dyDescent="0.2">
      <c r="A479" s="286"/>
      <c r="B479" s="286"/>
      <c r="C479" s="345"/>
      <c r="D479" s="286"/>
      <c r="E479" s="286"/>
      <c r="F479" s="346"/>
      <c r="G479" s="346"/>
      <c r="H479" s="286"/>
      <c r="I479" s="286"/>
      <c r="J479" s="305"/>
      <c r="K479" s="286"/>
      <c r="L479" s="286"/>
      <c r="M479" s="286"/>
      <c r="N479" s="346"/>
      <c r="O479" s="346"/>
      <c r="P479" s="346"/>
      <c r="Q479" s="305"/>
      <c r="R479" s="346"/>
      <c r="S479" s="346"/>
      <c r="T479" s="305"/>
      <c r="U479" s="346"/>
      <c r="V479" s="286"/>
      <c r="W479" s="286"/>
      <c r="X479" s="286"/>
      <c r="Y479" s="286"/>
      <c r="Z479" s="286"/>
      <c r="AA479" s="286"/>
      <c r="AB479" s="286"/>
      <c r="AC479" s="286"/>
      <c r="AD479" s="286"/>
      <c r="AE479" s="286"/>
      <c r="AF479" s="286"/>
      <c r="AG479" s="286"/>
      <c r="AH479" s="286"/>
      <c r="AI479" s="286"/>
      <c r="AJ479" s="286"/>
      <c r="AK479" s="286"/>
      <c r="AL479" s="286"/>
      <c r="AM479" s="286"/>
      <c r="AN479" s="286"/>
      <c r="AO479" s="286"/>
    </row>
    <row r="480" spans="1:41" s="287" customFormat="1" ht="12" x14ac:dyDescent="0.2">
      <c r="A480" s="335"/>
      <c r="B480" s="335"/>
      <c r="C480" s="336"/>
      <c r="D480" s="336"/>
      <c r="E480" s="336"/>
      <c r="F480" s="338"/>
      <c r="G480" s="338"/>
      <c r="H480" s="336"/>
      <c r="I480" s="336"/>
      <c r="J480" s="337"/>
      <c r="K480" s="336"/>
      <c r="L480" s="336"/>
      <c r="M480" s="336"/>
      <c r="N480" s="338"/>
      <c r="O480" s="338"/>
      <c r="P480" s="338"/>
      <c r="Q480" s="337"/>
      <c r="R480" s="338"/>
      <c r="S480" s="338"/>
      <c r="T480" s="337"/>
      <c r="U480" s="338"/>
      <c r="V480" s="286"/>
      <c r="W480" s="286"/>
      <c r="X480" s="286"/>
      <c r="Y480" s="286"/>
      <c r="Z480" s="286"/>
      <c r="AA480" s="286"/>
      <c r="AB480" s="286"/>
      <c r="AC480" s="286"/>
      <c r="AD480" s="286"/>
      <c r="AE480" s="286"/>
      <c r="AF480" s="286"/>
      <c r="AG480" s="286"/>
      <c r="AH480" s="286"/>
      <c r="AI480" s="286"/>
      <c r="AJ480" s="286"/>
      <c r="AK480" s="286"/>
      <c r="AL480" s="286"/>
      <c r="AM480" s="286"/>
      <c r="AN480" s="286"/>
      <c r="AO480" s="286"/>
    </row>
    <row r="481" spans="1:41" s="287" customFormat="1" ht="12" x14ac:dyDescent="0.2">
      <c r="A481" s="299">
        <v>584</v>
      </c>
      <c r="B481" s="289" t="s">
        <v>77</v>
      </c>
      <c r="C481" s="290">
        <v>44973</v>
      </c>
      <c r="D481" s="285">
        <v>2.2999999999999998</v>
      </c>
      <c r="E481" s="285">
        <v>1.2</v>
      </c>
      <c r="F481" s="289">
        <v>250</v>
      </c>
      <c r="G481" s="291">
        <v>0.28000000000000003</v>
      </c>
      <c r="H481" s="289">
        <v>14</v>
      </c>
      <c r="I481" s="294"/>
      <c r="J481" s="292">
        <v>8.0399999999999991</v>
      </c>
      <c r="K481" s="285">
        <v>6.8</v>
      </c>
      <c r="L481" s="291">
        <v>0.18</v>
      </c>
      <c r="M481" s="289">
        <v>90</v>
      </c>
      <c r="N481" s="289">
        <v>250</v>
      </c>
      <c r="O481" s="289">
        <v>640</v>
      </c>
      <c r="P481" s="289">
        <v>18</v>
      </c>
      <c r="Q481" s="289">
        <v>13.36</v>
      </c>
      <c r="R481" s="289">
        <v>99.1</v>
      </c>
      <c r="S481" s="285">
        <v>5.6</v>
      </c>
      <c r="T481" s="285">
        <v>1.2</v>
      </c>
      <c r="U481" s="285">
        <v>8.4</v>
      </c>
      <c r="V481" s="286"/>
      <c r="W481" s="286"/>
      <c r="X481" s="286"/>
      <c r="Y481" s="286"/>
      <c r="Z481" s="286"/>
      <c r="AA481" s="286"/>
      <c r="AB481" s="286"/>
      <c r="AC481" s="286"/>
      <c r="AD481" s="286"/>
      <c r="AE481" s="286"/>
      <c r="AF481" s="286"/>
      <c r="AG481" s="286"/>
      <c r="AH481" s="286"/>
      <c r="AI481" s="286"/>
      <c r="AJ481" s="286"/>
      <c r="AK481" s="286"/>
      <c r="AL481" s="286"/>
      <c r="AM481" s="286"/>
      <c r="AN481" s="286"/>
      <c r="AO481" s="286"/>
    </row>
    <row r="482" spans="1:41" s="287" customFormat="1" ht="12" x14ac:dyDescent="0.2">
      <c r="A482" s="299">
        <v>584</v>
      </c>
      <c r="B482" s="289" t="s">
        <v>77</v>
      </c>
      <c r="C482" s="290">
        <v>45036</v>
      </c>
      <c r="D482" s="285">
        <v>4.2</v>
      </c>
      <c r="E482" s="285">
        <v>1.5</v>
      </c>
      <c r="F482" s="289">
        <v>120</v>
      </c>
      <c r="G482" s="291">
        <v>0.2</v>
      </c>
      <c r="H482" s="289">
        <v>10</v>
      </c>
      <c r="I482" s="294"/>
      <c r="J482" s="292">
        <v>8.93</v>
      </c>
      <c r="K482" s="285">
        <v>7.1</v>
      </c>
      <c r="L482" s="291">
        <v>0.26</v>
      </c>
      <c r="M482" s="289">
        <v>64</v>
      </c>
      <c r="N482" s="289">
        <v>510</v>
      </c>
      <c r="O482" s="289">
        <v>900</v>
      </c>
      <c r="P482" s="289">
        <v>42</v>
      </c>
      <c r="Q482" s="289">
        <v>12.8</v>
      </c>
      <c r="R482" s="289">
        <v>98.3</v>
      </c>
      <c r="S482" s="285">
        <v>7.1</v>
      </c>
      <c r="T482" s="285">
        <v>1.3</v>
      </c>
      <c r="U482" s="285">
        <v>11</v>
      </c>
      <c r="V482" s="286"/>
      <c r="W482" s="286"/>
      <c r="X482" s="286"/>
      <c r="Y482" s="286"/>
      <c r="Z482" s="286"/>
      <c r="AA482" s="286"/>
      <c r="AB482" s="286"/>
      <c r="AC482" s="286"/>
      <c r="AD482" s="286"/>
      <c r="AE482" s="286"/>
      <c r="AF482" s="286"/>
      <c r="AG482" s="286"/>
      <c r="AH482" s="286"/>
      <c r="AI482" s="286"/>
      <c r="AJ482" s="286"/>
      <c r="AK482" s="286"/>
      <c r="AL482" s="286"/>
      <c r="AM482" s="286"/>
      <c r="AN482" s="286"/>
      <c r="AO482" s="286"/>
    </row>
    <row r="483" spans="1:41" s="287" customFormat="1" ht="12" x14ac:dyDescent="0.2">
      <c r="A483" s="299">
        <v>584</v>
      </c>
      <c r="B483" s="289" t="s">
        <v>77</v>
      </c>
      <c r="C483" s="290">
        <v>45092</v>
      </c>
      <c r="D483" s="285">
        <v>12.5</v>
      </c>
      <c r="E483" s="285">
        <v>2.1</v>
      </c>
      <c r="F483" s="289">
        <v>65</v>
      </c>
      <c r="G483" s="291">
        <v>0.7</v>
      </c>
      <c r="H483" s="285">
        <v>6</v>
      </c>
      <c r="I483" s="294"/>
      <c r="J483" s="289">
        <v>13.1</v>
      </c>
      <c r="K483" s="285">
        <v>7</v>
      </c>
      <c r="L483" s="291">
        <v>0.34</v>
      </c>
      <c r="M483" s="293">
        <v>10</v>
      </c>
      <c r="N483" s="289">
        <v>2300</v>
      </c>
      <c r="O483" s="289">
        <v>3100</v>
      </c>
      <c r="P483" s="289">
        <v>87</v>
      </c>
      <c r="Q483" s="285">
        <v>9.57</v>
      </c>
      <c r="R483" s="289">
        <v>90.4</v>
      </c>
      <c r="S483" s="289">
        <v>8.3000000000000007</v>
      </c>
      <c r="T483" s="285">
        <v>1.8</v>
      </c>
      <c r="U483" s="289">
        <v>17</v>
      </c>
      <c r="V483" s="286"/>
      <c r="W483" s="286"/>
      <c r="X483" s="286"/>
      <c r="Y483" s="286"/>
      <c r="Z483" s="286"/>
      <c r="AA483" s="286"/>
      <c r="AB483" s="286"/>
      <c r="AC483" s="286"/>
      <c r="AD483" s="286"/>
      <c r="AE483" s="286"/>
      <c r="AF483" s="286"/>
      <c r="AG483" s="286"/>
      <c r="AH483" s="286"/>
      <c r="AI483" s="286"/>
      <c r="AJ483" s="286"/>
      <c r="AK483" s="286"/>
      <c r="AL483" s="286"/>
      <c r="AM483" s="286"/>
      <c r="AN483" s="286"/>
      <c r="AO483" s="286"/>
    </row>
    <row r="484" spans="1:41" s="287" customFormat="1" ht="12" x14ac:dyDescent="0.2">
      <c r="A484" s="288">
        <v>584</v>
      </c>
      <c r="B484" s="289" t="s">
        <v>77</v>
      </c>
      <c r="C484" s="290" t="s">
        <v>208</v>
      </c>
      <c r="D484" s="405">
        <v>14</v>
      </c>
      <c r="E484" s="406">
        <v>1.4</v>
      </c>
      <c r="F484" s="407">
        <v>350</v>
      </c>
      <c r="G484" s="408">
        <v>0.68</v>
      </c>
      <c r="H484" s="407">
        <v>29</v>
      </c>
      <c r="I484" s="409"/>
      <c r="J484" s="406">
        <v>7.77</v>
      </c>
      <c r="K484" s="406">
        <v>6.9</v>
      </c>
      <c r="L484" s="408">
        <v>0.28000000000000003</v>
      </c>
      <c r="M484" s="407">
        <v>26</v>
      </c>
      <c r="N484" s="407">
        <v>64</v>
      </c>
      <c r="O484" s="407">
        <v>880</v>
      </c>
      <c r="P484" s="407">
        <v>31</v>
      </c>
      <c r="Q484" s="407">
        <v>10.1</v>
      </c>
      <c r="R484" s="407">
        <v>98.5</v>
      </c>
      <c r="S484" s="406">
        <v>8.9</v>
      </c>
      <c r="T484" s="406">
        <v>1.2</v>
      </c>
      <c r="U484" s="406">
        <v>7.7</v>
      </c>
      <c r="V484" s="286"/>
      <c r="W484" s="286"/>
      <c r="X484" s="286"/>
      <c r="Y484" s="286"/>
      <c r="Z484" s="286"/>
      <c r="AA484" s="286"/>
      <c r="AB484" s="286"/>
      <c r="AC484" s="286"/>
      <c r="AD484" s="286"/>
      <c r="AE484" s="286"/>
      <c r="AF484" s="286"/>
      <c r="AG484" s="286"/>
      <c r="AH484" s="286"/>
      <c r="AI484" s="286"/>
      <c r="AJ484" s="286"/>
      <c r="AK484" s="286"/>
      <c r="AL484" s="286"/>
      <c r="AM484" s="286"/>
      <c r="AN484" s="286"/>
      <c r="AO484" s="286"/>
    </row>
    <row r="485" spans="1:41" s="287" customFormat="1" ht="12" x14ac:dyDescent="0.2">
      <c r="A485" s="299">
        <v>584</v>
      </c>
      <c r="B485" s="289" t="s">
        <v>77</v>
      </c>
      <c r="C485" s="290">
        <v>45212</v>
      </c>
      <c r="D485" s="406">
        <v>7.9</v>
      </c>
      <c r="E485" s="406">
        <v>1.6</v>
      </c>
      <c r="F485" s="407">
        <v>200</v>
      </c>
      <c r="G485" s="408">
        <v>0.55000000000000004</v>
      </c>
      <c r="H485" s="407">
        <v>25</v>
      </c>
      <c r="I485" s="409"/>
      <c r="J485" s="406">
        <v>7.63</v>
      </c>
      <c r="K485" s="406">
        <v>7</v>
      </c>
      <c r="L485" s="408">
        <v>0.3</v>
      </c>
      <c r="M485" s="407">
        <v>42</v>
      </c>
      <c r="N485" s="407">
        <v>74</v>
      </c>
      <c r="O485" s="407">
        <v>770</v>
      </c>
      <c r="P485" s="407">
        <v>27</v>
      </c>
      <c r="Q485" s="407">
        <v>11.1</v>
      </c>
      <c r="R485" s="407">
        <v>96</v>
      </c>
      <c r="S485" s="406">
        <v>8.5</v>
      </c>
      <c r="T485" s="406">
        <v>1.2</v>
      </c>
      <c r="U485" s="406">
        <v>7.6</v>
      </c>
      <c r="V485" s="286"/>
      <c r="W485" s="286"/>
      <c r="X485" s="286"/>
      <c r="Y485" s="286"/>
      <c r="Z485" s="286"/>
      <c r="AA485" s="286"/>
      <c r="AB485" s="286"/>
      <c r="AC485" s="286"/>
      <c r="AD485" s="286"/>
      <c r="AE485" s="286"/>
      <c r="AF485" s="286"/>
      <c r="AG485" s="286"/>
      <c r="AH485" s="286"/>
      <c r="AI485" s="286"/>
      <c r="AJ485" s="286"/>
      <c r="AK485" s="286"/>
      <c r="AL485" s="286"/>
      <c r="AM485" s="286"/>
      <c r="AN485" s="286"/>
      <c r="AO485" s="286"/>
    </row>
    <row r="486" spans="1:41" s="287" customFormat="1" ht="12" x14ac:dyDescent="0.2">
      <c r="A486" s="299">
        <v>584</v>
      </c>
      <c r="B486" s="289" t="s">
        <v>77</v>
      </c>
      <c r="C486" s="290">
        <v>45274</v>
      </c>
      <c r="D486" s="406">
        <v>0</v>
      </c>
      <c r="E486" s="406">
        <v>1.7</v>
      </c>
      <c r="F486" s="407">
        <v>250</v>
      </c>
      <c r="G486" s="408">
        <v>0.28000000000000003</v>
      </c>
      <c r="H486" s="407">
        <v>13</v>
      </c>
      <c r="I486" s="409"/>
      <c r="J486" s="406">
        <v>8.7899999999999991</v>
      </c>
      <c r="K486" s="406">
        <v>7.1</v>
      </c>
      <c r="L486" s="408">
        <v>0.33</v>
      </c>
      <c r="M486" s="407">
        <v>140</v>
      </c>
      <c r="N486" s="407">
        <v>240</v>
      </c>
      <c r="O486" s="407">
        <v>690</v>
      </c>
      <c r="P486" s="407">
        <v>19</v>
      </c>
      <c r="Q486" s="407">
        <v>14.4</v>
      </c>
      <c r="R486" s="407">
        <v>99.8</v>
      </c>
      <c r="S486" s="406">
        <v>9.1</v>
      </c>
      <c r="T486" s="406">
        <v>1.3</v>
      </c>
      <c r="U486" s="406">
        <v>9.1</v>
      </c>
      <c r="V486" s="286"/>
      <c r="W486" s="286"/>
      <c r="X486" s="286"/>
      <c r="Y486" s="286"/>
      <c r="Z486" s="286"/>
      <c r="AA486" s="286"/>
      <c r="AB486" s="286"/>
      <c r="AC486" s="286"/>
      <c r="AD486" s="286"/>
      <c r="AE486" s="286"/>
      <c r="AF486" s="286"/>
      <c r="AG486" s="286"/>
      <c r="AH486" s="286"/>
      <c r="AI486" s="286"/>
      <c r="AJ486" s="286"/>
      <c r="AK486" s="286"/>
      <c r="AL486" s="286"/>
      <c r="AM486" s="286"/>
      <c r="AN486" s="286"/>
      <c r="AO486" s="286"/>
    </row>
    <row r="487" spans="1:41" s="287" customFormat="1" ht="12" x14ac:dyDescent="0.2">
      <c r="A487" s="340"/>
      <c r="B487" s="340"/>
      <c r="C487" s="341"/>
      <c r="D487" s="342"/>
      <c r="E487" s="342"/>
      <c r="F487" s="343"/>
      <c r="G487" s="343"/>
      <c r="H487" s="342"/>
      <c r="I487" s="342"/>
      <c r="J487" s="342"/>
      <c r="K487" s="342"/>
      <c r="L487" s="344"/>
      <c r="M487" s="344"/>
      <c r="N487" s="343"/>
      <c r="O487" s="343"/>
      <c r="P487" s="343"/>
      <c r="Q487" s="342"/>
      <c r="R487" s="343"/>
      <c r="S487" s="343"/>
      <c r="T487" s="342"/>
      <c r="U487" s="343"/>
      <c r="V487" s="286"/>
      <c r="W487" s="286"/>
      <c r="X487" s="286"/>
      <c r="Y487" s="286"/>
      <c r="Z487" s="286"/>
      <c r="AA487" s="286"/>
      <c r="AB487" s="286"/>
      <c r="AC487" s="286"/>
      <c r="AD487" s="286"/>
      <c r="AE487" s="286"/>
      <c r="AF487" s="286"/>
      <c r="AG487" s="286"/>
      <c r="AH487" s="286"/>
      <c r="AI487" s="286"/>
      <c r="AJ487" s="286"/>
      <c r="AK487" s="286"/>
      <c r="AL487" s="286"/>
      <c r="AM487" s="286"/>
      <c r="AN487" s="286"/>
      <c r="AO487" s="286"/>
    </row>
    <row r="488" spans="1:41" s="287" customFormat="1" ht="12" x14ac:dyDescent="0.2">
      <c r="A488" s="286"/>
      <c r="B488" s="286"/>
      <c r="C488" s="331" t="s">
        <v>99</v>
      </c>
      <c r="D488" s="332">
        <f>MIN(D481:D486)</f>
        <v>0</v>
      </c>
      <c r="E488" s="332">
        <f>MIN(E481:E486)</f>
        <v>1.2</v>
      </c>
      <c r="F488" s="333">
        <f>MIN(F481:F486)</f>
        <v>65</v>
      </c>
      <c r="G488" s="332">
        <f>MIN(G481:G486)</f>
        <v>0.2</v>
      </c>
      <c r="H488" s="332">
        <f>MIN(H481:H486)</f>
        <v>6</v>
      </c>
      <c r="I488" s="332"/>
      <c r="J488" s="332">
        <f>MIN(J481:J486)</f>
        <v>7.63</v>
      </c>
      <c r="K488" s="332">
        <f>MIN(K481:K486)</f>
        <v>6.8</v>
      </c>
      <c r="L488" s="334">
        <f>MIN(L481:L486)</f>
        <v>0.18</v>
      </c>
      <c r="M488" s="334"/>
      <c r="N488" s="333">
        <f t="shared" ref="N488:U488" si="84">MIN(N481:N486)</f>
        <v>64</v>
      </c>
      <c r="O488" s="333">
        <f t="shared" si="84"/>
        <v>640</v>
      </c>
      <c r="P488" s="333">
        <f t="shared" si="84"/>
        <v>18</v>
      </c>
      <c r="Q488" s="332">
        <f t="shared" si="84"/>
        <v>9.57</v>
      </c>
      <c r="R488" s="333">
        <f t="shared" si="84"/>
        <v>90.4</v>
      </c>
      <c r="S488" s="333">
        <f t="shared" si="84"/>
        <v>5.6</v>
      </c>
      <c r="T488" s="332">
        <f t="shared" si="84"/>
        <v>1.2</v>
      </c>
      <c r="U488" s="333">
        <f t="shared" si="84"/>
        <v>7.6</v>
      </c>
      <c r="V488" s="286"/>
      <c r="W488" s="286"/>
      <c r="X488" s="286"/>
      <c r="Y488" s="286"/>
      <c r="Z488" s="286"/>
      <c r="AA488" s="286"/>
      <c r="AB488" s="286"/>
      <c r="AC488" s="286"/>
      <c r="AD488" s="286"/>
      <c r="AE488" s="286"/>
      <c r="AF488" s="286"/>
      <c r="AG488" s="286"/>
      <c r="AH488" s="286"/>
      <c r="AI488" s="286"/>
      <c r="AJ488" s="286"/>
      <c r="AK488" s="286"/>
      <c r="AL488" s="286"/>
      <c r="AM488" s="286"/>
      <c r="AN488" s="286"/>
      <c r="AO488" s="286"/>
    </row>
    <row r="489" spans="1:41" s="287" customFormat="1" ht="12" x14ac:dyDescent="0.2">
      <c r="A489" s="286"/>
      <c r="B489" s="286"/>
      <c r="C489" s="331" t="s">
        <v>100</v>
      </c>
      <c r="D489" s="332">
        <f>AVERAGE(D481:D486)</f>
        <v>6.8166666666666664</v>
      </c>
      <c r="E489" s="332">
        <f>AVERAGE(E481:E486)</f>
        <v>1.5833333333333333</v>
      </c>
      <c r="F489" s="333">
        <f>AVERAGE(F481:F486)</f>
        <v>205.83333333333334</v>
      </c>
      <c r="G489" s="332">
        <f>AVERAGE(G481:G486)</f>
        <v>0.44833333333333342</v>
      </c>
      <c r="H489" s="332">
        <f>AVERAGE(H481:H486)</f>
        <v>16.166666666666668</v>
      </c>
      <c r="I489" s="332"/>
      <c r="J489" s="332">
        <f>AVERAGE(J481:J486)</f>
        <v>9.0433333333333348</v>
      </c>
      <c r="K489" s="332">
        <f>AVERAGE(K481:K486)</f>
        <v>6.9833333333333334</v>
      </c>
      <c r="L489" s="334">
        <f>AVERAGE(L481:L486)</f>
        <v>0.28166666666666668</v>
      </c>
      <c r="M489" s="334"/>
      <c r="N489" s="333">
        <f t="shared" ref="N489:U489" si="85">AVERAGE(N481:N486)</f>
        <v>573</v>
      </c>
      <c r="O489" s="333">
        <f t="shared" si="85"/>
        <v>1163.3333333333333</v>
      </c>
      <c r="P489" s="333">
        <f t="shared" si="85"/>
        <v>37.333333333333336</v>
      </c>
      <c r="Q489" s="332">
        <f t="shared" si="85"/>
        <v>11.888333333333335</v>
      </c>
      <c r="R489" s="333">
        <f t="shared" si="85"/>
        <v>97.016666666666652</v>
      </c>
      <c r="S489" s="333">
        <f t="shared" si="85"/>
        <v>7.916666666666667</v>
      </c>
      <c r="T489" s="332">
        <f t="shared" si="85"/>
        <v>1.3333333333333333</v>
      </c>
      <c r="U489" s="333">
        <f t="shared" si="85"/>
        <v>10.133333333333335</v>
      </c>
      <c r="V489" s="286"/>
      <c r="W489" s="286"/>
      <c r="X489" s="286"/>
      <c r="Y489" s="286"/>
      <c r="Z489" s="286"/>
      <c r="AA489" s="286"/>
      <c r="AB489" s="286"/>
      <c r="AC489" s="286"/>
      <c r="AD489" s="286"/>
      <c r="AE489" s="286"/>
      <c r="AF489" s="286"/>
      <c r="AG489" s="286"/>
      <c r="AH489" s="286"/>
      <c r="AI489" s="286"/>
      <c r="AJ489" s="286"/>
      <c r="AK489" s="286"/>
      <c r="AL489" s="286"/>
      <c r="AM489" s="286"/>
      <c r="AN489" s="286"/>
      <c r="AO489" s="286"/>
    </row>
    <row r="490" spans="1:41" s="287" customFormat="1" ht="12" x14ac:dyDescent="0.2">
      <c r="A490" s="286"/>
      <c r="B490" s="286"/>
      <c r="C490" s="331" t="s">
        <v>101</v>
      </c>
      <c r="D490" s="332">
        <f>MAX(D481:D486)</f>
        <v>14</v>
      </c>
      <c r="E490" s="332">
        <f>MAX(E481:E486)</f>
        <v>2.1</v>
      </c>
      <c r="F490" s="333">
        <f>MAX(F481:F486)</f>
        <v>350</v>
      </c>
      <c r="G490" s="332">
        <f>MAX(G481:G486)</f>
        <v>0.7</v>
      </c>
      <c r="H490" s="332">
        <f>MAX(H481:H486)</f>
        <v>29</v>
      </c>
      <c r="I490" s="332"/>
      <c r="J490" s="332">
        <f>MAX(J481:J486)</f>
        <v>13.1</v>
      </c>
      <c r="K490" s="332">
        <f>MAX(K481:K486)</f>
        <v>7.1</v>
      </c>
      <c r="L490" s="334">
        <f>MAX(L481:L486)</f>
        <v>0.34</v>
      </c>
      <c r="M490" s="334"/>
      <c r="N490" s="333">
        <f t="shared" ref="N490:U490" si="86">MAX(N481:N486)</f>
        <v>2300</v>
      </c>
      <c r="O490" s="333">
        <f t="shared" si="86"/>
        <v>3100</v>
      </c>
      <c r="P490" s="333">
        <f t="shared" si="86"/>
        <v>87</v>
      </c>
      <c r="Q490" s="332">
        <f t="shared" si="86"/>
        <v>14.4</v>
      </c>
      <c r="R490" s="333">
        <f t="shared" si="86"/>
        <v>99.8</v>
      </c>
      <c r="S490" s="333">
        <f t="shared" si="86"/>
        <v>9.1</v>
      </c>
      <c r="T490" s="332">
        <f t="shared" si="86"/>
        <v>1.8</v>
      </c>
      <c r="U490" s="333">
        <f t="shared" si="86"/>
        <v>17</v>
      </c>
      <c r="V490" s="286"/>
      <c r="W490" s="286"/>
      <c r="X490" s="286"/>
      <c r="Y490" s="286"/>
      <c r="Z490" s="286"/>
      <c r="AA490" s="286"/>
      <c r="AB490" s="286"/>
      <c r="AC490" s="286"/>
      <c r="AD490" s="286"/>
      <c r="AE490" s="286"/>
      <c r="AF490" s="286"/>
      <c r="AG490" s="286"/>
      <c r="AH490" s="286"/>
      <c r="AI490" s="286"/>
      <c r="AJ490" s="286"/>
      <c r="AK490" s="286"/>
      <c r="AL490" s="286"/>
      <c r="AM490" s="286"/>
      <c r="AN490" s="286"/>
      <c r="AO490" s="286"/>
    </row>
    <row r="491" spans="1:41" s="287" customFormat="1" ht="12" x14ac:dyDescent="0.2">
      <c r="A491" s="286"/>
      <c r="B491" s="286"/>
      <c r="C491" s="345"/>
      <c r="D491" s="286"/>
      <c r="E491" s="286"/>
      <c r="F491" s="346"/>
      <c r="G491" s="346"/>
      <c r="H491" s="286"/>
      <c r="I491" s="286"/>
      <c r="J491" s="305"/>
      <c r="K491" s="286"/>
      <c r="L491" s="286"/>
      <c r="M491" s="286"/>
      <c r="N491" s="346"/>
      <c r="O491" s="346"/>
      <c r="P491" s="346"/>
      <c r="Q491" s="305"/>
      <c r="R491" s="346"/>
      <c r="S491" s="346"/>
      <c r="T491" s="305"/>
      <c r="U491" s="346"/>
      <c r="V491" s="286"/>
      <c r="W491" s="286"/>
      <c r="X491" s="286"/>
      <c r="Y491" s="286"/>
      <c r="Z491" s="286"/>
      <c r="AA491" s="286"/>
      <c r="AB491" s="286"/>
      <c r="AC491" s="286"/>
      <c r="AD491" s="286"/>
      <c r="AE491" s="286"/>
      <c r="AF491" s="286"/>
      <c r="AG491" s="286"/>
      <c r="AH491" s="286"/>
      <c r="AI491" s="286"/>
      <c r="AJ491" s="286"/>
      <c r="AK491" s="286"/>
      <c r="AL491" s="286"/>
      <c r="AM491" s="286"/>
      <c r="AN491" s="286"/>
      <c r="AO491" s="286"/>
    </row>
    <row r="492" spans="1:41" s="287" customFormat="1" ht="12" x14ac:dyDescent="0.2">
      <c r="A492" s="335"/>
      <c r="B492" s="335"/>
      <c r="C492" s="336"/>
      <c r="D492" s="336"/>
      <c r="E492" s="336"/>
      <c r="F492" s="338"/>
      <c r="G492" s="338"/>
      <c r="H492" s="336"/>
      <c r="I492" s="336"/>
      <c r="J492" s="337"/>
      <c r="K492" s="336"/>
      <c r="L492" s="336"/>
      <c r="M492" s="336"/>
      <c r="N492" s="338"/>
      <c r="O492" s="338"/>
      <c r="P492" s="338"/>
      <c r="Q492" s="337"/>
      <c r="R492" s="338"/>
      <c r="S492" s="338"/>
      <c r="T492" s="337"/>
      <c r="U492" s="338"/>
      <c r="V492" s="286"/>
      <c r="W492" s="286"/>
      <c r="X492" s="286"/>
      <c r="Y492" s="286"/>
      <c r="Z492" s="286"/>
      <c r="AA492" s="286"/>
      <c r="AB492" s="286"/>
      <c r="AC492" s="286"/>
      <c r="AD492" s="286"/>
      <c r="AE492" s="286"/>
      <c r="AF492" s="286"/>
      <c r="AG492" s="286"/>
      <c r="AH492" s="286"/>
      <c r="AI492" s="286"/>
      <c r="AJ492" s="286"/>
      <c r="AK492" s="286"/>
      <c r="AL492" s="286"/>
      <c r="AM492" s="286"/>
      <c r="AN492" s="286"/>
      <c r="AO492" s="286"/>
    </row>
    <row r="493" spans="1:41" s="287" customFormat="1" ht="12" x14ac:dyDescent="0.2">
      <c r="A493" s="299">
        <v>602</v>
      </c>
      <c r="B493" s="289" t="s">
        <v>78</v>
      </c>
      <c r="C493" s="290">
        <v>44972</v>
      </c>
      <c r="D493" s="285">
        <v>1.5</v>
      </c>
      <c r="E493" s="285">
        <v>1.3</v>
      </c>
      <c r="F493" s="289">
        <v>80</v>
      </c>
      <c r="G493" s="291">
        <v>0.14000000000000001</v>
      </c>
      <c r="H493" s="289">
        <v>12</v>
      </c>
      <c r="I493" s="289">
        <v>12</v>
      </c>
      <c r="J493" s="292">
        <v>7.3</v>
      </c>
      <c r="K493" s="285">
        <v>6.8</v>
      </c>
      <c r="L493" s="291">
        <v>0.16</v>
      </c>
      <c r="M493" s="289">
        <v>21</v>
      </c>
      <c r="N493" s="289">
        <v>190</v>
      </c>
      <c r="O493" s="289">
        <v>620</v>
      </c>
      <c r="P493" s="289">
        <v>15</v>
      </c>
      <c r="Q493" s="289">
        <v>13.55</v>
      </c>
      <c r="R493" s="289">
        <v>96.9</v>
      </c>
      <c r="S493" s="285">
        <v>5.2</v>
      </c>
      <c r="T493" s="285">
        <v>1.8</v>
      </c>
      <c r="U493" s="285">
        <v>7.8</v>
      </c>
      <c r="V493" s="286"/>
      <c r="W493" s="286"/>
      <c r="X493" s="286"/>
      <c r="Y493" s="286"/>
      <c r="Z493" s="286"/>
      <c r="AA493" s="286"/>
      <c r="AB493" s="286"/>
      <c r="AC493" s="286"/>
      <c r="AD493" s="286"/>
      <c r="AE493" s="286"/>
      <c r="AF493" s="286"/>
      <c r="AG493" s="286"/>
      <c r="AH493" s="286"/>
      <c r="AI493" s="286"/>
      <c r="AJ493" s="286"/>
      <c r="AK493" s="286"/>
      <c r="AL493" s="286"/>
      <c r="AM493" s="286"/>
      <c r="AN493" s="286"/>
      <c r="AO493" s="286"/>
    </row>
    <row r="494" spans="1:41" s="287" customFormat="1" ht="12" x14ac:dyDescent="0.2">
      <c r="A494" s="299">
        <v>602</v>
      </c>
      <c r="B494" s="289" t="s">
        <v>78</v>
      </c>
      <c r="C494" s="290">
        <v>45034</v>
      </c>
      <c r="D494" s="285">
        <v>9.4</v>
      </c>
      <c r="E494" s="285">
        <v>2.2999999999999998</v>
      </c>
      <c r="F494" s="289">
        <v>100</v>
      </c>
      <c r="G494" s="291">
        <v>0.18</v>
      </c>
      <c r="H494" s="289">
        <v>13</v>
      </c>
      <c r="I494" s="289">
        <v>12</v>
      </c>
      <c r="J494" s="292">
        <v>7.27</v>
      </c>
      <c r="K494" s="285">
        <v>6.9</v>
      </c>
      <c r="L494" s="291">
        <v>0.15</v>
      </c>
      <c r="M494" s="293">
        <v>10</v>
      </c>
      <c r="N494" s="289">
        <v>210</v>
      </c>
      <c r="O494" s="289">
        <v>730</v>
      </c>
      <c r="P494" s="289">
        <v>18</v>
      </c>
      <c r="Q494" s="289">
        <v>11.85</v>
      </c>
      <c r="R494" s="289">
        <v>102.9</v>
      </c>
      <c r="S494" s="285">
        <v>4.8</v>
      </c>
      <c r="T494" s="285">
        <v>1.6</v>
      </c>
      <c r="U494" s="285">
        <v>7.6</v>
      </c>
      <c r="V494" s="286"/>
      <c r="W494" s="286"/>
      <c r="X494" s="286"/>
      <c r="Y494" s="286"/>
      <c r="Z494" s="286"/>
      <c r="AA494" s="286"/>
      <c r="AB494" s="286"/>
      <c r="AC494" s="286"/>
      <c r="AD494" s="286"/>
      <c r="AE494" s="286"/>
      <c r="AF494" s="286"/>
      <c r="AG494" s="286"/>
      <c r="AH494" s="286"/>
      <c r="AI494" s="286"/>
      <c r="AJ494" s="286"/>
      <c r="AK494" s="286"/>
      <c r="AL494" s="286"/>
      <c r="AM494" s="286"/>
      <c r="AN494" s="286"/>
      <c r="AO494" s="286"/>
    </row>
    <row r="495" spans="1:41" s="287" customFormat="1" ht="12" x14ac:dyDescent="0.2">
      <c r="A495" s="299">
        <v>602</v>
      </c>
      <c r="B495" s="289" t="s">
        <v>78</v>
      </c>
      <c r="C495" s="290">
        <v>45091</v>
      </c>
      <c r="D495" s="285">
        <v>18.2</v>
      </c>
      <c r="E495" s="285">
        <v>3.8</v>
      </c>
      <c r="F495" s="289">
        <v>70</v>
      </c>
      <c r="G495" s="291">
        <v>0.14000000000000001</v>
      </c>
      <c r="H495" s="289">
        <v>13</v>
      </c>
      <c r="I495" s="289">
        <v>12</v>
      </c>
      <c r="J495" s="285">
        <v>7.78</v>
      </c>
      <c r="K495" s="285">
        <v>6.9</v>
      </c>
      <c r="L495" s="291">
        <v>0.18</v>
      </c>
      <c r="M495" s="289">
        <v>27</v>
      </c>
      <c r="N495" s="293">
        <v>10</v>
      </c>
      <c r="O495" s="289">
        <v>540</v>
      </c>
      <c r="P495" s="289">
        <v>29</v>
      </c>
      <c r="Q495" s="285">
        <v>8.3000000000000007</v>
      </c>
      <c r="R495" s="289">
        <v>86.5</v>
      </c>
      <c r="S495" s="285">
        <v>5.4</v>
      </c>
      <c r="T495" s="285">
        <v>1.8</v>
      </c>
      <c r="U495" s="285">
        <v>8.1999999999999993</v>
      </c>
      <c r="V495" s="286"/>
      <c r="W495" s="286"/>
      <c r="X495" s="286"/>
      <c r="Y495" s="286"/>
      <c r="Z495" s="286"/>
      <c r="AA495" s="286"/>
      <c r="AB495" s="286"/>
      <c r="AC495" s="286"/>
      <c r="AD495" s="286"/>
      <c r="AE495" s="286"/>
      <c r="AF495" s="286"/>
      <c r="AG495" s="286"/>
      <c r="AH495" s="286"/>
      <c r="AI495" s="286"/>
      <c r="AJ495" s="286"/>
      <c r="AK495" s="286"/>
      <c r="AL495" s="286"/>
      <c r="AM495" s="286"/>
      <c r="AN495" s="286"/>
      <c r="AO495" s="286"/>
    </row>
    <row r="496" spans="1:41" s="287" customFormat="1" ht="12" x14ac:dyDescent="0.2">
      <c r="A496" s="295">
        <v>602</v>
      </c>
      <c r="B496" s="287" t="s">
        <v>78</v>
      </c>
      <c r="C496" s="290" t="s">
        <v>207</v>
      </c>
      <c r="D496" s="405">
        <v>17.3</v>
      </c>
      <c r="E496" s="406">
        <v>4.8</v>
      </c>
      <c r="F496" s="407">
        <v>60</v>
      </c>
      <c r="G496" s="408">
        <v>0.11</v>
      </c>
      <c r="H496" s="407">
        <v>13</v>
      </c>
      <c r="I496" s="407">
        <v>12</v>
      </c>
      <c r="J496" s="406">
        <v>7.64</v>
      </c>
      <c r="K496" s="406">
        <v>6.9</v>
      </c>
      <c r="L496" s="408">
        <v>0.2</v>
      </c>
      <c r="M496" s="407">
        <v>22</v>
      </c>
      <c r="N496" s="410">
        <v>10</v>
      </c>
      <c r="O496" s="407">
        <v>580</v>
      </c>
      <c r="P496" s="407">
        <v>25</v>
      </c>
      <c r="Q496" s="406">
        <v>8.8000000000000007</v>
      </c>
      <c r="R496" s="407">
        <v>92.6</v>
      </c>
      <c r="S496" s="406">
        <v>5.3</v>
      </c>
      <c r="T496" s="406">
        <v>1.7</v>
      </c>
      <c r="U496" s="406">
        <v>8.1999999999999993</v>
      </c>
      <c r="V496" s="286"/>
      <c r="W496" s="286"/>
      <c r="X496" s="286"/>
      <c r="Y496" s="286"/>
      <c r="Z496" s="286"/>
      <c r="AA496" s="286"/>
      <c r="AB496" s="286"/>
      <c r="AC496" s="286"/>
      <c r="AD496" s="286"/>
      <c r="AE496" s="286"/>
      <c r="AF496" s="286"/>
      <c r="AG496" s="286"/>
      <c r="AH496" s="286"/>
      <c r="AI496" s="286"/>
      <c r="AJ496" s="286"/>
      <c r="AK496" s="286"/>
      <c r="AL496" s="286"/>
      <c r="AM496" s="286"/>
      <c r="AN496" s="286"/>
      <c r="AO496" s="286"/>
    </row>
    <row r="497" spans="1:41" s="287" customFormat="1" ht="12" x14ac:dyDescent="0.2">
      <c r="A497" s="299">
        <v>602</v>
      </c>
      <c r="B497" s="289" t="s">
        <v>78</v>
      </c>
      <c r="C497" s="290">
        <v>45210</v>
      </c>
      <c r="D497" s="406">
        <v>14.7</v>
      </c>
      <c r="E497" s="406">
        <v>3.9</v>
      </c>
      <c r="F497" s="407">
        <v>100</v>
      </c>
      <c r="G497" s="408">
        <v>0.12</v>
      </c>
      <c r="H497" s="407">
        <v>12</v>
      </c>
      <c r="I497" s="407">
        <v>11</v>
      </c>
      <c r="J497" s="406">
        <v>7.5</v>
      </c>
      <c r="K497" s="406">
        <v>6.9</v>
      </c>
      <c r="L497" s="408">
        <v>0.2</v>
      </c>
      <c r="M497" s="410">
        <v>10</v>
      </c>
      <c r="N497" s="410">
        <v>10</v>
      </c>
      <c r="O497" s="407">
        <v>510</v>
      </c>
      <c r="P497" s="407">
        <v>26</v>
      </c>
      <c r="Q497" s="406">
        <v>8.9</v>
      </c>
      <c r="R497" s="407">
        <v>91</v>
      </c>
      <c r="S497" s="406">
        <v>5.6</v>
      </c>
      <c r="T497" s="406">
        <v>1.8</v>
      </c>
      <c r="U497" s="406">
        <v>7.7</v>
      </c>
      <c r="V497" s="286"/>
      <c r="W497" s="286"/>
      <c r="X497" s="286"/>
      <c r="Y497" s="286"/>
      <c r="Z497" s="286"/>
      <c r="AA497" s="286"/>
      <c r="AB497" s="286"/>
      <c r="AC497" s="286"/>
      <c r="AD497" s="286"/>
      <c r="AE497" s="286"/>
      <c r="AF497" s="286"/>
      <c r="AG497" s="286"/>
      <c r="AH497" s="286"/>
      <c r="AI497" s="286"/>
      <c r="AJ497" s="286"/>
      <c r="AK497" s="286"/>
      <c r="AL497" s="286"/>
      <c r="AM497" s="286"/>
      <c r="AN497" s="286"/>
      <c r="AO497" s="286"/>
    </row>
    <row r="498" spans="1:41" s="287" customFormat="1" ht="12" x14ac:dyDescent="0.2">
      <c r="A498" s="299">
        <v>602</v>
      </c>
      <c r="B498" s="289" t="s">
        <v>78</v>
      </c>
      <c r="C498" s="290">
        <v>45272</v>
      </c>
      <c r="D498" s="406">
        <v>1.2</v>
      </c>
      <c r="E498" s="406">
        <v>2.2999999999999998</v>
      </c>
      <c r="F498" s="407">
        <v>125</v>
      </c>
      <c r="G498" s="408">
        <v>0.21</v>
      </c>
      <c r="H498" s="407">
        <v>14</v>
      </c>
      <c r="I498" s="407">
        <v>14</v>
      </c>
      <c r="J498" s="406">
        <v>7.36</v>
      </c>
      <c r="K498" s="406">
        <v>6.8</v>
      </c>
      <c r="L498" s="408">
        <v>0.16</v>
      </c>
      <c r="M498" s="407">
        <v>43</v>
      </c>
      <c r="N498" s="407">
        <v>49</v>
      </c>
      <c r="O498" s="407">
        <v>570</v>
      </c>
      <c r="P498" s="407">
        <v>19</v>
      </c>
      <c r="Q498" s="407">
        <v>13.4</v>
      </c>
      <c r="R498" s="407">
        <v>96.5</v>
      </c>
      <c r="S498" s="406">
        <v>5.5</v>
      </c>
      <c r="T498" s="406">
        <v>1.8</v>
      </c>
      <c r="U498" s="406">
        <v>8</v>
      </c>
      <c r="V498" s="286"/>
      <c r="W498" s="286"/>
      <c r="X498" s="286"/>
      <c r="Y498" s="286"/>
      <c r="Z498" s="286"/>
      <c r="AA498" s="286"/>
      <c r="AB498" s="286"/>
      <c r="AC498" s="286"/>
      <c r="AD498" s="286"/>
      <c r="AE498" s="286"/>
      <c r="AF498" s="286"/>
      <c r="AG498" s="286"/>
      <c r="AH498" s="286"/>
      <c r="AI498" s="286"/>
      <c r="AJ498" s="286"/>
      <c r="AK498" s="286"/>
      <c r="AL498" s="286"/>
      <c r="AM498" s="286"/>
      <c r="AN498" s="286"/>
      <c r="AO498" s="286"/>
    </row>
    <row r="499" spans="1:41" s="287" customFormat="1" ht="12" x14ac:dyDescent="0.2">
      <c r="A499" s="340"/>
      <c r="B499" s="340"/>
      <c r="C499" s="341"/>
      <c r="D499" s="342"/>
      <c r="E499" s="342"/>
      <c r="F499" s="343"/>
      <c r="G499" s="343"/>
      <c r="H499" s="342"/>
      <c r="I499" s="342"/>
      <c r="J499" s="342"/>
      <c r="K499" s="342"/>
      <c r="L499" s="344"/>
      <c r="M499" s="344"/>
      <c r="N499" s="343"/>
      <c r="O499" s="343"/>
      <c r="P499" s="343"/>
      <c r="Q499" s="342"/>
      <c r="R499" s="343"/>
      <c r="S499" s="343"/>
      <c r="T499" s="342"/>
      <c r="U499" s="343"/>
      <c r="V499" s="286"/>
      <c r="W499" s="286"/>
      <c r="X499" s="286"/>
      <c r="Y499" s="286"/>
      <c r="Z499" s="286"/>
      <c r="AA499" s="286"/>
      <c r="AB499" s="286"/>
      <c r="AC499" s="286"/>
      <c r="AD499" s="286"/>
      <c r="AE499" s="286"/>
      <c r="AF499" s="286"/>
      <c r="AG499" s="286"/>
      <c r="AH499" s="286"/>
      <c r="AI499" s="286"/>
      <c r="AJ499" s="286"/>
      <c r="AK499" s="286"/>
      <c r="AL499" s="286"/>
      <c r="AM499" s="286"/>
      <c r="AN499" s="286"/>
      <c r="AO499" s="286"/>
    </row>
    <row r="500" spans="1:41" s="287" customFormat="1" ht="12" x14ac:dyDescent="0.2">
      <c r="A500" s="286"/>
      <c r="B500" s="286"/>
      <c r="C500" s="331" t="s">
        <v>99</v>
      </c>
      <c r="D500" s="332">
        <f>MIN(D493:D498)</f>
        <v>1.2</v>
      </c>
      <c r="E500" s="332">
        <f>MIN(E493:E498)</f>
        <v>1.3</v>
      </c>
      <c r="F500" s="333">
        <f>MIN(F493:F498)</f>
        <v>60</v>
      </c>
      <c r="G500" s="332">
        <f>MIN(G493:G498)</f>
        <v>0.11</v>
      </c>
      <c r="H500" s="332">
        <f>MIN(H493:H498)</f>
        <v>12</v>
      </c>
      <c r="I500" s="332"/>
      <c r="J500" s="332">
        <f>MIN(J493:J498)</f>
        <v>7.27</v>
      </c>
      <c r="K500" s="332">
        <f>MIN(K493:K498)</f>
        <v>6.8</v>
      </c>
      <c r="L500" s="334">
        <f>MIN(L493:L498)</f>
        <v>0.15</v>
      </c>
      <c r="M500" s="334"/>
      <c r="N500" s="333">
        <f t="shared" ref="N500:U500" si="87">MIN(N493:N498)</f>
        <v>10</v>
      </c>
      <c r="O500" s="333">
        <f t="shared" si="87"/>
        <v>510</v>
      </c>
      <c r="P500" s="333">
        <f t="shared" si="87"/>
        <v>15</v>
      </c>
      <c r="Q500" s="332">
        <f t="shared" si="87"/>
        <v>8.3000000000000007</v>
      </c>
      <c r="R500" s="333">
        <f t="shared" si="87"/>
        <v>86.5</v>
      </c>
      <c r="S500" s="333">
        <f t="shared" si="87"/>
        <v>4.8</v>
      </c>
      <c r="T500" s="332">
        <f t="shared" si="87"/>
        <v>1.6</v>
      </c>
      <c r="U500" s="333">
        <f t="shared" si="87"/>
        <v>7.6</v>
      </c>
      <c r="V500" s="286"/>
      <c r="W500" s="286"/>
      <c r="X500" s="286"/>
      <c r="Y500" s="286"/>
      <c r="Z500" s="286"/>
      <c r="AA500" s="286"/>
      <c r="AB500" s="286"/>
      <c r="AC500" s="286"/>
      <c r="AD500" s="286"/>
      <c r="AE500" s="286"/>
      <c r="AF500" s="286"/>
      <c r="AG500" s="286"/>
      <c r="AH500" s="286"/>
      <c r="AI500" s="286"/>
      <c r="AJ500" s="286"/>
      <c r="AK500" s="286"/>
      <c r="AL500" s="286"/>
      <c r="AM500" s="286"/>
      <c r="AN500" s="286"/>
      <c r="AO500" s="286"/>
    </row>
    <row r="501" spans="1:41" s="287" customFormat="1" ht="12" x14ac:dyDescent="0.2">
      <c r="A501" s="286"/>
      <c r="B501" s="286"/>
      <c r="C501" s="331" t="s">
        <v>100</v>
      </c>
      <c r="D501" s="332">
        <f>AVERAGE(D493:D498)</f>
        <v>10.383333333333335</v>
      </c>
      <c r="E501" s="332">
        <f>AVERAGE(E493:E498)</f>
        <v>3.0666666666666664</v>
      </c>
      <c r="F501" s="333">
        <f>AVERAGE(F493:F498)</f>
        <v>89.166666666666671</v>
      </c>
      <c r="G501" s="332">
        <f>AVERAGE(G493:G498)</f>
        <v>0.15</v>
      </c>
      <c r="H501" s="332">
        <f>AVERAGE(H493:H498)</f>
        <v>12.833333333333334</v>
      </c>
      <c r="I501" s="332"/>
      <c r="J501" s="332">
        <f>AVERAGE(J493:J498)</f>
        <v>7.4750000000000005</v>
      </c>
      <c r="K501" s="332">
        <f>AVERAGE(K493:K498)</f>
        <v>6.8666666666666663</v>
      </c>
      <c r="L501" s="334">
        <f>AVERAGE(L493:L498)</f>
        <v>0.17499999999999996</v>
      </c>
      <c r="M501" s="334"/>
      <c r="N501" s="333">
        <f t="shared" ref="N501:U501" si="88">AVERAGE(N493:N498)</f>
        <v>79.833333333333329</v>
      </c>
      <c r="O501" s="333">
        <f t="shared" si="88"/>
        <v>591.66666666666663</v>
      </c>
      <c r="P501" s="333">
        <f t="shared" si="88"/>
        <v>22</v>
      </c>
      <c r="Q501" s="332">
        <f t="shared" si="88"/>
        <v>10.799999999999999</v>
      </c>
      <c r="R501" s="333">
        <f t="shared" si="88"/>
        <v>94.399999999999991</v>
      </c>
      <c r="S501" s="333">
        <f t="shared" si="88"/>
        <v>5.3</v>
      </c>
      <c r="T501" s="332">
        <f t="shared" si="88"/>
        <v>1.7500000000000002</v>
      </c>
      <c r="U501" s="333">
        <f t="shared" si="88"/>
        <v>7.916666666666667</v>
      </c>
      <c r="V501" s="286"/>
      <c r="W501" s="286"/>
      <c r="X501" s="286"/>
      <c r="Y501" s="286"/>
      <c r="Z501" s="286"/>
      <c r="AA501" s="286"/>
      <c r="AB501" s="286"/>
      <c r="AC501" s="286"/>
      <c r="AD501" s="286"/>
      <c r="AE501" s="286"/>
      <c r="AF501" s="286"/>
      <c r="AG501" s="286"/>
      <c r="AH501" s="286"/>
      <c r="AI501" s="286"/>
      <c r="AJ501" s="286"/>
      <c r="AK501" s="286"/>
      <c r="AL501" s="286"/>
      <c r="AM501" s="286"/>
      <c r="AN501" s="286"/>
      <c r="AO501" s="286"/>
    </row>
    <row r="502" spans="1:41" s="287" customFormat="1" ht="12" x14ac:dyDescent="0.2">
      <c r="A502" s="286"/>
      <c r="B502" s="286"/>
      <c r="C502" s="331" t="s">
        <v>101</v>
      </c>
      <c r="D502" s="332">
        <f>MAX(D493:D498)</f>
        <v>18.2</v>
      </c>
      <c r="E502" s="332">
        <f>MAX(E493:E498)</f>
        <v>4.8</v>
      </c>
      <c r="F502" s="333">
        <f>MAX(F493:F498)</f>
        <v>125</v>
      </c>
      <c r="G502" s="332">
        <f>MAX(G493:G498)</f>
        <v>0.21</v>
      </c>
      <c r="H502" s="332">
        <f>MAX(H493:H498)</f>
        <v>14</v>
      </c>
      <c r="I502" s="332"/>
      <c r="J502" s="332">
        <f>MAX(J493:J498)</f>
        <v>7.78</v>
      </c>
      <c r="K502" s="332">
        <f>MAX(K493:K498)</f>
        <v>6.9</v>
      </c>
      <c r="L502" s="334">
        <f>MAX(L493:L498)</f>
        <v>0.2</v>
      </c>
      <c r="M502" s="334"/>
      <c r="N502" s="333">
        <f t="shared" ref="N502:U502" si="89">MAX(N493:N498)</f>
        <v>210</v>
      </c>
      <c r="O502" s="333">
        <f t="shared" si="89"/>
        <v>730</v>
      </c>
      <c r="P502" s="333">
        <f t="shared" si="89"/>
        <v>29</v>
      </c>
      <c r="Q502" s="332">
        <f t="shared" si="89"/>
        <v>13.55</v>
      </c>
      <c r="R502" s="333">
        <f t="shared" si="89"/>
        <v>102.9</v>
      </c>
      <c r="S502" s="333">
        <f t="shared" si="89"/>
        <v>5.6</v>
      </c>
      <c r="T502" s="332">
        <f t="shared" si="89"/>
        <v>1.8</v>
      </c>
      <c r="U502" s="333">
        <f t="shared" si="89"/>
        <v>8.1999999999999993</v>
      </c>
      <c r="V502" s="286"/>
      <c r="W502" s="286"/>
      <c r="X502" s="286"/>
      <c r="Y502" s="286"/>
      <c r="Z502" s="286"/>
      <c r="AA502" s="286"/>
      <c r="AB502" s="286"/>
      <c r="AC502" s="286"/>
      <c r="AD502" s="286"/>
      <c r="AE502" s="286"/>
      <c r="AF502" s="286"/>
      <c r="AG502" s="286"/>
      <c r="AH502" s="286"/>
      <c r="AI502" s="286"/>
      <c r="AJ502" s="286"/>
      <c r="AK502" s="286"/>
      <c r="AL502" s="286"/>
      <c r="AM502" s="286"/>
      <c r="AN502" s="286"/>
      <c r="AO502" s="286"/>
    </row>
    <row r="503" spans="1:41" s="287" customFormat="1" ht="12" x14ac:dyDescent="0.2">
      <c r="A503" s="286"/>
      <c r="B503" s="286"/>
      <c r="C503" s="345"/>
      <c r="D503" s="305"/>
      <c r="E503" s="286"/>
      <c r="F503" s="346"/>
      <c r="G503" s="346"/>
      <c r="H503" s="286"/>
      <c r="I503" s="286"/>
      <c r="J503" s="305"/>
      <c r="K503" s="286"/>
      <c r="L503" s="286"/>
      <c r="M503" s="286"/>
      <c r="N503" s="346"/>
      <c r="O503" s="346"/>
      <c r="P503" s="346"/>
      <c r="Q503" s="305"/>
      <c r="R503" s="346"/>
      <c r="S503" s="346"/>
      <c r="T503" s="305"/>
      <c r="U503" s="346"/>
      <c r="V503" s="286"/>
      <c r="W503" s="286"/>
      <c r="X503" s="286"/>
      <c r="Y503" s="286"/>
      <c r="Z503" s="286"/>
      <c r="AA503" s="286"/>
      <c r="AB503" s="286"/>
      <c r="AC503" s="286"/>
      <c r="AD503" s="286"/>
      <c r="AE503" s="286"/>
      <c r="AF503" s="286"/>
      <c r="AG503" s="286"/>
      <c r="AH503" s="286"/>
      <c r="AI503" s="286"/>
      <c r="AJ503" s="286"/>
      <c r="AK503" s="286"/>
      <c r="AL503" s="286"/>
      <c r="AM503" s="286"/>
      <c r="AN503" s="286"/>
      <c r="AO503" s="286"/>
    </row>
    <row r="504" spans="1:41" s="287" customFormat="1" ht="12" x14ac:dyDescent="0.2">
      <c r="A504" s="335"/>
      <c r="B504" s="335"/>
      <c r="C504" s="336"/>
      <c r="D504" s="337"/>
      <c r="E504" s="336"/>
      <c r="F504" s="338"/>
      <c r="G504" s="338"/>
      <c r="H504" s="336"/>
      <c r="I504" s="336"/>
      <c r="J504" s="337"/>
      <c r="K504" s="336"/>
      <c r="L504" s="336"/>
      <c r="M504" s="336"/>
      <c r="N504" s="338"/>
      <c r="O504" s="338"/>
      <c r="P504" s="338"/>
      <c r="Q504" s="337"/>
      <c r="R504" s="338"/>
      <c r="S504" s="338"/>
      <c r="T504" s="337"/>
      <c r="U504" s="338"/>
      <c r="V504" s="286"/>
      <c r="W504" s="286"/>
      <c r="X504" s="286"/>
      <c r="Y504" s="286"/>
      <c r="Z504" s="286"/>
      <c r="AA504" s="286"/>
      <c r="AB504" s="286"/>
      <c r="AC504" s="286"/>
      <c r="AD504" s="286"/>
      <c r="AE504" s="286"/>
      <c r="AF504" s="286"/>
      <c r="AG504" s="286"/>
      <c r="AH504" s="286"/>
      <c r="AI504" s="286"/>
      <c r="AJ504" s="286"/>
      <c r="AK504" s="286"/>
      <c r="AL504" s="286"/>
      <c r="AM504" s="286"/>
      <c r="AN504" s="286"/>
      <c r="AO504" s="286"/>
    </row>
    <row r="505" spans="1:41" s="287" customFormat="1" ht="12" x14ac:dyDescent="0.2">
      <c r="A505" s="299">
        <v>632</v>
      </c>
      <c r="B505" s="289" t="s">
        <v>79</v>
      </c>
      <c r="C505" s="290">
        <v>44972</v>
      </c>
      <c r="D505" s="285">
        <v>1.9</v>
      </c>
      <c r="E505" s="285">
        <v>1</v>
      </c>
      <c r="F505" s="289">
        <v>120</v>
      </c>
      <c r="G505" s="291">
        <v>0.26</v>
      </c>
      <c r="H505" s="289">
        <v>15</v>
      </c>
      <c r="I505" s="294"/>
      <c r="J505" s="292">
        <v>7.34</v>
      </c>
      <c r="K505" s="285">
        <v>6.4</v>
      </c>
      <c r="L505" s="291">
        <v>0.11</v>
      </c>
      <c r="M505" s="289">
        <v>220</v>
      </c>
      <c r="N505" s="289">
        <v>200</v>
      </c>
      <c r="O505" s="289">
        <v>1000</v>
      </c>
      <c r="P505" s="285">
        <v>9.3000000000000007</v>
      </c>
      <c r="Q505" s="289">
        <v>13.5</v>
      </c>
      <c r="R505" s="289">
        <v>97.6</v>
      </c>
      <c r="S505" s="285">
        <v>5.3</v>
      </c>
      <c r="T505" s="285">
        <v>1.5</v>
      </c>
      <c r="U505" s="285">
        <v>8.9</v>
      </c>
      <c r="V505" s="286"/>
      <c r="W505" s="286"/>
      <c r="X505" s="286"/>
      <c r="Y505" s="286"/>
      <c r="Z505" s="286"/>
      <c r="AA505" s="286"/>
      <c r="AB505" s="286"/>
      <c r="AC505" s="286"/>
      <c r="AD505" s="286"/>
      <c r="AE505" s="286"/>
      <c r="AF505" s="286"/>
      <c r="AG505" s="286"/>
      <c r="AH505" s="286"/>
      <c r="AI505" s="286"/>
      <c r="AJ505" s="286"/>
      <c r="AK505" s="286"/>
      <c r="AL505" s="286"/>
      <c r="AM505" s="286"/>
      <c r="AN505" s="286"/>
      <c r="AO505" s="286"/>
    </row>
    <row r="506" spans="1:41" s="287" customFormat="1" ht="12" x14ac:dyDescent="0.2">
      <c r="A506" s="299">
        <v>632</v>
      </c>
      <c r="B506" s="289" t="s">
        <v>79</v>
      </c>
      <c r="C506" s="290">
        <v>45035</v>
      </c>
      <c r="D506" s="285">
        <v>7.1</v>
      </c>
      <c r="E506" s="285">
        <v>1.2</v>
      </c>
      <c r="F506" s="289">
        <v>100</v>
      </c>
      <c r="G506" s="291">
        <v>0.21</v>
      </c>
      <c r="H506" s="289">
        <v>11</v>
      </c>
      <c r="I506" s="294"/>
      <c r="J506" s="292">
        <v>7.45</v>
      </c>
      <c r="K506" s="285">
        <v>6.6</v>
      </c>
      <c r="L506" s="291">
        <v>0.13</v>
      </c>
      <c r="M506" s="289">
        <v>240</v>
      </c>
      <c r="N506" s="289">
        <v>170</v>
      </c>
      <c r="O506" s="289">
        <v>840</v>
      </c>
      <c r="P506" s="285">
        <v>14</v>
      </c>
      <c r="Q506" s="289">
        <v>11.05</v>
      </c>
      <c r="R506" s="289">
        <v>90.4</v>
      </c>
      <c r="S506" s="285">
        <v>4.8</v>
      </c>
      <c r="T506" s="285">
        <v>1.3</v>
      </c>
      <c r="U506" s="285">
        <v>8.6</v>
      </c>
      <c r="V506" s="286"/>
      <c r="W506" s="286"/>
      <c r="X506" s="286"/>
      <c r="Y506" s="286"/>
      <c r="Z506" s="286"/>
      <c r="AA506" s="286"/>
      <c r="AB506" s="286"/>
      <c r="AC506" s="286"/>
      <c r="AD506" s="286"/>
      <c r="AE506" s="286"/>
      <c r="AF506" s="286"/>
      <c r="AG506" s="286"/>
      <c r="AH506" s="286"/>
      <c r="AI506" s="286"/>
      <c r="AJ506" s="286"/>
      <c r="AK506" s="286"/>
      <c r="AL506" s="286"/>
      <c r="AM506" s="286"/>
      <c r="AN506" s="286"/>
      <c r="AO506" s="286"/>
    </row>
    <row r="507" spans="1:41" s="287" customFormat="1" ht="12" x14ac:dyDescent="0.2">
      <c r="A507" s="299">
        <v>632</v>
      </c>
      <c r="B507" s="289" t="s">
        <v>79</v>
      </c>
      <c r="C507" s="290">
        <v>45091</v>
      </c>
      <c r="D507" s="285">
        <v>18.5</v>
      </c>
      <c r="E507" s="285">
        <v>2.7</v>
      </c>
      <c r="F507" s="289">
        <v>70</v>
      </c>
      <c r="G507" s="291">
        <v>0.19</v>
      </c>
      <c r="H507" s="289">
        <v>12</v>
      </c>
      <c r="I507" s="294"/>
      <c r="J507" s="285">
        <v>8.98</v>
      </c>
      <c r="K507" s="285">
        <v>6.6</v>
      </c>
      <c r="L507" s="291">
        <v>0.23</v>
      </c>
      <c r="M507" s="289">
        <v>530</v>
      </c>
      <c r="N507" s="289">
        <v>110</v>
      </c>
      <c r="O507" s="289">
        <v>1200</v>
      </c>
      <c r="P507" s="289">
        <v>40</v>
      </c>
      <c r="Q507" s="285">
        <v>6.27</v>
      </c>
      <c r="R507" s="289">
        <v>67.3</v>
      </c>
      <c r="S507" s="285">
        <v>5.5</v>
      </c>
      <c r="T507" s="285">
        <v>1.7</v>
      </c>
      <c r="U507" s="289">
        <v>9.8000000000000007</v>
      </c>
      <c r="V507" s="286"/>
      <c r="W507" s="286"/>
      <c r="X507" s="286"/>
      <c r="Y507" s="286"/>
      <c r="Z507" s="286"/>
      <c r="AA507" s="286"/>
      <c r="AB507" s="286"/>
      <c r="AC507" s="286"/>
      <c r="AD507" s="286"/>
      <c r="AE507" s="286"/>
      <c r="AF507" s="286"/>
      <c r="AG507" s="286"/>
      <c r="AH507" s="286"/>
      <c r="AI507" s="286"/>
      <c r="AJ507" s="286"/>
      <c r="AK507" s="286"/>
      <c r="AL507" s="286"/>
      <c r="AM507" s="286"/>
      <c r="AN507" s="286"/>
      <c r="AO507" s="286"/>
    </row>
    <row r="508" spans="1:41" s="287" customFormat="1" ht="12" x14ac:dyDescent="0.2">
      <c r="A508" s="288">
        <v>632</v>
      </c>
      <c r="B508" s="289" t="s">
        <v>79</v>
      </c>
      <c r="C508" s="290" t="s">
        <v>207</v>
      </c>
      <c r="D508" s="405">
        <v>16.2</v>
      </c>
      <c r="E508" s="406">
        <v>4.5999999999999996</v>
      </c>
      <c r="F508" s="407">
        <v>300</v>
      </c>
      <c r="G508" s="408">
        <v>0.71</v>
      </c>
      <c r="H508" s="407">
        <v>32</v>
      </c>
      <c r="I508" s="409"/>
      <c r="J508" s="406">
        <v>8.1300000000000008</v>
      </c>
      <c r="K508" s="406">
        <v>5.9</v>
      </c>
      <c r="L508" s="411">
        <v>0.08</v>
      </c>
      <c r="M508" s="407">
        <v>180</v>
      </c>
      <c r="N508" s="407">
        <v>220</v>
      </c>
      <c r="O508" s="407">
        <v>1600</v>
      </c>
      <c r="P508" s="407">
        <v>43</v>
      </c>
      <c r="Q508" s="406">
        <v>7.96</v>
      </c>
      <c r="R508" s="407">
        <v>81.5</v>
      </c>
      <c r="S508" s="406">
        <v>6.6</v>
      </c>
      <c r="T508" s="406">
        <v>1.5</v>
      </c>
      <c r="U508" s="406">
        <v>9.6999999999999993</v>
      </c>
      <c r="V508" s="286"/>
      <c r="W508" s="286"/>
      <c r="X508" s="286"/>
      <c r="Y508" s="286"/>
      <c r="Z508" s="286"/>
      <c r="AA508" s="286"/>
      <c r="AB508" s="286"/>
      <c r="AC508" s="286"/>
      <c r="AD508" s="286"/>
      <c r="AE508" s="286"/>
      <c r="AF508" s="286"/>
      <c r="AG508" s="286"/>
      <c r="AH508" s="286"/>
      <c r="AI508" s="286"/>
      <c r="AJ508" s="286"/>
      <c r="AK508" s="286"/>
      <c r="AL508" s="286"/>
      <c r="AM508" s="286"/>
      <c r="AN508" s="286"/>
      <c r="AO508" s="286"/>
    </row>
    <row r="509" spans="1:41" s="287" customFormat="1" ht="12" x14ac:dyDescent="0.2">
      <c r="A509" s="299">
        <v>632</v>
      </c>
      <c r="B509" s="289" t="s">
        <v>79</v>
      </c>
      <c r="C509" s="290">
        <v>45210</v>
      </c>
      <c r="D509" s="406">
        <v>12.6</v>
      </c>
      <c r="E509" s="406">
        <v>2.2999999999999998</v>
      </c>
      <c r="F509" s="407">
        <v>280</v>
      </c>
      <c r="G509" s="408">
        <v>0.48</v>
      </c>
      <c r="H509" s="407">
        <v>23</v>
      </c>
      <c r="I509" s="409"/>
      <c r="J509" s="406">
        <v>7.42</v>
      </c>
      <c r="K509" s="406">
        <v>6.4</v>
      </c>
      <c r="L509" s="408">
        <v>0.14000000000000001</v>
      </c>
      <c r="M509" s="407">
        <v>220</v>
      </c>
      <c r="N509" s="407">
        <v>110</v>
      </c>
      <c r="O509" s="407">
        <v>1200</v>
      </c>
      <c r="P509" s="407">
        <v>23</v>
      </c>
      <c r="Q509" s="406">
        <v>9.3000000000000007</v>
      </c>
      <c r="R509" s="407">
        <v>91</v>
      </c>
      <c r="S509" s="406">
        <v>5.8</v>
      </c>
      <c r="T509" s="406">
        <v>1.4</v>
      </c>
      <c r="U509" s="406">
        <v>8.4</v>
      </c>
      <c r="V509" s="286"/>
      <c r="W509" s="286"/>
      <c r="X509" s="286"/>
      <c r="Y509" s="286"/>
      <c r="Z509" s="286"/>
      <c r="AA509" s="286"/>
      <c r="AB509" s="286"/>
      <c r="AC509" s="286"/>
      <c r="AD509" s="286"/>
      <c r="AE509" s="286"/>
      <c r="AF509" s="286"/>
      <c r="AG509" s="286"/>
      <c r="AH509" s="286"/>
      <c r="AI509" s="286"/>
      <c r="AJ509" s="286"/>
      <c r="AK509" s="286"/>
      <c r="AL509" s="286"/>
      <c r="AM509" s="286"/>
      <c r="AN509" s="286"/>
      <c r="AO509" s="286"/>
    </row>
    <row r="510" spans="1:41" s="287" customFormat="1" ht="12" x14ac:dyDescent="0.2">
      <c r="A510" s="299">
        <v>632</v>
      </c>
      <c r="B510" s="289" t="s">
        <v>79</v>
      </c>
      <c r="C510" s="290">
        <v>45273</v>
      </c>
      <c r="D510" s="406">
        <v>-0.1</v>
      </c>
      <c r="E510" s="406">
        <v>1.3</v>
      </c>
      <c r="F510" s="407">
        <v>200</v>
      </c>
      <c r="G510" s="408">
        <v>0.3</v>
      </c>
      <c r="H510" s="407">
        <v>15</v>
      </c>
      <c r="I510" s="409"/>
      <c r="J510" s="406">
        <v>7.02</v>
      </c>
      <c r="K510" s="406">
        <v>6.6</v>
      </c>
      <c r="L510" s="408">
        <v>0.14000000000000001</v>
      </c>
      <c r="M510" s="407">
        <v>270</v>
      </c>
      <c r="N510" s="407">
        <v>88</v>
      </c>
      <c r="O510" s="407">
        <v>860</v>
      </c>
      <c r="P510" s="407">
        <v>15</v>
      </c>
      <c r="Q510" s="407">
        <v>14.2</v>
      </c>
      <c r="R510" s="407">
        <v>98.7</v>
      </c>
      <c r="S510" s="406">
        <v>4.9000000000000004</v>
      </c>
      <c r="T510" s="406">
        <v>1.3</v>
      </c>
      <c r="U510" s="406">
        <v>9</v>
      </c>
      <c r="V510" s="286"/>
      <c r="W510" s="286"/>
      <c r="X510" s="286"/>
      <c r="Y510" s="286"/>
      <c r="Z510" s="286"/>
      <c r="AA510" s="286"/>
      <c r="AB510" s="286"/>
      <c r="AC510" s="286"/>
      <c r="AD510" s="286"/>
      <c r="AE510" s="286"/>
      <c r="AF510" s="286"/>
      <c r="AG510" s="286"/>
      <c r="AH510" s="286"/>
      <c r="AI510" s="286"/>
      <c r="AJ510" s="286"/>
      <c r="AK510" s="286"/>
      <c r="AL510" s="286"/>
      <c r="AM510" s="286"/>
      <c r="AN510" s="286"/>
      <c r="AO510" s="286"/>
    </row>
    <row r="511" spans="1:41" s="287" customFormat="1" ht="12" x14ac:dyDescent="0.2">
      <c r="A511" s="340"/>
      <c r="B511" s="340"/>
      <c r="C511" s="341"/>
      <c r="D511" s="342"/>
      <c r="E511" s="342"/>
      <c r="F511" s="343"/>
      <c r="G511" s="343"/>
      <c r="H511" s="342"/>
      <c r="I511" s="342"/>
      <c r="J511" s="342"/>
      <c r="K511" s="342"/>
      <c r="L511" s="344"/>
      <c r="M511" s="344"/>
      <c r="N511" s="343"/>
      <c r="O511" s="343"/>
      <c r="P511" s="343"/>
      <c r="Q511" s="342"/>
      <c r="R511" s="343"/>
      <c r="S511" s="343"/>
      <c r="T511" s="342"/>
      <c r="U511" s="343"/>
      <c r="V511" s="286"/>
      <c r="W511" s="286"/>
      <c r="X511" s="286"/>
      <c r="Y511" s="286"/>
      <c r="Z511" s="286"/>
      <c r="AA511" s="286"/>
      <c r="AB511" s="286"/>
      <c r="AC511" s="286"/>
      <c r="AD511" s="286"/>
      <c r="AE511" s="286"/>
      <c r="AF511" s="286"/>
      <c r="AG511" s="286"/>
      <c r="AH511" s="286"/>
      <c r="AI511" s="286"/>
      <c r="AJ511" s="286"/>
      <c r="AK511" s="286"/>
      <c r="AL511" s="286"/>
      <c r="AM511" s="286"/>
      <c r="AN511" s="286"/>
      <c r="AO511" s="286"/>
    </row>
    <row r="512" spans="1:41" s="287" customFormat="1" ht="12" x14ac:dyDescent="0.2">
      <c r="A512" s="286"/>
      <c r="B512" s="286"/>
      <c r="C512" s="331" t="s">
        <v>99</v>
      </c>
      <c r="D512" s="332">
        <f>MIN(D505:D510)</f>
        <v>-0.1</v>
      </c>
      <c r="E512" s="332">
        <f>MIN(E505:E510)</f>
        <v>1</v>
      </c>
      <c r="F512" s="333">
        <f>MIN(F505:F510)</f>
        <v>70</v>
      </c>
      <c r="G512" s="332">
        <f>MIN(G505:G510)</f>
        <v>0.19</v>
      </c>
      <c r="H512" s="332">
        <f>MIN(H505:H510)</f>
        <v>11</v>
      </c>
      <c r="I512" s="332"/>
      <c r="J512" s="332">
        <f>MIN(J505:J510)</f>
        <v>7.02</v>
      </c>
      <c r="K512" s="332">
        <f>MIN(K505:K510)</f>
        <v>5.9</v>
      </c>
      <c r="L512" s="334">
        <f>MIN(L505:L510)</f>
        <v>0.08</v>
      </c>
      <c r="M512" s="334"/>
      <c r="N512" s="333">
        <f t="shared" ref="N512:U512" si="90">MIN(N505:N510)</f>
        <v>88</v>
      </c>
      <c r="O512" s="333">
        <f t="shared" si="90"/>
        <v>840</v>
      </c>
      <c r="P512" s="333">
        <f t="shared" si="90"/>
        <v>9.3000000000000007</v>
      </c>
      <c r="Q512" s="332">
        <f t="shared" si="90"/>
        <v>6.27</v>
      </c>
      <c r="R512" s="333">
        <f t="shared" si="90"/>
        <v>67.3</v>
      </c>
      <c r="S512" s="333">
        <f t="shared" si="90"/>
        <v>4.8</v>
      </c>
      <c r="T512" s="332">
        <f t="shared" si="90"/>
        <v>1.3</v>
      </c>
      <c r="U512" s="333">
        <f t="shared" si="90"/>
        <v>8.4</v>
      </c>
      <c r="V512" s="286"/>
      <c r="W512" s="286"/>
      <c r="X512" s="286"/>
      <c r="Y512" s="286"/>
      <c r="Z512" s="286"/>
      <c r="AA512" s="286"/>
      <c r="AB512" s="286"/>
      <c r="AC512" s="286"/>
      <c r="AD512" s="286"/>
      <c r="AE512" s="286"/>
      <c r="AF512" s="286"/>
      <c r="AG512" s="286"/>
      <c r="AH512" s="286"/>
      <c r="AI512" s="286"/>
      <c r="AJ512" s="286"/>
      <c r="AK512" s="286"/>
      <c r="AL512" s="286"/>
      <c r="AM512" s="286"/>
      <c r="AN512" s="286"/>
      <c r="AO512" s="286"/>
    </row>
    <row r="513" spans="1:41" s="287" customFormat="1" ht="12" x14ac:dyDescent="0.2">
      <c r="A513" s="286"/>
      <c r="B513" s="286"/>
      <c r="C513" s="331" t="s">
        <v>100</v>
      </c>
      <c r="D513" s="332">
        <f>AVERAGE(D505:D510)</f>
        <v>9.3666666666666671</v>
      </c>
      <c r="E513" s="332">
        <f>AVERAGE(E505:E510)</f>
        <v>2.1833333333333336</v>
      </c>
      <c r="F513" s="333">
        <f>AVERAGE(F505:F510)</f>
        <v>178.33333333333334</v>
      </c>
      <c r="G513" s="332">
        <f>AVERAGE(G505:G510)</f>
        <v>0.35833333333333334</v>
      </c>
      <c r="H513" s="332">
        <f>AVERAGE(H505:H510)</f>
        <v>18</v>
      </c>
      <c r="I513" s="332"/>
      <c r="J513" s="332">
        <f>AVERAGE(J505:J510)</f>
        <v>7.7233333333333336</v>
      </c>
      <c r="K513" s="332">
        <f>AVERAGE(K505:K510)</f>
        <v>6.416666666666667</v>
      </c>
      <c r="L513" s="334">
        <f>AVERAGE(L505:L510)</f>
        <v>0.13833333333333334</v>
      </c>
      <c r="M513" s="334"/>
      <c r="N513" s="333">
        <f t="shared" ref="N513:U513" si="91">AVERAGE(N505:N510)</f>
        <v>149.66666666666666</v>
      </c>
      <c r="O513" s="333">
        <f t="shared" si="91"/>
        <v>1116.6666666666667</v>
      </c>
      <c r="P513" s="333">
        <f t="shared" si="91"/>
        <v>24.05</v>
      </c>
      <c r="Q513" s="332">
        <f t="shared" si="91"/>
        <v>10.38</v>
      </c>
      <c r="R513" s="333">
        <f t="shared" si="91"/>
        <v>87.75</v>
      </c>
      <c r="S513" s="333">
        <f t="shared" si="91"/>
        <v>5.4833333333333334</v>
      </c>
      <c r="T513" s="332">
        <f t="shared" si="91"/>
        <v>1.4500000000000002</v>
      </c>
      <c r="U513" s="333">
        <f t="shared" si="91"/>
        <v>9.0666666666666664</v>
      </c>
      <c r="V513" s="286"/>
      <c r="W513" s="286"/>
      <c r="X513" s="286"/>
      <c r="Y513" s="286"/>
      <c r="Z513" s="286"/>
      <c r="AA513" s="286"/>
      <c r="AB513" s="286"/>
      <c r="AC513" s="286"/>
      <c r="AD513" s="286"/>
      <c r="AE513" s="286"/>
      <c r="AF513" s="286"/>
      <c r="AG513" s="286"/>
      <c r="AH513" s="286"/>
      <c r="AI513" s="286"/>
      <c r="AJ513" s="286"/>
      <c r="AK513" s="286"/>
      <c r="AL513" s="286"/>
      <c r="AM513" s="286"/>
      <c r="AN513" s="286"/>
      <c r="AO513" s="286"/>
    </row>
    <row r="514" spans="1:41" s="287" customFormat="1" ht="12" x14ac:dyDescent="0.2">
      <c r="A514" s="286"/>
      <c r="B514" s="286"/>
      <c r="C514" s="331" t="s">
        <v>101</v>
      </c>
      <c r="D514" s="332">
        <f>MAX(D505:D510)</f>
        <v>18.5</v>
      </c>
      <c r="E514" s="332">
        <f>MAX(E505:E510)</f>
        <v>4.5999999999999996</v>
      </c>
      <c r="F514" s="333">
        <f>MAX(F505:F510)</f>
        <v>300</v>
      </c>
      <c r="G514" s="332">
        <f>MAX(G505:G510)</f>
        <v>0.71</v>
      </c>
      <c r="H514" s="332">
        <f>MAX(H505:H510)</f>
        <v>32</v>
      </c>
      <c r="I514" s="332"/>
      <c r="J514" s="332">
        <f>MAX(J505:J510)</f>
        <v>8.98</v>
      </c>
      <c r="K514" s="332">
        <f>MAX(K505:K510)</f>
        <v>6.6</v>
      </c>
      <c r="L514" s="334">
        <f>MAX(L505:L510)</f>
        <v>0.23</v>
      </c>
      <c r="M514" s="334"/>
      <c r="N514" s="333">
        <f t="shared" ref="N514:U514" si="92">MAX(N505:N510)</f>
        <v>220</v>
      </c>
      <c r="O514" s="333">
        <f t="shared" si="92"/>
        <v>1600</v>
      </c>
      <c r="P514" s="333">
        <f t="shared" si="92"/>
        <v>43</v>
      </c>
      <c r="Q514" s="332">
        <f t="shared" si="92"/>
        <v>14.2</v>
      </c>
      <c r="R514" s="333">
        <f t="shared" si="92"/>
        <v>98.7</v>
      </c>
      <c r="S514" s="333">
        <f t="shared" si="92"/>
        <v>6.6</v>
      </c>
      <c r="T514" s="332">
        <f t="shared" si="92"/>
        <v>1.7</v>
      </c>
      <c r="U514" s="333">
        <f t="shared" si="92"/>
        <v>9.8000000000000007</v>
      </c>
      <c r="V514" s="286"/>
      <c r="W514" s="286"/>
      <c r="X514" s="286"/>
      <c r="Y514" s="286"/>
      <c r="Z514" s="286"/>
      <c r="AA514" s="286"/>
      <c r="AB514" s="286"/>
      <c r="AC514" s="286"/>
      <c r="AD514" s="286"/>
      <c r="AE514" s="286"/>
      <c r="AF514" s="286"/>
      <c r="AG514" s="286"/>
      <c r="AH514" s="286"/>
      <c r="AI514" s="286"/>
      <c r="AJ514" s="286"/>
      <c r="AK514" s="286"/>
      <c r="AL514" s="286"/>
      <c r="AM514" s="286"/>
      <c r="AN514" s="286"/>
      <c r="AO514" s="286"/>
    </row>
    <row r="515" spans="1:41" s="287" customFormat="1" ht="12" x14ac:dyDescent="0.2">
      <c r="A515" s="286"/>
      <c r="B515" s="286"/>
      <c r="C515" s="345"/>
      <c r="D515" s="286"/>
      <c r="E515" s="286"/>
      <c r="F515" s="346"/>
      <c r="G515" s="346"/>
      <c r="H515" s="286"/>
      <c r="I515" s="286"/>
      <c r="J515" s="305"/>
      <c r="K515" s="286"/>
      <c r="L515" s="286"/>
      <c r="M515" s="286"/>
      <c r="N515" s="346"/>
      <c r="O515" s="346"/>
      <c r="P515" s="346"/>
      <c r="Q515" s="305"/>
      <c r="R515" s="346"/>
      <c r="S515" s="346"/>
      <c r="T515" s="305"/>
      <c r="U515" s="346"/>
      <c r="V515" s="286"/>
      <c r="W515" s="286"/>
      <c r="X515" s="286"/>
      <c r="Y515" s="286"/>
      <c r="Z515" s="286"/>
      <c r="AA515" s="286"/>
      <c r="AB515" s="286"/>
      <c r="AC515" s="286"/>
      <c r="AD515" s="286"/>
      <c r="AE515" s="286"/>
      <c r="AF515" s="286"/>
      <c r="AG515" s="286"/>
      <c r="AH515" s="286"/>
      <c r="AI515" s="286"/>
      <c r="AJ515" s="286"/>
      <c r="AK515" s="286"/>
      <c r="AL515" s="286"/>
      <c r="AM515" s="286"/>
      <c r="AN515" s="286"/>
      <c r="AO515" s="286"/>
    </row>
    <row r="516" spans="1:41" s="287" customFormat="1" ht="12" x14ac:dyDescent="0.2">
      <c r="A516" s="335"/>
      <c r="B516" s="335"/>
      <c r="C516" s="355"/>
      <c r="D516" s="335"/>
      <c r="E516" s="335"/>
      <c r="F516" s="356"/>
      <c r="G516" s="356"/>
      <c r="H516" s="335"/>
      <c r="I516" s="335"/>
      <c r="J516" s="357"/>
      <c r="K516" s="335"/>
      <c r="L516" s="335"/>
      <c r="M516" s="335"/>
      <c r="N516" s="356"/>
      <c r="O516" s="356"/>
      <c r="P516" s="356"/>
      <c r="Q516" s="357"/>
      <c r="R516" s="356"/>
      <c r="S516" s="356"/>
      <c r="T516" s="357"/>
      <c r="U516" s="356"/>
      <c r="V516" s="286"/>
      <c r="W516" s="286"/>
      <c r="X516" s="286"/>
      <c r="Y516" s="286"/>
      <c r="Z516" s="286"/>
      <c r="AA516" s="286"/>
      <c r="AB516" s="286"/>
      <c r="AC516" s="286"/>
      <c r="AD516" s="286"/>
      <c r="AE516" s="286"/>
      <c r="AF516" s="286"/>
      <c r="AG516" s="286"/>
      <c r="AH516" s="286"/>
      <c r="AI516" s="286"/>
      <c r="AJ516" s="286"/>
      <c r="AK516" s="286"/>
      <c r="AL516" s="286"/>
      <c r="AM516" s="286"/>
      <c r="AN516" s="286"/>
      <c r="AO516" s="286"/>
    </row>
    <row r="517" spans="1:41" s="287" customFormat="1" ht="12" x14ac:dyDescent="0.2">
      <c r="A517" s="299">
        <v>634</v>
      </c>
      <c r="B517" s="289" t="s">
        <v>80</v>
      </c>
      <c r="C517" s="290">
        <v>44972</v>
      </c>
      <c r="D517" s="285">
        <v>1.5</v>
      </c>
      <c r="E517" s="285">
        <v>1.1000000000000001</v>
      </c>
      <c r="F517" s="289">
        <v>120</v>
      </c>
      <c r="G517" s="291">
        <v>0.33</v>
      </c>
      <c r="H517" s="289">
        <v>15</v>
      </c>
      <c r="I517" s="294"/>
      <c r="J517" s="292">
        <v>7.4</v>
      </c>
      <c r="K517" s="285">
        <v>6.7</v>
      </c>
      <c r="L517" s="291">
        <v>0.16</v>
      </c>
      <c r="M517" s="289">
        <v>30</v>
      </c>
      <c r="N517" s="289">
        <v>200</v>
      </c>
      <c r="O517" s="289">
        <v>720</v>
      </c>
      <c r="P517" s="285">
        <v>9.1</v>
      </c>
      <c r="Q517" s="289">
        <v>13.67</v>
      </c>
      <c r="R517" s="289">
        <v>97.7</v>
      </c>
      <c r="S517" s="285">
        <v>5.9</v>
      </c>
      <c r="T517" s="285">
        <v>1.9</v>
      </c>
      <c r="U517" s="285">
        <v>7.6</v>
      </c>
      <c r="V517" s="286"/>
      <c r="W517" s="286"/>
      <c r="X517" s="286"/>
      <c r="Y517" s="286"/>
      <c r="Z517" s="286"/>
      <c r="AA517" s="286"/>
      <c r="AB517" s="286"/>
      <c r="AC517" s="286"/>
      <c r="AD517" s="286"/>
      <c r="AE517" s="286"/>
      <c r="AF517" s="286"/>
      <c r="AG517" s="286"/>
      <c r="AH517" s="286"/>
      <c r="AI517" s="286"/>
      <c r="AJ517" s="286"/>
      <c r="AK517" s="286"/>
      <c r="AL517" s="286"/>
      <c r="AM517" s="286"/>
      <c r="AN517" s="286"/>
      <c r="AO517" s="286"/>
    </row>
    <row r="518" spans="1:41" s="287" customFormat="1" ht="12" x14ac:dyDescent="0.2">
      <c r="A518" s="299">
        <v>634</v>
      </c>
      <c r="B518" s="289" t="s">
        <v>80</v>
      </c>
      <c r="C518" s="290">
        <v>45035</v>
      </c>
      <c r="D518" s="285">
        <v>8.5</v>
      </c>
      <c r="E518" s="285">
        <v>2.1</v>
      </c>
      <c r="F518" s="289">
        <v>100</v>
      </c>
      <c r="G518" s="291">
        <v>0.25</v>
      </c>
      <c r="H518" s="289">
        <v>14</v>
      </c>
      <c r="I518" s="294"/>
      <c r="J518" s="292">
        <v>6.8</v>
      </c>
      <c r="K518" s="285">
        <v>6.7</v>
      </c>
      <c r="L518" s="291">
        <v>0.12</v>
      </c>
      <c r="M518" s="289">
        <v>11</v>
      </c>
      <c r="N518" s="289">
        <v>210</v>
      </c>
      <c r="O518" s="289">
        <v>780</v>
      </c>
      <c r="P518" s="285">
        <v>19</v>
      </c>
      <c r="Q518" s="289">
        <v>11.6</v>
      </c>
      <c r="R518" s="289">
        <v>98.3</v>
      </c>
      <c r="S518" s="285">
        <v>4.8</v>
      </c>
      <c r="T518" s="285">
        <v>1.5</v>
      </c>
      <c r="U518" s="285">
        <v>7.1</v>
      </c>
      <c r="V518" s="286"/>
      <c r="W518" s="286"/>
      <c r="X518" s="286"/>
      <c r="Y518" s="286"/>
      <c r="Z518" s="286"/>
      <c r="AA518" s="286"/>
      <c r="AB518" s="286"/>
      <c r="AC518" s="286"/>
      <c r="AD518" s="286"/>
      <c r="AE518" s="286"/>
      <c r="AF518" s="286"/>
      <c r="AG518" s="286"/>
      <c r="AH518" s="286"/>
      <c r="AI518" s="286"/>
      <c r="AJ518" s="286"/>
      <c r="AK518" s="286"/>
      <c r="AL518" s="286"/>
      <c r="AM518" s="286"/>
      <c r="AN518" s="286"/>
      <c r="AO518" s="286"/>
    </row>
    <row r="519" spans="1:41" s="287" customFormat="1" ht="12" x14ac:dyDescent="0.2">
      <c r="A519" s="299">
        <v>634</v>
      </c>
      <c r="B519" s="289" t="s">
        <v>80</v>
      </c>
      <c r="C519" s="290">
        <v>45091</v>
      </c>
      <c r="D519" s="285">
        <v>19.100000000000001</v>
      </c>
      <c r="E519" s="285">
        <v>2.8</v>
      </c>
      <c r="F519" s="289">
        <v>70</v>
      </c>
      <c r="G519" s="291">
        <v>0.16</v>
      </c>
      <c r="H519" s="289">
        <v>13</v>
      </c>
      <c r="I519" s="294"/>
      <c r="J519" s="285">
        <v>7.51</v>
      </c>
      <c r="K519" s="285">
        <v>6.8</v>
      </c>
      <c r="L519" s="291">
        <v>0.16</v>
      </c>
      <c r="M519" s="289">
        <v>15</v>
      </c>
      <c r="N519" s="293">
        <v>10</v>
      </c>
      <c r="O519" s="289">
        <v>540</v>
      </c>
      <c r="P519" s="289">
        <v>21</v>
      </c>
      <c r="Q519" s="285">
        <v>8.1999999999999993</v>
      </c>
      <c r="R519" s="289">
        <v>89.2</v>
      </c>
      <c r="S519" s="285">
        <v>5.2</v>
      </c>
      <c r="T519" s="285">
        <v>1.7</v>
      </c>
      <c r="U519" s="289">
        <v>8</v>
      </c>
      <c r="V519" s="286"/>
      <c r="W519" s="286"/>
      <c r="X519" s="286"/>
      <c r="Y519" s="286"/>
      <c r="Z519" s="286"/>
      <c r="AA519" s="286"/>
      <c r="AB519" s="286"/>
      <c r="AC519" s="286"/>
      <c r="AD519" s="286"/>
      <c r="AE519" s="286"/>
      <c r="AF519" s="286"/>
      <c r="AG519" s="286"/>
      <c r="AH519" s="286"/>
      <c r="AI519" s="286"/>
      <c r="AJ519" s="286"/>
      <c r="AK519" s="286"/>
      <c r="AL519" s="286"/>
      <c r="AM519" s="286"/>
      <c r="AN519" s="286"/>
      <c r="AO519" s="286"/>
    </row>
    <row r="520" spans="1:41" s="287" customFormat="1" ht="12" x14ac:dyDescent="0.2">
      <c r="A520" s="288">
        <v>634</v>
      </c>
      <c r="B520" s="289" t="s">
        <v>80</v>
      </c>
      <c r="C520" s="290" t="s">
        <v>207</v>
      </c>
      <c r="D520" s="405">
        <v>18.2</v>
      </c>
      <c r="E520" s="406">
        <v>3</v>
      </c>
      <c r="F520" s="407">
        <v>70</v>
      </c>
      <c r="G520" s="408">
        <v>0.15</v>
      </c>
      <c r="H520" s="407">
        <v>12</v>
      </c>
      <c r="I520" s="409"/>
      <c r="J520" s="406">
        <v>7.3</v>
      </c>
      <c r="K520" s="406">
        <v>6.9</v>
      </c>
      <c r="L520" s="408">
        <v>0.18</v>
      </c>
      <c r="M520" s="407">
        <v>11</v>
      </c>
      <c r="N520" s="407">
        <v>19</v>
      </c>
      <c r="O520" s="407">
        <v>550</v>
      </c>
      <c r="P520" s="407">
        <v>19</v>
      </c>
      <c r="Q520" s="406">
        <v>8.9</v>
      </c>
      <c r="R520" s="407">
        <v>96.2</v>
      </c>
      <c r="S520" s="406">
        <v>5.2</v>
      </c>
      <c r="T520" s="406">
        <v>1.6</v>
      </c>
      <c r="U520" s="406">
        <v>8</v>
      </c>
      <c r="V520" s="286"/>
      <c r="W520" s="286"/>
      <c r="X520" s="286"/>
      <c r="Y520" s="286"/>
      <c r="Z520" s="286"/>
      <c r="AA520" s="286"/>
      <c r="AB520" s="286"/>
      <c r="AC520" s="286"/>
      <c r="AD520" s="286"/>
      <c r="AE520" s="286"/>
      <c r="AF520" s="286"/>
      <c r="AG520" s="286"/>
      <c r="AH520" s="286"/>
      <c r="AI520" s="286"/>
      <c r="AJ520" s="286"/>
      <c r="AK520" s="286"/>
      <c r="AL520" s="286"/>
      <c r="AM520" s="286"/>
      <c r="AN520" s="286"/>
      <c r="AO520" s="286"/>
    </row>
    <row r="521" spans="1:41" s="287" customFormat="1" ht="12" x14ac:dyDescent="0.2">
      <c r="A521" s="299">
        <v>634</v>
      </c>
      <c r="B521" s="289" t="s">
        <v>80</v>
      </c>
      <c r="C521" s="290">
        <v>45210</v>
      </c>
      <c r="D521" s="406">
        <v>12.1</v>
      </c>
      <c r="E521" s="406">
        <v>3.7</v>
      </c>
      <c r="F521" s="407">
        <v>200</v>
      </c>
      <c r="G521" s="408">
        <v>0.26</v>
      </c>
      <c r="H521" s="407">
        <v>16</v>
      </c>
      <c r="I521" s="409"/>
      <c r="J521" s="406">
        <v>7.46</v>
      </c>
      <c r="K521" s="406">
        <v>6.9</v>
      </c>
      <c r="L521" s="408">
        <v>0.2</v>
      </c>
      <c r="M521" s="407">
        <v>17</v>
      </c>
      <c r="N521" s="410">
        <v>10</v>
      </c>
      <c r="O521" s="407">
        <v>630</v>
      </c>
      <c r="P521" s="407">
        <v>20</v>
      </c>
      <c r="Q521" s="406">
        <v>9.8000000000000007</v>
      </c>
      <c r="R521" s="407">
        <v>95</v>
      </c>
      <c r="S521" s="406">
        <v>6</v>
      </c>
      <c r="T521" s="406">
        <v>1.8</v>
      </c>
      <c r="U521" s="406">
        <v>7.6</v>
      </c>
      <c r="V521" s="286"/>
      <c r="W521" s="286"/>
      <c r="X521" s="286"/>
      <c r="Y521" s="286"/>
      <c r="Z521" s="286"/>
      <c r="AA521" s="286"/>
      <c r="AB521" s="286"/>
      <c r="AC521" s="286"/>
      <c r="AD521" s="286"/>
      <c r="AE521" s="286"/>
      <c r="AF521" s="286"/>
      <c r="AG521" s="286"/>
      <c r="AH521" s="286"/>
      <c r="AI521" s="286"/>
      <c r="AJ521" s="286"/>
      <c r="AK521" s="286"/>
      <c r="AL521" s="286"/>
      <c r="AM521" s="286"/>
      <c r="AN521" s="286"/>
      <c r="AO521" s="286"/>
    </row>
    <row r="522" spans="1:41" s="287" customFormat="1" ht="12" x14ac:dyDescent="0.2">
      <c r="A522" s="299">
        <v>634</v>
      </c>
      <c r="B522" s="289" t="s">
        <v>80</v>
      </c>
      <c r="C522" s="290">
        <v>45272</v>
      </c>
      <c r="D522" s="406">
        <v>1</v>
      </c>
      <c r="E522" s="406">
        <v>1.4</v>
      </c>
      <c r="F522" s="407">
        <v>200</v>
      </c>
      <c r="G522" s="408">
        <v>0.35</v>
      </c>
      <c r="H522" s="407">
        <v>19</v>
      </c>
      <c r="I522" s="409"/>
      <c r="J522" s="406">
        <v>7.23</v>
      </c>
      <c r="K522" s="406">
        <v>6.7</v>
      </c>
      <c r="L522" s="408">
        <v>0.18</v>
      </c>
      <c r="M522" s="407">
        <v>43</v>
      </c>
      <c r="N522" s="407">
        <v>110</v>
      </c>
      <c r="O522" s="407">
        <v>700</v>
      </c>
      <c r="P522" s="407">
        <v>16</v>
      </c>
      <c r="Q522" s="407">
        <v>13.6</v>
      </c>
      <c r="R522" s="407">
        <v>97.6</v>
      </c>
      <c r="S522" s="406">
        <v>5.8</v>
      </c>
      <c r="T522" s="406">
        <v>1.8</v>
      </c>
      <c r="U522" s="406">
        <v>7.6</v>
      </c>
      <c r="V522" s="286"/>
      <c r="W522" s="286"/>
      <c r="X522" s="286"/>
      <c r="Y522" s="286"/>
      <c r="Z522" s="286"/>
      <c r="AA522" s="286"/>
      <c r="AB522" s="286"/>
      <c r="AC522" s="286"/>
      <c r="AD522" s="286"/>
      <c r="AE522" s="286"/>
      <c r="AF522" s="286"/>
      <c r="AG522" s="286"/>
      <c r="AH522" s="286"/>
      <c r="AI522" s="286"/>
      <c r="AJ522" s="286"/>
      <c r="AK522" s="286"/>
      <c r="AL522" s="286"/>
      <c r="AM522" s="286"/>
      <c r="AN522" s="286"/>
      <c r="AO522" s="286"/>
    </row>
    <row r="523" spans="1:41" s="287" customFormat="1" ht="12" x14ac:dyDescent="0.2">
      <c r="A523" s="340"/>
      <c r="B523" s="340"/>
      <c r="C523" s="341"/>
      <c r="D523" s="342"/>
      <c r="E523" s="342"/>
      <c r="F523" s="343"/>
      <c r="G523" s="343"/>
      <c r="H523" s="342"/>
      <c r="I523" s="342"/>
      <c r="J523" s="342"/>
      <c r="K523" s="342"/>
      <c r="L523" s="344"/>
      <c r="M523" s="344"/>
      <c r="N523" s="343"/>
      <c r="O523" s="343"/>
      <c r="P523" s="343"/>
      <c r="Q523" s="342"/>
      <c r="R523" s="343"/>
      <c r="S523" s="343"/>
      <c r="T523" s="342"/>
      <c r="U523" s="343"/>
      <c r="V523" s="286"/>
      <c r="W523" s="286"/>
      <c r="X523" s="286"/>
      <c r="Y523" s="286"/>
      <c r="Z523" s="286"/>
      <c r="AA523" s="286"/>
      <c r="AB523" s="286"/>
      <c r="AC523" s="286"/>
      <c r="AD523" s="286"/>
      <c r="AE523" s="286"/>
      <c r="AF523" s="286"/>
      <c r="AG523" s="286"/>
      <c r="AH523" s="286"/>
      <c r="AI523" s="286"/>
      <c r="AJ523" s="286"/>
      <c r="AK523" s="286"/>
      <c r="AL523" s="286"/>
      <c r="AM523" s="286"/>
      <c r="AN523" s="286"/>
      <c r="AO523" s="286"/>
    </row>
    <row r="524" spans="1:41" s="287" customFormat="1" ht="12" x14ac:dyDescent="0.2">
      <c r="A524" s="286"/>
      <c r="B524" s="286"/>
      <c r="C524" s="331" t="s">
        <v>99</v>
      </c>
      <c r="D524" s="332">
        <f>MIN(D517:D522)</f>
        <v>1</v>
      </c>
      <c r="E524" s="332">
        <f>MIN(E517:E522)</f>
        <v>1.1000000000000001</v>
      </c>
      <c r="F524" s="333">
        <f>MIN(F517:F522)</f>
        <v>70</v>
      </c>
      <c r="G524" s="332">
        <f>MIN(G517:G522)</f>
        <v>0.15</v>
      </c>
      <c r="H524" s="332">
        <f>MIN(H517:H522)</f>
        <v>12</v>
      </c>
      <c r="I524" s="332"/>
      <c r="J524" s="332">
        <f>MIN(J517:J522)</f>
        <v>6.8</v>
      </c>
      <c r="K524" s="332">
        <f>MIN(K517:K522)</f>
        <v>6.7</v>
      </c>
      <c r="L524" s="334">
        <f>MIN(L517:L522)</f>
        <v>0.12</v>
      </c>
      <c r="M524" s="334"/>
      <c r="N524" s="333">
        <f t="shared" ref="N524:U524" si="93">MIN(N517:N522)</f>
        <v>10</v>
      </c>
      <c r="O524" s="333">
        <f t="shared" si="93"/>
        <v>540</v>
      </c>
      <c r="P524" s="333">
        <f t="shared" si="93"/>
        <v>9.1</v>
      </c>
      <c r="Q524" s="332">
        <f t="shared" si="93"/>
        <v>8.1999999999999993</v>
      </c>
      <c r="R524" s="333">
        <f t="shared" si="93"/>
        <v>89.2</v>
      </c>
      <c r="S524" s="333">
        <f t="shared" si="93"/>
        <v>4.8</v>
      </c>
      <c r="T524" s="332">
        <f t="shared" si="93"/>
        <v>1.5</v>
      </c>
      <c r="U524" s="333">
        <f t="shared" si="93"/>
        <v>7.1</v>
      </c>
      <c r="V524" s="286"/>
      <c r="W524" s="286"/>
      <c r="X524" s="286"/>
      <c r="Y524" s="286"/>
      <c r="Z524" s="286"/>
      <c r="AA524" s="286"/>
      <c r="AB524" s="286"/>
      <c r="AC524" s="286"/>
      <c r="AD524" s="286"/>
      <c r="AE524" s="286"/>
      <c r="AF524" s="286"/>
      <c r="AG524" s="286"/>
      <c r="AH524" s="286"/>
      <c r="AI524" s="286"/>
      <c r="AJ524" s="286"/>
      <c r="AK524" s="286"/>
      <c r="AL524" s="286"/>
      <c r="AM524" s="286"/>
      <c r="AN524" s="286"/>
      <c r="AO524" s="286"/>
    </row>
    <row r="525" spans="1:41" s="287" customFormat="1" ht="12" x14ac:dyDescent="0.2">
      <c r="A525" s="286"/>
      <c r="B525" s="286"/>
      <c r="C525" s="331" t="s">
        <v>100</v>
      </c>
      <c r="D525" s="332">
        <f>AVERAGE(D517:D522)</f>
        <v>10.066666666666666</v>
      </c>
      <c r="E525" s="332">
        <f>AVERAGE(E517:E522)</f>
        <v>2.35</v>
      </c>
      <c r="F525" s="333">
        <f>AVERAGE(F517:F522)</f>
        <v>126.66666666666667</v>
      </c>
      <c r="G525" s="332">
        <f>AVERAGE(G517:G522)</f>
        <v>0.25</v>
      </c>
      <c r="H525" s="332">
        <f>AVERAGE(H517:H522)</f>
        <v>14.833333333333334</v>
      </c>
      <c r="I525" s="332"/>
      <c r="J525" s="332">
        <f>AVERAGE(J517:J522)</f>
        <v>7.2833333333333341</v>
      </c>
      <c r="K525" s="332">
        <f>AVERAGE(K517:K522)</f>
        <v>6.7833333333333341</v>
      </c>
      <c r="L525" s="334">
        <f>AVERAGE(L517:L522)</f>
        <v>0.16666666666666666</v>
      </c>
      <c r="M525" s="334"/>
      <c r="N525" s="333">
        <f t="shared" ref="N525:U525" si="94">AVERAGE(N517:N522)</f>
        <v>93.166666666666671</v>
      </c>
      <c r="O525" s="333">
        <f t="shared" si="94"/>
        <v>653.33333333333337</v>
      </c>
      <c r="P525" s="333">
        <f t="shared" si="94"/>
        <v>17.349999999999998</v>
      </c>
      <c r="Q525" s="332">
        <f t="shared" si="94"/>
        <v>10.961666666666666</v>
      </c>
      <c r="R525" s="333">
        <f t="shared" si="94"/>
        <v>95.666666666666671</v>
      </c>
      <c r="S525" s="333">
        <f t="shared" si="94"/>
        <v>5.4833333333333334</v>
      </c>
      <c r="T525" s="332">
        <f t="shared" si="94"/>
        <v>1.7166666666666668</v>
      </c>
      <c r="U525" s="333">
        <f t="shared" si="94"/>
        <v>7.6499999999999995</v>
      </c>
      <c r="V525" s="286"/>
      <c r="W525" s="286"/>
      <c r="X525" s="286"/>
      <c r="Y525" s="286"/>
      <c r="Z525" s="286"/>
      <c r="AA525" s="286"/>
      <c r="AB525" s="286"/>
      <c r="AC525" s="286"/>
      <c r="AD525" s="286"/>
      <c r="AE525" s="286"/>
      <c r="AF525" s="286"/>
      <c r="AG525" s="286"/>
      <c r="AH525" s="286"/>
      <c r="AI525" s="286"/>
      <c r="AJ525" s="286"/>
      <c r="AK525" s="286"/>
      <c r="AL525" s="286"/>
      <c r="AM525" s="286"/>
      <c r="AN525" s="286"/>
      <c r="AO525" s="286"/>
    </row>
    <row r="526" spans="1:41" s="287" customFormat="1" ht="12" x14ac:dyDescent="0.2">
      <c r="A526" s="286"/>
      <c r="B526" s="286"/>
      <c r="C526" s="331" t="s">
        <v>101</v>
      </c>
      <c r="D526" s="332">
        <f>MAX(D517:D522)</f>
        <v>19.100000000000001</v>
      </c>
      <c r="E526" s="332">
        <f>MAX(E517:E522)</f>
        <v>3.7</v>
      </c>
      <c r="F526" s="333">
        <f>MAX(F517:F522)</f>
        <v>200</v>
      </c>
      <c r="G526" s="332">
        <f>MAX(G517:G522)</f>
        <v>0.35</v>
      </c>
      <c r="H526" s="332">
        <f>MAX(H517:H522)</f>
        <v>19</v>
      </c>
      <c r="I526" s="332"/>
      <c r="J526" s="332">
        <f>MAX(J517:J522)</f>
        <v>7.51</v>
      </c>
      <c r="K526" s="332">
        <f>MAX(K517:K522)</f>
        <v>6.9</v>
      </c>
      <c r="L526" s="334">
        <f>MAX(L517:L522)</f>
        <v>0.2</v>
      </c>
      <c r="M526" s="334"/>
      <c r="N526" s="333">
        <f t="shared" ref="N526:U526" si="95">MAX(N517:N522)</f>
        <v>210</v>
      </c>
      <c r="O526" s="333">
        <f t="shared" si="95"/>
        <v>780</v>
      </c>
      <c r="P526" s="333">
        <f t="shared" si="95"/>
        <v>21</v>
      </c>
      <c r="Q526" s="332">
        <f t="shared" si="95"/>
        <v>13.67</v>
      </c>
      <c r="R526" s="333">
        <f t="shared" si="95"/>
        <v>98.3</v>
      </c>
      <c r="S526" s="333">
        <f t="shared" si="95"/>
        <v>6</v>
      </c>
      <c r="T526" s="332">
        <f t="shared" si="95"/>
        <v>1.9</v>
      </c>
      <c r="U526" s="333">
        <f t="shared" si="95"/>
        <v>8</v>
      </c>
      <c r="V526" s="286"/>
      <c r="W526" s="286"/>
      <c r="X526" s="286"/>
      <c r="Y526" s="286"/>
      <c r="Z526" s="286"/>
      <c r="AA526" s="286"/>
      <c r="AB526" s="286"/>
      <c r="AC526" s="286"/>
      <c r="AD526" s="286"/>
      <c r="AE526" s="286"/>
      <c r="AF526" s="286"/>
      <c r="AG526" s="286"/>
      <c r="AH526" s="286"/>
      <c r="AI526" s="286"/>
      <c r="AJ526" s="286"/>
      <c r="AK526" s="286"/>
      <c r="AL526" s="286"/>
      <c r="AM526" s="286"/>
      <c r="AN526" s="286"/>
      <c r="AO526" s="286"/>
    </row>
    <row r="527" spans="1:41" s="287" customFormat="1" ht="12" x14ac:dyDescent="0.2">
      <c r="A527" s="286"/>
      <c r="B527" s="286"/>
      <c r="C527" s="345"/>
      <c r="D527" s="305"/>
      <c r="E527" s="286"/>
      <c r="F527" s="346"/>
      <c r="G527" s="346"/>
      <c r="H527" s="286"/>
      <c r="I527" s="286"/>
      <c r="J527" s="305"/>
      <c r="K527" s="286"/>
      <c r="L527" s="286"/>
      <c r="M527" s="286"/>
      <c r="N527" s="346"/>
      <c r="O527" s="346"/>
      <c r="P527" s="346"/>
      <c r="Q527" s="305"/>
      <c r="R527" s="346"/>
      <c r="S527" s="346"/>
      <c r="T527" s="305"/>
      <c r="U527" s="346"/>
      <c r="V527" s="286"/>
      <c r="W527" s="286"/>
      <c r="X527" s="286"/>
      <c r="Y527" s="286"/>
      <c r="Z527" s="286"/>
      <c r="AA527" s="286"/>
      <c r="AB527" s="286"/>
      <c r="AC527" s="286"/>
      <c r="AD527" s="286"/>
      <c r="AE527" s="286"/>
      <c r="AF527" s="286"/>
      <c r="AG527" s="286"/>
      <c r="AH527" s="286"/>
      <c r="AI527" s="286"/>
      <c r="AJ527" s="286"/>
      <c r="AK527" s="286"/>
      <c r="AL527" s="286"/>
      <c r="AM527" s="286"/>
      <c r="AN527" s="286"/>
      <c r="AO527" s="286"/>
    </row>
    <row r="528" spans="1:41" s="287" customFormat="1" ht="12" x14ac:dyDescent="0.2">
      <c r="A528" s="335"/>
      <c r="B528" s="335"/>
      <c r="C528" s="355"/>
      <c r="D528" s="357"/>
      <c r="E528" s="335"/>
      <c r="F528" s="356"/>
      <c r="G528" s="356"/>
      <c r="H528" s="335"/>
      <c r="I528" s="335"/>
      <c r="J528" s="357"/>
      <c r="K528" s="335"/>
      <c r="L528" s="335"/>
      <c r="M528" s="335"/>
      <c r="N528" s="356"/>
      <c r="O528" s="356"/>
      <c r="P528" s="356"/>
      <c r="Q528" s="357"/>
      <c r="R528" s="356"/>
      <c r="S528" s="356"/>
      <c r="T528" s="357"/>
      <c r="U528" s="356"/>
      <c r="V528" s="286"/>
      <c r="W528" s="286"/>
      <c r="X528" s="286"/>
      <c r="Y528" s="286"/>
      <c r="Z528" s="286"/>
      <c r="AA528" s="286"/>
      <c r="AB528" s="286"/>
      <c r="AC528" s="286"/>
      <c r="AD528" s="286"/>
      <c r="AE528" s="286"/>
      <c r="AF528" s="286"/>
      <c r="AG528" s="286"/>
      <c r="AH528" s="286"/>
      <c r="AI528" s="286"/>
      <c r="AJ528" s="286"/>
      <c r="AK528" s="286"/>
      <c r="AL528" s="286"/>
      <c r="AM528" s="286"/>
      <c r="AN528" s="286"/>
      <c r="AO528" s="286"/>
    </row>
    <row r="529" spans="1:41" s="287" customFormat="1" ht="12" x14ac:dyDescent="0.2">
      <c r="A529" s="299">
        <v>640</v>
      </c>
      <c r="B529" s="289" t="s">
        <v>81</v>
      </c>
      <c r="C529" s="290">
        <v>44972</v>
      </c>
      <c r="D529" s="285">
        <v>1</v>
      </c>
      <c r="E529" s="285">
        <v>1.1000000000000001</v>
      </c>
      <c r="F529" s="289">
        <v>120</v>
      </c>
      <c r="G529" s="291">
        <v>0.26</v>
      </c>
      <c r="H529" s="289">
        <v>15</v>
      </c>
      <c r="I529" s="294"/>
      <c r="J529" s="292">
        <v>7.31</v>
      </c>
      <c r="K529" s="285">
        <v>6.8</v>
      </c>
      <c r="L529" s="291">
        <v>0.16</v>
      </c>
      <c r="M529" s="289">
        <v>32</v>
      </c>
      <c r="N529" s="289">
        <v>220</v>
      </c>
      <c r="O529" s="289">
        <v>750</v>
      </c>
      <c r="P529" s="289">
        <v>10</v>
      </c>
      <c r="Q529" s="289">
        <v>13.59</v>
      </c>
      <c r="R529" s="289">
        <v>96.2</v>
      </c>
      <c r="S529" s="285">
        <v>5.7</v>
      </c>
      <c r="T529" s="285">
        <v>1.9</v>
      </c>
      <c r="U529" s="285">
        <v>7.5</v>
      </c>
      <c r="V529" s="286"/>
      <c r="W529" s="286"/>
      <c r="X529" s="286"/>
      <c r="Y529" s="286"/>
      <c r="Z529" s="286"/>
      <c r="AA529" s="286"/>
      <c r="AB529" s="286"/>
      <c r="AC529" s="286"/>
      <c r="AD529" s="286"/>
      <c r="AE529" s="286"/>
      <c r="AF529" s="286"/>
      <c r="AG529" s="286"/>
      <c r="AH529" s="286"/>
      <c r="AI529" s="286"/>
      <c r="AJ529" s="286"/>
      <c r="AK529" s="286"/>
      <c r="AL529" s="286"/>
      <c r="AM529" s="286"/>
      <c r="AN529" s="286"/>
      <c r="AO529" s="286"/>
    </row>
    <row r="530" spans="1:41" s="287" customFormat="1" ht="12" x14ac:dyDescent="0.2">
      <c r="A530" s="299">
        <v>640</v>
      </c>
      <c r="B530" s="289" t="s">
        <v>81</v>
      </c>
      <c r="C530" s="290">
        <v>45035</v>
      </c>
      <c r="D530" s="285">
        <v>7.5</v>
      </c>
      <c r="E530" s="285">
        <v>1.4</v>
      </c>
      <c r="F530" s="289">
        <v>100</v>
      </c>
      <c r="G530" s="291">
        <v>0.24</v>
      </c>
      <c r="H530" s="289">
        <v>13</v>
      </c>
      <c r="I530" s="294"/>
      <c r="J530" s="292">
        <v>7</v>
      </c>
      <c r="K530" s="285">
        <v>6.8</v>
      </c>
      <c r="L530" s="291">
        <v>0.14000000000000001</v>
      </c>
      <c r="M530" s="289">
        <v>15</v>
      </c>
      <c r="N530" s="289">
        <v>370</v>
      </c>
      <c r="O530" s="289">
        <v>850</v>
      </c>
      <c r="P530" s="289">
        <v>13</v>
      </c>
      <c r="Q530" s="289">
        <v>11.87</v>
      </c>
      <c r="R530" s="289">
        <v>98.7</v>
      </c>
      <c r="S530" s="285">
        <v>5</v>
      </c>
      <c r="T530" s="285">
        <v>1.6</v>
      </c>
      <c r="U530" s="285">
        <v>7.2</v>
      </c>
      <c r="V530" s="286"/>
      <c r="W530" s="286"/>
      <c r="X530" s="286"/>
      <c r="Y530" s="286"/>
      <c r="Z530" s="286"/>
      <c r="AA530" s="286"/>
      <c r="AB530" s="286"/>
      <c r="AC530" s="286"/>
      <c r="AD530" s="286"/>
      <c r="AE530" s="286"/>
      <c r="AF530" s="286"/>
      <c r="AG530" s="286"/>
      <c r="AH530" s="286"/>
      <c r="AI530" s="286"/>
      <c r="AJ530" s="286"/>
      <c r="AK530" s="286"/>
      <c r="AL530" s="286"/>
      <c r="AM530" s="286"/>
      <c r="AN530" s="286"/>
      <c r="AO530" s="286"/>
    </row>
    <row r="531" spans="1:41" s="287" customFormat="1" ht="12" x14ac:dyDescent="0.2">
      <c r="A531" s="299">
        <v>640</v>
      </c>
      <c r="B531" s="289" t="s">
        <v>81</v>
      </c>
      <c r="C531" s="290">
        <v>45091</v>
      </c>
      <c r="D531" s="285">
        <v>19.3</v>
      </c>
      <c r="E531" s="285">
        <v>1.4</v>
      </c>
      <c r="F531" s="289">
        <v>50</v>
      </c>
      <c r="G531" s="291">
        <v>0.2</v>
      </c>
      <c r="H531" s="289">
        <v>12</v>
      </c>
      <c r="I531" s="294"/>
      <c r="J531" s="285">
        <v>7.62</v>
      </c>
      <c r="K531" s="285">
        <v>7</v>
      </c>
      <c r="L531" s="291">
        <v>0.18</v>
      </c>
      <c r="M531" s="289">
        <v>14</v>
      </c>
      <c r="N531" s="289">
        <v>130</v>
      </c>
      <c r="O531" s="289">
        <v>630</v>
      </c>
      <c r="P531" s="289">
        <v>19</v>
      </c>
      <c r="Q531" s="285">
        <v>8.9499999999999993</v>
      </c>
      <c r="R531" s="289">
        <v>98</v>
      </c>
      <c r="S531" s="285">
        <v>5.5</v>
      </c>
      <c r="T531" s="285">
        <v>1.7</v>
      </c>
      <c r="U531" s="285">
        <v>8</v>
      </c>
      <c r="V531" s="286"/>
      <c r="W531" s="286"/>
      <c r="X531" s="286"/>
      <c r="Y531" s="286"/>
      <c r="Z531" s="286"/>
      <c r="AA531" s="286"/>
      <c r="AB531" s="286"/>
      <c r="AC531" s="286"/>
      <c r="AD531" s="286"/>
      <c r="AE531" s="286"/>
      <c r="AF531" s="286"/>
      <c r="AG531" s="286"/>
      <c r="AH531" s="286"/>
      <c r="AI531" s="286"/>
      <c r="AJ531" s="286"/>
      <c r="AK531" s="286"/>
      <c r="AL531" s="286"/>
      <c r="AM531" s="286"/>
      <c r="AN531" s="286"/>
      <c r="AO531" s="286"/>
    </row>
    <row r="532" spans="1:41" s="287" customFormat="1" ht="12" x14ac:dyDescent="0.2">
      <c r="A532" s="288">
        <v>640</v>
      </c>
      <c r="B532" s="289" t="s">
        <v>81</v>
      </c>
      <c r="C532" s="290" t="s">
        <v>207</v>
      </c>
      <c r="D532" s="405">
        <v>16.8</v>
      </c>
      <c r="E532" s="406">
        <v>5</v>
      </c>
      <c r="F532" s="407">
        <v>70</v>
      </c>
      <c r="G532" s="408">
        <v>0.14000000000000001</v>
      </c>
      <c r="H532" s="407">
        <v>11</v>
      </c>
      <c r="I532" s="409"/>
      <c r="J532" s="406">
        <v>7.78</v>
      </c>
      <c r="K532" s="406">
        <v>7</v>
      </c>
      <c r="L532" s="408">
        <v>0.21</v>
      </c>
      <c r="M532" s="407">
        <v>12</v>
      </c>
      <c r="N532" s="407">
        <v>10</v>
      </c>
      <c r="O532" s="407">
        <v>510</v>
      </c>
      <c r="P532" s="407">
        <v>23</v>
      </c>
      <c r="Q532" s="406">
        <v>8.9</v>
      </c>
      <c r="R532" s="407">
        <v>92.6</v>
      </c>
      <c r="S532" s="406">
        <v>5.6</v>
      </c>
      <c r="T532" s="406">
        <v>1.8</v>
      </c>
      <c r="U532" s="406">
        <v>8.5</v>
      </c>
      <c r="V532" s="286"/>
      <c r="W532" s="286"/>
      <c r="X532" s="286"/>
      <c r="Y532" s="286"/>
      <c r="Z532" s="286"/>
      <c r="AA532" s="286"/>
      <c r="AB532" s="286"/>
      <c r="AC532" s="286"/>
      <c r="AD532" s="286"/>
      <c r="AE532" s="286"/>
      <c r="AF532" s="286"/>
      <c r="AG532" s="286"/>
      <c r="AH532" s="286"/>
      <c r="AI532" s="286"/>
      <c r="AJ532" s="286"/>
      <c r="AK532" s="286"/>
      <c r="AL532" s="286"/>
      <c r="AM532" s="286"/>
      <c r="AN532" s="286"/>
      <c r="AO532" s="286"/>
    </row>
    <row r="533" spans="1:41" s="287" customFormat="1" ht="12" x14ac:dyDescent="0.2">
      <c r="A533" s="299">
        <v>640</v>
      </c>
      <c r="B533" s="289" t="s">
        <v>81</v>
      </c>
      <c r="C533" s="290">
        <v>45211</v>
      </c>
      <c r="D533" s="406">
        <v>10.9</v>
      </c>
      <c r="E533" s="406">
        <v>2.7</v>
      </c>
      <c r="F533" s="407">
        <v>150</v>
      </c>
      <c r="G533" s="408">
        <v>0.21</v>
      </c>
      <c r="H533" s="407">
        <v>15</v>
      </c>
      <c r="I533" s="409"/>
      <c r="J533" s="406">
        <v>7.65</v>
      </c>
      <c r="K533" s="406">
        <v>7.1</v>
      </c>
      <c r="L533" s="408">
        <v>0.21</v>
      </c>
      <c r="M533" s="407">
        <v>24</v>
      </c>
      <c r="N533" s="407">
        <v>50</v>
      </c>
      <c r="O533" s="407">
        <v>650</v>
      </c>
      <c r="P533" s="407">
        <v>17</v>
      </c>
      <c r="Q533" s="406">
        <v>9.9</v>
      </c>
      <c r="R533" s="407">
        <v>93</v>
      </c>
      <c r="S533" s="406">
        <v>5.7</v>
      </c>
      <c r="T533" s="406">
        <v>1.8</v>
      </c>
      <c r="U533" s="406">
        <v>7.5</v>
      </c>
      <c r="V533" s="286"/>
      <c r="W533" s="286"/>
      <c r="X533" s="286"/>
      <c r="Y533" s="286"/>
      <c r="Z533" s="286"/>
      <c r="AA533" s="286"/>
      <c r="AB533" s="286"/>
      <c r="AC533" s="286"/>
      <c r="AD533" s="286"/>
      <c r="AE533" s="286"/>
      <c r="AF533" s="286"/>
      <c r="AG533" s="286"/>
      <c r="AH533" s="286"/>
      <c r="AI533" s="286"/>
      <c r="AJ533" s="286"/>
      <c r="AK533" s="286"/>
      <c r="AL533" s="286"/>
      <c r="AM533" s="286"/>
      <c r="AN533" s="286"/>
      <c r="AO533" s="286"/>
    </row>
    <row r="534" spans="1:41" s="287" customFormat="1" ht="12" x14ac:dyDescent="0.2">
      <c r="A534" s="299">
        <v>640</v>
      </c>
      <c r="B534" s="289" t="s">
        <v>81</v>
      </c>
      <c r="C534" s="290">
        <v>45273</v>
      </c>
      <c r="D534" s="406">
        <v>0.4</v>
      </c>
      <c r="E534" s="406">
        <v>1.6</v>
      </c>
      <c r="F534" s="407">
        <v>200</v>
      </c>
      <c r="G534" s="408">
        <v>0.38</v>
      </c>
      <c r="H534" s="407">
        <v>18</v>
      </c>
      <c r="I534" s="409"/>
      <c r="J534" s="406">
        <v>7.04</v>
      </c>
      <c r="K534" s="406">
        <v>6.8</v>
      </c>
      <c r="L534" s="408">
        <v>0.18</v>
      </c>
      <c r="M534" s="407">
        <v>38</v>
      </c>
      <c r="N534" s="407">
        <v>130</v>
      </c>
      <c r="O534" s="407">
        <v>770</v>
      </c>
      <c r="P534" s="407">
        <v>17</v>
      </c>
      <c r="Q534" s="407">
        <v>13.3</v>
      </c>
      <c r="R534" s="407">
        <v>94.1</v>
      </c>
      <c r="S534" s="406">
        <v>5.8</v>
      </c>
      <c r="T534" s="406">
        <v>1.8</v>
      </c>
      <c r="U534" s="406">
        <v>7.4</v>
      </c>
      <c r="V534" s="286"/>
      <c r="W534" s="286"/>
      <c r="X534" s="286"/>
      <c r="Y534" s="286"/>
      <c r="Z534" s="286"/>
      <c r="AA534" s="286"/>
      <c r="AB534" s="286"/>
      <c r="AC534" s="286"/>
      <c r="AD534" s="286"/>
      <c r="AE534" s="286"/>
      <c r="AF534" s="286"/>
      <c r="AG534" s="286"/>
      <c r="AH534" s="286"/>
      <c r="AI534" s="286"/>
      <c r="AJ534" s="286"/>
      <c r="AK534" s="286"/>
      <c r="AL534" s="286"/>
      <c r="AM534" s="286"/>
      <c r="AN534" s="286"/>
      <c r="AO534" s="286"/>
    </row>
    <row r="535" spans="1:41" s="287" customFormat="1" ht="12" x14ac:dyDescent="0.2">
      <c r="A535" s="340"/>
      <c r="B535" s="340"/>
      <c r="C535" s="341"/>
      <c r="D535" s="342"/>
      <c r="E535" s="342"/>
      <c r="F535" s="343"/>
      <c r="G535" s="343"/>
      <c r="H535" s="342"/>
      <c r="I535" s="342"/>
      <c r="J535" s="342"/>
      <c r="K535" s="342"/>
      <c r="L535" s="344"/>
      <c r="M535" s="344"/>
      <c r="N535" s="343"/>
      <c r="O535" s="343"/>
      <c r="P535" s="343"/>
      <c r="Q535" s="342"/>
      <c r="R535" s="343"/>
      <c r="S535" s="343"/>
      <c r="T535" s="342"/>
      <c r="U535" s="343"/>
      <c r="V535" s="286"/>
      <c r="W535" s="286"/>
      <c r="X535" s="286"/>
      <c r="Y535" s="286"/>
      <c r="Z535" s="286"/>
      <c r="AA535" s="286"/>
      <c r="AB535" s="286"/>
      <c r="AC535" s="286"/>
      <c r="AD535" s="286"/>
      <c r="AE535" s="286"/>
      <c r="AF535" s="286"/>
      <c r="AG535" s="286"/>
      <c r="AH535" s="286"/>
      <c r="AI535" s="286"/>
      <c r="AJ535" s="286"/>
      <c r="AK535" s="286"/>
      <c r="AL535" s="286"/>
      <c r="AM535" s="286"/>
      <c r="AN535" s="286"/>
      <c r="AO535" s="286"/>
    </row>
    <row r="536" spans="1:41" s="287" customFormat="1" ht="12" x14ac:dyDescent="0.2">
      <c r="A536" s="286"/>
      <c r="B536" s="286"/>
      <c r="C536" s="331" t="s">
        <v>99</v>
      </c>
      <c r="D536" s="332">
        <f>MIN(D529:D534)</f>
        <v>0.4</v>
      </c>
      <c r="E536" s="332">
        <f>MIN(E529:E534)</f>
        <v>1.1000000000000001</v>
      </c>
      <c r="F536" s="333">
        <f>MIN(F529:F534)</f>
        <v>50</v>
      </c>
      <c r="G536" s="332">
        <f>MIN(G529:G534)</f>
        <v>0.14000000000000001</v>
      </c>
      <c r="H536" s="332">
        <f>MIN(H529:H534)</f>
        <v>11</v>
      </c>
      <c r="I536" s="332"/>
      <c r="J536" s="332">
        <f>MIN(J529:J534)</f>
        <v>7</v>
      </c>
      <c r="K536" s="332">
        <f>MIN(K529:K534)</f>
        <v>6.8</v>
      </c>
      <c r="L536" s="334">
        <f>MIN(L529:L534)</f>
        <v>0.14000000000000001</v>
      </c>
      <c r="M536" s="334"/>
      <c r="N536" s="333">
        <f t="shared" ref="N536:U536" si="96">MIN(N529:N534)</f>
        <v>10</v>
      </c>
      <c r="O536" s="333">
        <f t="shared" si="96"/>
        <v>510</v>
      </c>
      <c r="P536" s="333">
        <f t="shared" si="96"/>
        <v>10</v>
      </c>
      <c r="Q536" s="332">
        <f t="shared" si="96"/>
        <v>8.9</v>
      </c>
      <c r="R536" s="333">
        <f t="shared" si="96"/>
        <v>92.6</v>
      </c>
      <c r="S536" s="333">
        <f t="shared" si="96"/>
        <v>5</v>
      </c>
      <c r="T536" s="332">
        <f t="shared" si="96"/>
        <v>1.6</v>
      </c>
      <c r="U536" s="333">
        <f t="shared" si="96"/>
        <v>7.2</v>
      </c>
      <c r="V536" s="286"/>
      <c r="W536" s="286"/>
      <c r="X536" s="286"/>
      <c r="Y536" s="286"/>
      <c r="Z536" s="286"/>
      <c r="AA536" s="286"/>
      <c r="AB536" s="286"/>
      <c r="AC536" s="286"/>
      <c r="AD536" s="286"/>
      <c r="AE536" s="286"/>
      <c r="AF536" s="286"/>
      <c r="AG536" s="286"/>
      <c r="AH536" s="286"/>
      <c r="AI536" s="286"/>
      <c r="AJ536" s="286"/>
      <c r="AK536" s="286"/>
      <c r="AL536" s="286"/>
      <c r="AM536" s="286"/>
      <c r="AN536" s="286"/>
      <c r="AO536" s="286"/>
    </row>
    <row r="537" spans="1:41" s="287" customFormat="1" ht="12" x14ac:dyDescent="0.2">
      <c r="A537" s="286"/>
      <c r="B537" s="286"/>
      <c r="C537" s="331" t="s">
        <v>100</v>
      </c>
      <c r="D537" s="332">
        <f>AVERAGE(D529:D534)</f>
        <v>9.3166666666666664</v>
      </c>
      <c r="E537" s="332">
        <f>AVERAGE(E529:E534)</f>
        <v>2.2000000000000002</v>
      </c>
      <c r="F537" s="333">
        <f>AVERAGE(F529:F534)</f>
        <v>115</v>
      </c>
      <c r="G537" s="332">
        <f>AVERAGE(G529:G534)</f>
        <v>0.23833333333333337</v>
      </c>
      <c r="H537" s="332">
        <f>AVERAGE(H529:H534)</f>
        <v>14</v>
      </c>
      <c r="I537" s="332"/>
      <c r="J537" s="332">
        <f>AVERAGE(J529:J534)</f>
        <v>7.3999999999999995</v>
      </c>
      <c r="K537" s="332">
        <f>AVERAGE(K529:K534)</f>
        <v>6.916666666666667</v>
      </c>
      <c r="L537" s="334">
        <f>AVERAGE(L529:L534)</f>
        <v>0.18000000000000002</v>
      </c>
      <c r="M537" s="334"/>
      <c r="N537" s="333">
        <f t="shared" ref="N537:U537" si="97">AVERAGE(N529:N534)</f>
        <v>151.66666666666666</v>
      </c>
      <c r="O537" s="333">
        <f t="shared" si="97"/>
        <v>693.33333333333337</v>
      </c>
      <c r="P537" s="333">
        <f t="shared" si="97"/>
        <v>16.5</v>
      </c>
      <c r="Q537" s="332">
        <f t="shared" si="97"/>
        <v>11.084999999999999</v>
      </c>
      <c r="R537" s="333">
        <f t="shared" si="97"/>
        <v>95.433333333333337</v>
      </c>
      <c r="S537" s="333">
        <f t="shared" si="97"/>
        <v>5.55</v>
      </c>
      <c r="T537" s="332">
        <f t="shared" si="97"/>
        <v>1.7666666666666668</v>
      </c>
      <c r="U537" s="333">
        <f t="shared" si="97"/>
        <v>7.6833333333333336</v>
      </c>
      <c r="V537" s="286"/>
      <c r="W537" s="286"/>
      <c r="X537" s="286"/>
      <c r="Y537" s="286"/>
      <c r="Z537" s="286"/>
      <c r="AA537" s="286"/>
      <c r="AB537" s="286"/>
      <c r="AC537" s="286"/>
      <c r="AD537" s="286"/>
      <c r="AE537" s="286"/>
      <c r="AF537" s="286"/>
      <c r="AG537" s="286"/>
      <c r="AH537" s="286"/>
      <c r="AI537" s="286"/>
      <c r="AJ537" s="286"/>
      <c r="AK537" s="286"/>
      <c r="AL537" s="286"/>
      <c r="AM537" s="286"/>
      <c r="AN537" s="286"/>
      <c r="AO537" s="286"/>
    </row>
    <row r="538" spans="1:41" s="287" customFormat="1" ht="12" x14ac:dyDescent="0.2">
      <c r="A538" s="286"/>
      <c r="B538" s="286"/>
      <c r="C538" s="331" t="s">
        <v>101</v>
      </c>
      <c r="D538" s="332">
        <f>MAX(D529:D534)</f>
        <v>19.3</v>
      </c>
      <c r="E538" s="332">
        <f>MAX(E529:E534)</f>
        <v>5</v>
      </c>
      <c r="F538" s="333">
        <f>MAX(F529:F534)</f>
        <v>200</v>
      </c>
      <c r="G538" s="332">
        <f>MAX(G529:G534)</f>
        <v>0.38</v>
      </c>
      <c r="H538" s="332">
        <f>MAX(H529:H534)</f>
        <v>18</v>
      </c>
      <c r="I538" s="332"/>
      <c r="J538" s="332">
        <f>MAX(J529:J534)</f>
        <v>7.78</v>
      </c>
      <c r="K538" s="332">
        <f>MAX(K529:K534)</f>
        <v>7.1</v>
      </c>
      <c r="L538" s="334">
        <f>MAX(L529:L534)</f>
        <v>0.21</v>
      </c>
      <c r="M538" s="334"/>
      <c r="N538" s="333">
        <f t="shared" ref="N538:U538" si="98">MAX(N529:N534)</f>
        <v>370</v>
      </c>
      <c r="O538" s="333">
        <f t="shared" si="98"/>
        <v>850</v>
      </c>
      <c r="P538" s="333">
        <f t="shared" si="98"/>
        <v>23</v>
      </c>
      <c r="Q538" s="332">
        <f t="shared" si="98"/>
        <v>13.59</v>
      </c>
      <c r="R538" s="333">
        <f t="shared" si="98"/>
        <v>98.7</v>
      </c>
      <c r="S538" s="333">
        <f t="shared" si="98"/>
        <v>5.8</v>
      </c>
      <c r="T538" s="332">
        <f t="shared" si="98"/>
        <v>1.9</v>
      </c>
      <c r="U538" s="333">
        <f t="shared" si="98"/>
        <v>8.5</v>
      </c>
      <c r="V538" s="286"/>
      <c r="W538" s="286"/>
      <c r="X538" s="286"/>
      <c r="Y538" s="286"/>
      <c r="Z538" s="286"/>
      <c r="AA538" s="286"/>
      <c r="AB538" s="286"/>
      <c r="AC538" s="286"/>
      <c r="AD538" s="286"/>
      <c r="AE538" s="286"/>
      <c r="AF538" s="286"/>
      <c r="AG538" s="286"/>
      <c r="AH538" s="286"/>
      <c r="AI538" s="286"/>
      <c r="AJ538" s="286"/>
      <c r="AK538" s="286"/>
      <c r="AL538" s="286"/>
      <c r="AM538" s="286"/>
      <c r="AN538" s="286"/>
      <c r="AO538" s="286"/>
    </row>
    <row r="539" spans="1:41" s="287" customFormat="1" ht="12" x14ac:dyDescent="0.2">
      <c r="A539" s="286"/>
      <c r="B539" s="286"/>
      <c r="C539" s="345"/>
      <c r="D539" s="305"/>
      <c r="E539" s="286"/>
      <c r="F539" s="346"/>
      <c r="G539" s="346"/>
      <c r="H539" s="286"/>
      <c r="I539" s="286"/>
      <c r="J539" s="305"/>
      <c r="K539" s="286"/>
      <c r="L539" s="286"/>
      <c r="M539" s="286"/>
      <c r="N539" s="346"/>
      <c r="O539" s="346"/>
      <c r="P539" s="346"/>
      <c r="Q539" s="305"/>
      <c r="R539" s="346"/>
      <c r="S539" s="346"/>
      <c r="T539" s="305"/>
      <c r="U539" s="346"/>
      <c r="V539" s="286"/>
      <c r="W539" s="286"/>
      <c r="X539" s="286"/>
      <c r="Y539" s="286"/>
      <c r="Z539" s="286"/>
      <c r="AA539" s="286"/>
      <c r="AB539" s="286"/>
      <c r="AC539" s="286"/>
      <c r="AD539" s="286"/>
      <c r="AE539" s="286"/>
      <c r="AF539" s="286"/>
      <c r="AG539" s="286"/>
      <c r="AH539" s="286"/>
      <c r="AI539" s="286"/>
      <c r="AJ539" s="286"/>
      <c r="AK539" s="286"/>
      <c r="AL539" s="286"/>
      <c r="AM539" s="286"/>
      <c r="AN539" s="286"/>
      <c r="AO539" s="286"/>
    </row>
    <row r="540" spans="1:41" s="287" customFormat="1" ht="12" x14ac:dyDescent="0.2">
      <c r="A540" s="335"/>
      <c r="B540" s="335"/>
      <c r="C540" s="355"/>
      <c r="D540" s="357"/>
      <c r="E540" s="335"/>
      <c r="F540" s="356"/>
      <c r="G540" s="356"/>
      <c r="H540" s="335"/>
      <c r="I540" s="335"/>
      <c r="J540" s="357"/>
      <c r="K540" s="335"/>
      <c r="L540" s="335"/>
      <c r="M540" s="335"/>
      <c r="N540" s="356"/>
      <c r="O540" s="356"/>
      <c r="P540" s="356"/>
      <c r="Q540" s="357"/>
      <c r="R540" s="356"/>
      <c r="S540" s="356"/>
      <c r="T540" s="357"/>
      <c r="U540" s="356"/>
      <c r="V540" s="286"/>
      <c r="W540" s="286"/>
      <c r="X540" s="286"/>
      <c r="Y540" s="286"/>
      <c r="Z540" s="286"/>
      <c r="AA540" s="286"/>
      <c r="AB540" s="286"/>
      <c r="AC540" s="286"/>
      <c r="AD540" s="286"/>
      <c r="AE540" s="286"/>
      <c r="AF540" s="286"/>
      <c r="AG540" s="286"/>
      <c r="AH540" s="286"/>
      <c r="AI540" s="286"/>
      <c r="AJ540" s="286"/>
      <c r="AK540" s="286"/>
      <c r="AL540" s="286"/>
      <c r="AM540" s="286"/>
      <c r="AN540" s="286"/>
      <c r="AO540" s="286"/>
    </row>
    <row r="541" spans="1:41" s="287" customFormat="1" ht="12" x14ac:dyDescent="0.2">
      <c r="A541" s="299">
        <v>646</v>
      </c>
      <c r="B541" s="289" t="s">
        <v>82</v>
      </c>
      <c r="C541" s="290">
        <v>44972</v>
      </c>
      <c r="D541" s="285">
        <v>1.5</v>
      </c>
      <c r="E541" s="285">
        <v>1.6</v>
      </c>
      <c r="F541" s="289">
        <v>150</v>
      </c>
      <c r="G541" s="291">
        <v>0.27</v>
      </c>
      <c r="H541" s="289">
        <v>15</v>
      </c>
      <c r="I541" s="294"/>
      <c r="J541" s="285">
        <v>8.1300000000000008</v>
      </c>
      <c r="K541" s="285">
        <v>6.6</v>
      </c>
      <c r="L541" s="291">
        <v>0.16</v>
      </c>
      <c r="M541" s="289">
        <v>66</v>
      </c>
      <c r="N541" s="289">
        <v>470</v>
      </c>
      <c r="O541" s="289">
        <v>930</v>
      </c>
      <c r="P541" s="289">
        <v>12</v>
      </c>
      <c r="Q541" s="289">
        <v>12.88</v>
      </c>
      <c r="R541" s="289">
        <v>92.8</v>
      </c>
      <c r="S541" s="285">
        <v>6.3</v>
      </c>
      <c r="T541" s="285">
        <v>2</v>
      </c>
      <c r="U541" s="285">
        <v>8.6999999999999993</v>
      </c>
      <c r="V541" s="286"/>
      <c r="W541" s="286"/>
      <c r="X541" s="286"/>
      <c r="Y541" s="286"/>
      <c r="Z541" s="286"/>
      <c r="AA541" s="286"/>
      <c r="AB541" s="286"/>
      <c r="AC541" s="286"/>
      <c r="AD541" s="286"/>
      <c r="AE541" s="286"/>
      <c r="AF541" s="286"/>
      <c r="AG541" s="286"/>
      <c r="AH541" s="286"/>
      <c r="AI541" s="286"/>
      <c r="AJ541" s="286"/>
      <c r="AK541" s="286"/>
      <c r="AL541" s="286"/>
      <c r="AM541" s="286"/>
      <c r="AN541" s="286"/>
      <c r="AO541" s="286"/>
    </row>
    <row r="542" spans="1:41" s="287" customFormat="1" ht="12" x14ac:dyDescent="0.2">
      <c r="A542" s="299">
        <v>646</v>
      </c>
      <c r="B542" s="289" t="s">
        <v>82</v>
      </c>
      <c r="C542" s="290">
        <v>45035</v>
      </c>
      <c r="D542" s="285">
        <v>9.3000000000000007</v>
      </c>
      <c r="E542" s="285">
        <v>2.7</v>
      </c>
      <c r="F542" s="289">
        <v>100</v>
      </c>
      <c r="G542" s="291">
        <v>0.26</v>
      </c>
      <c r="H542" s="289">
        <v>14</v>
      </c>
      <c r="I542" s="294"/>
      <c r="J542" s="285">
        <v>7.33</v>
      </c>
      <c r="K542" s="285">
        <v>6.7</v>
      </c>
      <c r="L542" s="291">
        <v>0.16</v>
      </c>
      <c r="M542" s="289">
        <v>25</v>
      </c>
      <c r="N542" s="289">
        <v>200</v>
      </c>
      <c r="O542" s="289">
        <v>830</v>
      </c>
      <c r="P542" s="289">
        <v>17</v>
      </c>
      <c r="Q542" s="289">
        <v>10.5</v>
      </c>
      <c r="R542" s="289">
        <v>91.1</v>
      </c>
      <c r="S542" s="285">
        <v>5.3</v>
      </c>
      <c r="T542" s="285">
        <v>1.7</v>
      </c>
      <c r="U542" s="285">
        <v>7.6</v>
      </c>
      <c r="V542" s="286"/>
      <c r="W542" s="286"/>
      <c r="X542" s="286"/>
      <c r="Y542" s="286"/>
      <c r="Z542" s="286"/>
      <c r="AA542" s="286"/>
      <c r="AB542" s="286"/>
      <c r="AC542" s="286"/>
      <c r="AD542" s="286"/>
      <c r="AE542" s="286"/>
      <c r="AF542" s="286"/>
      <c r="AG542" s="286"/>
      <c r="AH542" s="286"/>
      <c r="AI542" s="286"/>
      <c r="AJ542" s="286"/>
      <c r="AK542" s="286"/>
      <c r="AL542" s="286"/>
      <c r="AM542" s="286"/>
      <c r="AN542" s="286"/>
      <c r="AO542" s="286"/>
    </row>
    <row r="543" spans="1:41" s="287" customFormat="1" ht="12" x14ac:dyDescent="0.2">
      <c r="A543" s="299">
        <v>646</v>
      </c>
      <c r="B543" s="289" t="s">
        <v>82</v>
      </c>
      <c r="C543" s="290">
        <v>45091</v>
      </c>
      <c r="D543" s="285">
        <v>22.9</v>
      </c>
      <c r="E543" s="285">
        <v>2.9</v>
      </c>
      <c r="F543" s="289">
        <v>50</v>
      </c>
      <c r="G543" s="291">
        <v>0.19</v>
      </c>
      <c r="H543" s="289">
        <v>12</v>
      </c>
      <c r="I543" s="294"/>
      <c r="J543" s="285">
        <v>9.7100000000000009</v>
      </c>
      <c r="K543" s="285">
        <v>7.2</v>
      </c>
      <c r="L543" s="291">
        <v>0.31</v>
      </c>
      <c r="M543" s="289">
        <v>10</v>
      </c>
      <c r="N543" s="289">
        <v>10</v>
      </c>
      <c r="O543" s="289">
        <v>1600</v>
      </c>
      <c r="P543" s="289">
        <v>18</v>
      </c>
      <c r="Q543" s="285">
        <v>8.65</v>
      </c>
      <c r="R543" s="289">
        <v>101.7</v>
      </c>
      <c r="S543" s="285">
        <v>7.3</v>
      </c>
      <c r="T543" s="285">
        <v>2.2999999999999998</v>
      </c>
      <c r="U543" s="285">
        <v>10</v>
      </c>
      <c r="V543" s="286"/>
      <c r="W543" s="286"/>
      <c r="X543" s="286"/>
      <c r="Y543" s="286"/>
      <c r="Z543" s="286"/>
      <c r="AA543" s="286"/>
      <c r="AB543" s="286"/>
      <c r="AC543" s="286"/>
      <c r="AD543" s="286"/>
      <c r="AE543" s="286"/>
      <c r="AF543" s="286"/>
      <c r="AG543" s="286"/>
      <c r="AH543" s="286"/>
      <c r="AI543" s="286"/>
      <c r="AJ543" s="286"/>
      <c r="AK543" s="286"/>
      <c r="AL543" s="286"/>
      <c r="AM543" s="286"/>
      <c r="AN543" s="286"/>
      <c r="AO543" s="286"/>
    </row>
    <row r="544" spans="1:41" s="287" customFormat="1" ht="12" x14ac:dyDescent="0.2">
      <c r="A544" s="288">
        <v>646</v>
      </c>
      <c r="B544" s="289" t="s">
        <v>82</v>
      </c>
      <c r="C544" s="290" t="s">
        <v>207</v>
      </c>
      <c r="D544" s="405">
        <v>17.7</v>
      </c>
      <c r="E544" s="406">
        <v>4.7</v>
      </c>
      <c r="F544" s="407">
        <v>300</v>
      </c>
      <c r="G544" s="408">
        <v>0.56999999999999995</v>
      </c>
      <c r="H544" s="407">
        <v>31</v>
      </c>
      <c r="I544" s="409"/>
      <c r="J544" s="406">
        <v>7.38</v>
      </c>
      <c r="K544" s="406">
        <v>6.3</v>
      </c>
      <c r="L544" s="408">
        <v>0.16</v>
      </c>
      <c r="M544" s="407">
        <v>45</v>
      </c>
      <c r="N544" s="407">
        <v>90</v>
      </c>
      <c r="O544" s="407">
        <v>1200</v>
      </c>
      <c r="P544" s="407">
        <v>39</v>
      </c>
      <c r="Q544" s="406">
        <v>7.3</v>
      </c>
      <c r="R544" s="407">
        <v>77.400000000000006</v>
      </c>
      <c r="S544" s="406">
        <v>6</v>
      </c>
      <c r="T544" s="406">
        <v>1.8</v>
      </c>
      <c r="U544" s="406">
        <v>6.2</v>
      </c>
      <c r="V544" s="286"/>
      <c r="W544" s="286"/>
      <c r="X544" s="286"/>
      <c r="Y544" s="286"/>
      <c r="Z544" s="286"/>
      <c r="AA544" s="286"/>
      <c r="AB544" s="286"/>
      <c r="AC544" s="286"/>
      <c r="AD544" s="286"/>
      <c r="AE544" s="286"/>
      <c r="AF544" s="286"/>
      <c r="AG544" s="286"/>
      <c r="AH544" s="286"/>
      <c r="AI544" s="286"/>
      <c r="AJ544" s="286"/>
      <c r="AK544" s="286"/>
      <c r="AL544" s="286"/>
      <c r="AM544" s="286"/>
      <c r="AN544" s="286"/>
      <c r="AO544" s="286"/>
    </row>
    <row r="545" spans="1:41" s="287" customFormat="1" ht="12" x14ac:dyDescent="0.2">
      <c r="A545" s="299">
        <v>646</v>
      </c>
      <c r="B545" s="289" t="s">
        <v>82</v>
      </c>
      <c r="C545" s="290">
        <v>45211</v>
      </c>
      <c r="D545" s="406">
        <v>9.6999999999999993</v>
      </c>
      <c r="E545" s="406">
        <v>4.0999999999999996</v>
      </c>
      <c r="F545" s="407">
        <v>450</v>
      </c>
      <c r="G545" s="408">
        <v>0.6</v>
      </c>
      <c r="H545" s="407">
        <v>27</v>
      </c>
      <c r="I545" s="409"/>
      <c r="J545" s="406">
        <v>7.39</v>
      </c>
      <c r="K545" s="406">
        <v>6.6</v>
      </c>
      <c r="L545" s="408">
        <v>0.2</v>
      </c>
      <c r="M545" s="407">
        <v>56</v>
      </c>
      <c r="N545" s="407">
        <v>92</v>
      </c>
      <c r="O545" s="407">
        <v>990</v>
      </c>
      <c r="P545" s="407">
        <v>29</v>
      </c>
      <c r="Q545" s="406">
        <v>9.8000000000000007</v>
      </c>
      <c r="R545" s="407">
        <v>90</v>
      </c>
      <c r="S545" s="406">
        <v>6.2</v>
      </c>
      <c r="T545" s="406">
        <v>1.9</v>
      </c>
      <c r="U545" s="406">
        <v>7.1</v>
      </c>
      <c r="V545" s="286"/>
      <c r="W545" s="286"/>
      <c r="X545" s="286"/>
      <c r="Y545" s="286"/>
      <c r="Z545" s="286"/>
      <c r="AA545" s="286"/>
      <c r="AB545" s="286"/>
      <c r="AC545" s="286"/>
      <c r="AD545" s="286"/>
      <c r="AE545" s="286"/>
      <c r="AF545" s="286"/>
      <c r="AG545" s="286"/>
      <c r="AH545" s="286"/>
      <c r="AI545" s="286"/>
      <c r="AJ545" s="286"/>
      <c r="AK545" s="286"/>
      <c r="AL545" s="286"/>
      <c r="AM545" s="286"/>
      <c r="AN545" s="286"/>
      <c r="AO545" s="286"/>
    </row>
    <row r="546" spans="1:41" s="287" customFormat="1" ht="12" x14ac:dyDescent="0.2">
      <c r="A546" s="299">
        <v>646</v>
      </c>
      <c r="B546" s="289" t="s">
        <v>82</v>
      </c>
      <c r="C546" s="290">
        <v>45273</v>
      </c>
      <c r="D546" s="406">
        <v>0.3</v>
      </c>
      <c r="E546" s="406">
        <v>2.8</v>
      </c>
      <c r="F546" s="407">
        <v>350</v>
      </c>
      <c r="G546" s="408">
        <v>0.36</v>
      </c>
      <c r="H546" s="407">
        <v>17</v>
      </c>
      <c r="I546" s="409"/>
      <c r="J546" s="406">
        <v>8.0399999999999991</v>
      </c>
      <c r="K546" s="406">
        <v>6.6</v>
      </c>
      <c r="L546" s="408">
        <v>0.23</v>
      </c>
      <c r="M546" s="407">
        <v>88</v>
      </c>
      <c r="N546" s="407">
        <v>240</v>
      </c>
      <c r="O546" s="407">
        <v>860</v>
      </c>
      <c r="P546" s="407">
        <v>16</v>
      </c>
      <c r="Q546" s="407">
        <v>13.2</v>
      </c>
      <c r="R546" s="407">
        <v>92.9</v>
      </c>
      <c r="S546" s="406">
        <v>6.4</v>
      </c>
      <c r="T546" s="406">
        <v>2</v>
      </c>
      <c r="U546" s="406">
        <v>8.4</v>
      </c>
      <c r="V546" s="286"/>
      <c r="W546" s="286"/>
      <c r="X546" s="286"/>
      <c r="Y546" s="286"/>
      <c r="Z546" s="286"/>
      <c r="AA546" s="286"/>
      <c r="AB546" s="286"/>
      <c r="AC546" s="286"/>
      <c r="AD546" s="286"/>
      <c r="AE546" s="286"/>
      <c r="AF546" s="286"/>
      <c r="AG546" s="286"/>
      <c r="AH546" s="286"/>
      <c r="AI546" s="286"/>
      <c r="AJ546" s="286"/>
      <c r="AK546" s="286"/>
      <c r="AL546" s="286"/>
      <c r="AM546" s="286"/>
      <c r="AN546" s="286"/>
      <c r="AO546" s="286"/>
    </row>
    <row r="547" spans="1:41" s="287" customFormat="1" ht="12" x14ac:dyDescent="0.2">
      <c r="A547" s="340"/>
      <c r="B547" s="340"/>
      <c r="C547" s="341"/>
      <c r="D547" s="342"/>
      <c r="E547" s="342"/>
      <c r="F547" s="343"/>
      <c r="G547" s="343"/>
      <c r="H547" s="342"/>
      <c r="I547" s="342"/>
      <c r="J547" s="342"/>
      <c r="K547" s="342"/>
      <c r="L547" s="344"/>
      <c r="M547" s="344"/>
      <c r="N547" s="343"/>
      <c r="O547" s="343"/>
      <c r="P547" s="343"/>
      <c r="Q547" s="342"/>
      <c r="R547" s="343"/>
      <c r="S547" s="343"/>
      <c r="T547" s="342"/>
      <c r="U547" s="343"/>
      <c r="V547" s="286"/>
      <c r="W547" s="286"/>
      <c r="X547" s="286"/>
      <c r="Y547" s="286"/>
      <c r="Z547" s="286"/>
      <c r="AA547" s="286"/>
      <c r="AB547" s="286"/>
      <c r="AC547" s="286"/>
      <c r="AD547" s="286"/>
      <c r="AE547" s="286"/>
      <c r="AF547" s="286"/>
      <c r="AG547" s="286"/>
      <c r="AH547" s="286"/>
      <c r="AI547" s="286"/>
      <c r="AJ547" s="286"/>
      <c r="AK547" s="286"/>
      <c r="AL547" s="286"/>
      <c r="AM547" s="286"/>
      <c r="AN547" s="286"/>
      <c r="AO547" s="286"/>
    </row>
    <row r="548" spans="1:41" s="287" customFormat="1" ht="12" x14ac:dyDescent="0.2">
      <c r="A548" s="286"/>
      <c r="B548" s="286"/>
      <c r="C548" s="331" t="s">
        <v>99</v>
      </c>
      <c r="D548" s="332">
        <f>MIN(D541:D546)</f>
        <v>0.3</v>
      </c>
      <c r="E548" s="332">
        <f>MIN(E541:E546)</f>
        <v>1.6</v>
      </c>
      <c r="F548" s="333">
        <f>MIN(F541:F546)</f>
        <v>50</v>
      </c>
      <c r="G548" s="332">
        <f>MIN(G541:G546)</f>
        <v>0.19</v>
      </c>
      <c r="H548" s="332">
        <f>MIN(H541:H546)</f>
        <v>12</v>
      </c>
      <c r="I548" s="332"/>
      <c r="J548" s="332">
        <f>MIN(J541:J546)</f>
        <v>7.33</v>
      </c>
      <c r="K548" s="332">
        <f>MIN(K541:K546)</f>
        <v>6.3</v>
      </c>
      <c r="L548" s="334">
        <f>MIN(L541:L546)</f>
        <v>0.16</v>
      </c>
      <c r="M548" s="334"/>
      <c r="N548" s="333">
        <f t="shared" ref="N548:U548" si="99">MIN(N541:N546)</f>
        <v>10</v>
      </c>
      <c r="O548" s="333">
        <f t="shared" si="99"/>
        <v>830</v>
      </c>
      <c r="P548" s="333">
        <f t="shared" si="99"/>
        <v>12</v>
      </c>
      <c r="Q548" s="332">
        <f t="shared" si="99"/>
        <v>7.3</v>
      </c>
      <c r="R548" s="333">
        <f t="shared" si="99"/>
        <v>77.400000000000006</v>
      </c>
      <c r="S548" s="333">
        <f t="shared" si="99"/>
        <v>5.3</v>
      </c>
      <c r="T548" s="332">
        <f t="shared" si="99"/>
        <v>1.7</v>
      </c>
      <c r="U548" s="333">
        <f t="shared" si="99"/>
        <v>6.2</v>
      </c>
      <c r="V548" s="286"/>
      <c r="W548" s="286"/>
      <c r="X548" s="286"/>
      <c r="Y548" s="286"/>
      <c r="Z548" s="286"/>
      <c r="AA548" s="286"/>
      <c r="AB548" s="286"/>
      <c r="AC548" s="286"/>
      <c r="AD548" s="286"/>
      <c r="AE548" s="286"/>
      <c r="AF548" s="286"/>
      <c r="AG548" s="286"/>
      <c r="AH548" s="286"/>
      <c r="AI548" s="286"/>
      <c r="AJ548" s="286"/>
      <c r="AK548" s="286"/>
      <c r="AL548" s="286"/>
      <c r="AM548" s="286"/>
      <c r="AN548" s="286"/>
      <c r="AO548" s="286"/>
    </row>
    <row r="549" spans="1:41" s="287" customFormat="1" ht="12" x14ac:dyDescent="0.2">
      <c r="A549" s="286"/>
      <c r="B549" s="286"/>
      <c r="C549" s="331" t="s">
        <v>100</v>
      </c>
      <c r="D549" s="332">
        <f>AVERAGE(D541:D546)</f>
        <v>10.233333333333334</v>
      </c>
      <c r="E549" s="332">
        <f>AVERAGE(E541:E546)</f>
        <v>3.1333333333333333</v>
      </c>
      <c r="F549" s="333">
        <f>AVERAGE(F541:F546)</f>
        <v>233.33333333333334</v>
      </c>
      <c r="G549" s="332">
        <f>AVERAGE(G541:G546)</f>
        <v>0.375</v>
      </c>
      <c r="H549" s="332">
        <f>AVERAGE(H541:H546)</f>
        <v>19.333333333333332</v>
      </c>
      <c r="I549" s="332"/>
      <c r="J549" s="332">
        <f>AVERAGE(J541:J546)</f>
        <v>7.996666666666667</v>
      </c>
      <c r="K549" s="332">
        <f>AVERAGE(K541:K546)</f>
        <v>6.666666666666667</v>
      </c>
      <c r="L549" s="334">
        <f>AVERAGE(L541:L546)</f>
        <v>0.20333333333333334</v>
      </c>
      <c r="M549" s="334"/>
      <c r="N549" s="333">
        <f t="shared" ref="N549:U549" si="100">AVERAGE(N541:N546)</f>
        <v>183.66666666666666</v>
      </c>
      <c r="O549" s="333">
        <f t="shared" si="100"/>
        <v>1068.3333333333333</v>
      </c>
      <c r="P549" s="333">
        <f t="shared" si="100"/>
        <v>21.833333333333332</v>
      </c>
      <c r="Q549" s="332">
        <f t="shared" si="100"/>
        <v>10.388333333333334</v>
      </c>
      <c r="R549" s="333">
        <f t="shared" si="100"/>
        <v>90.983333333333334</v>
      </c>
      <c r="S549" s="333">
        <f t="shared" si="100"/>
        <v>6.25</v>
      </c>
      <c r="T549" s="332">
        <f t="shared" si="100"/>
        <v>1.95</v>
      </c>
      <c r="U549" s="333">
        <f t="shared" si="100"/>
        <v>8</v>
      </c>
      <c r="V549" s="286"/>
      <c r="W549" s="286"/>
      <c r="X549" s="286"/>
      <c r="Y549" s="286"/>
      <c r="Z549" s="286"/>
      <c r="AA549" s="286"/>
      <c r="AB549" s="286"/>
      <c r="AC549" s="286"/>
      <c r="AD549" s="286"/>
      <c r="AE549" s="286"/>
      <c r="AF549" s="286"/>
      <c r="AG549" s="286"/>
      <c r="AH549" s="286"/>
      <c r="AI549" s="286"/>
      <c r="AJ549" s="286"/>
      <c r="AK549" s="286"/>
      <c r="AL549" s="286"/>
      <c r="AM549" s="286"/>
      <c r="AN549" s="286"/>
      <c r="AO549" s="286"/>
    </row>
    <row r="550" spans="1:41" s="287" customFormat="1" ht="12" x14ac:dyDescent="0.2">
      <c r="A550" s="286"/>
      <c r="B550" s="286"/>
      <c r="C550" s="331" t="s">
        <v>101</v>
      </c>
      <c r="D550" s="332">
        <f>MAX(D541:D546)</f>
        <v>22.9</v>
      </c>
      <c r="E550" s="332">
        <f>MAX(E541:E546)</f>
        <v>4.7</v>
      </c>
      <c r="F550" s="333">
        <f>MAX(F541:F546)</f>
        <v>450</v>
      </c>
      <c r="G550" s="332">
        <f>MAX(G541:G546)</f>
        <v>0.6</v>
      </c>
      <c r="H550" s="332">
        <f>MAX(H541:H546)</f>
        <v>31</v>
      </c>
      <c r="I550" s="332"/>
      <c r="J550" s="332">
        <f>MAX(J541:J546)</f>
        <v>9.7100000000000009</v>
      </c>
      <c r="K550" s="332">
        <f>MAX(K541:K546)</f>
        <v>7.2</v>
      </c>
      <c r="L550" s="334">
        <f>MAX(L541:L546)</f>
        <v>0.31</v>
      </c>
      <c r="M550" s="334"/>
      <c r="N550" s="333">
        <f t="shared" ref="N550:U550" si="101">MAX(N541:N546)</f>
        <v>470</v>
      </c>
      <c r="O550" s="333">
        <f t="shared" si="101"/>
        <v>1600</v>
      </c>
      <c r="P550" s="333">
        <f t="shared" si="101"/>
        <v>39</v>
      </c>
      <c r="Q550" s="332">
        <f t="shared" si="101"/>
        <v>13.2</v>
      </c>
      <c r="R550" s="333">
        <f t="shared" si="101"/>
        <v>101.7</v>
      </c>
      <c r="S550" s="333">
        <f t="shared" si="101"/>
        <v>7.3</v>
      </c>
      <c r="T550" s="332">
        <f t="shared" si="101"/>
        <v>2.2999999999999998</v>
      </c>
      <c r="U550" s="333">
        <f t="shared" si="101"/>
        <v>10</v>
      </c>
      <c r="V550" s="286"/>
      <c r="W550" s="286"/>
      <c r="X550" s="286"/>
      <c r="Y550" s="286"/>
      <c r="Z550" s="286"/>
      <c r="AA550" s="286"/>
      <c r="AB550" s="286"/>
      <c r="AC550" s="286"/>
      <c r="AD550" s="286"/>
      <c r="AE550" s="286"/>
      <c r="AF550" s="286"/>
      <c r="AG550" s="286"/>
      <c r="AH550" s="286"/>
      <c r="AI550" s="286"/>
      <c r="AJ550" s="286"/>
      <c r="AK550" s="286"/>
      <c r="AL550" s="286"/>
      <c r="AM550" s="286"/>
      <c r="AN550" s="286"/>
      <c r="AO550" s="286"/>
    </row>
    <row r="551" spans="1:41" s="287" customFormat="1" ht="12" x14ac:dyDescent="0.2">
      <c r="A551" s="286"/>
      <c r="B551" s="286"/>
      <c r="C551" s="345"/>
      <c r="D551" s="305"/>
      <c r="E551" s="286"/>
      <c r="F551" s="346"/>
      <c r="G551" s="346"/>
      <c r="H551" s="286"/>
      <c r="I551" s="286"/>
      <c r="J551" s="305"/>
      <c r="K551" s="286"/>
      <c r="L551" s="286"/>
      <c r="M551" s="286"/>
      <c r="N551" s="346"/>
      <c r="O551" s="346"/>
      <c r="P551" s="346"/>
      <c r="Q551" s="305"/>
      <c r="R551" s="346"/>
      <c r="S551" s="346"/>
      <c r="T551" s="305"/>
      <c r="U551" s="346"/>
      <c r="V551" s="286"/>
      <c r="W551" s="286"/>
      <c r="X551" s="286"/>
      <c r="Y551" s="286"/>
      <c r="Z551" s="286"/>
      <c r="AA551" s="286"/>
      <c r="AB551" s="286"/>
      <c r="AC551" s="286"/>
      <c r="AD551" s="286"/>
      <c r="AE551" s="286"/>
      <c r="AF551" s="286"/>
      <c r="AG551" s="286"/>
      <c r="AH551" s="286"/>
      <c r="AI551" s="286"/>
      <c r="AJ551" s="286"/>
      <c r="AK551" s="286"/>
      <c r="AL551" s="286"/>
      <c r="AM551" s="286"/>
      <c r="AN551" s="286"/>
      <c r="AO551" s="286"/>
    </row>
    <row r="552" spans="1:41" s="287" customFormat="1" ht="12" x14ac:dyDescent="0.2">
      <c r="A552" s="335"/>
      <c r="B552" s="335"/>
      <c r="C552" s="355"/>
      <c r="D552" s="357"/>
      <c r="E552" s="335"/>
      <c r="F552" s="356"/>
      <c r="G552" s="356"/>
      <c r="H552" s="335"/>
      <c r="I552" s="335"/>
      <c r="J552" s="357"/>
      <c r="K552" s="335"/>
      <c r="L552" s="335"/>
      <c r="M552" s="335"/>
      <c r="N552" s="356"/>
      <c r="O552" s="356"/>
      <c r="P552" s="356"/>
      <c r="Q552" s="357"/>
      <c r="R552" s="356"/>
      <c r="S552" s="356"/>
      <c r="T552" s="357"/>
      <c r="U552" s="356"/>
      <c r="V552" s="286"/>
      <c r="W552" s="286"/>
      <c r="X552" s="286"/>
      <c r="Y552" s="286"/>
      <c r="Z552" s="286"/>
      <c r="AA552" s="286"/>
      <c r="AB552" s="286"/>
      <c r="AC552" s="286"/>
      <c r="AD552" s="286"/>
      <c r="AE552" s="286"/>
      <c r="AF552" s="286"/>
      <c r="AG552" s="286"/>
      <c r="AH552" s="286"/>
      <c r="AI552" s="286"/>
      <c r="AJ552" s="286"/>
      <c r="AK552" s="286"/>
      <c r="AL552" s="286"/>
      <c r="AM552" s="286"/>
      <c r="AN552" s="286"/>
      <c r="AO552" s="286"/>
    </row>
    <row r="553" spans="1:41" s="287" customFormat="1" ht="12" x14ac:dyDescent="0.2">
      <c r="A553" s="299">
        <v>650</v>
      </c>
      <c r="B553" s="289" t="s">
        <v>76</v>
      </c>
      <c r="C553" s="290">
        <v>44972</v>
      </c>
      <c r="D553" s="285">
        <v>1.9</v>
      </c>
      <c r="E553" s="291">
        <v>0.83</v>
      </c>
      <c r="F553" s="289">
        <v>100</v>
      </c>
      <c r="G553" s="291">
        <v>0.22</v>
      </c>
      <c r="H553" s="289">
        <v>13</v>
      </c>
      <c r="I553" s="294"/>
      <c r="J553" s="292">
        <v>7.58</v>
      </c>
      <c r="K553" s="285">
        <v>6.4</v>
      </c>
      <c r="L553" s="291">
        <v>0.13</v>
      </c>
      <c r="M553" s="289">
        <v>16</v>
      </c>
      <c r="N553" s="289">
        <v>240</v>
      </c>
      <c r="O553" s="289">
        <v>750</v>
      </c>
      <c r="P553" s="285">
        <v>9.1</v>
      </c>
      <c r="Q553" s="289">
        <v>12.65</v>
      </c>
      <c r="R553" s="289">
        <v>92.1</v>
      </c>
      <c r="S553" s="285">
        <v>5.0999999999999996</v>
      </c>
      <c r="T553" s="285">
        <v>1.7</v>
      </c>
      <c r="U553" s="285">
        <v>9.3000000000000007</v>
      </c>
      <c r="V553" s="286"/>
      <c r="W553" s="286"/>
      <c r="X553" s="286"/>
      <c r="Y553" s="286"/>
      <c r="Z553" s="286"/>
      <c r="AA553" s="286"/>
      <c r="AB553" s="286"/>
      <c r="AC553" s="286"/>
      <c r="AD553" s="286"/>
      <c r="AE553" s="286"/>
      <c r="AF553" s="286"/>
      <c r="AG553" s="286"/>
      <c r="AH553" s="286"/>
      <c r="AI553" s="286"/>
      <c r="AJ553" s="286"/>
      <c r="AK553" s="286"/>
      <c r="AL553" s="286"/>
      <c r="AM553" s="286"/>
      <c r="AN553" s="286"/>
      <c r="AO553" s="286"/>
    </row>
    <row r="554" spans="1:41" s="287" customFormat="1" ht="12" x14ac:dyDescent="0.2">
      <c r="A554" s="299">
        <v>650</v>
      </c>
      <c r="B554" s="289" t="s">
        <v>76</v>
      </c>
      <c r="C554" s="290">
        <v>45035</v>
      </c>
      <c r="D554" s="285">
        <v>8.4</v>
      </c>
      <c r="E554" s="291">
        <v>1.2</v>
      </c>
      <c r="F554" s="289">
        <v>100</v>
      </c>
      <c r="G554" s="291">
        <v>0.18</v>
      </c>
      <c r="H554" s="289">
        <v>14</v>
      </c>
      <c r="I554" s="294"/>
      <c r="J554" s="292">
        <v>7.4</v>
      </c>
      <c r="K554" s="285">
        <v>6.5</v>
      </c>
      <c r="L554" s="291">
        <v>0.13</v>
      </c>
      <c r="M554" s="289">
        <v>12</v>
      </c>
      <c r="N554" s="289">
        <v>110</v>
      </c>
      <c r="O554" s="289">
        <v>660</v>
      </c>
      <c r="P554" s="285">
        <v>13</v>
      </c>
      <c r="Q554" s="289">
        <v>10.4</v>
      </c>
      <c r="R554" s="289">
        <v>88.5</v>
      </c>
      <c r="S554" s="285">
        <v>4.5</v>
      </c>
      <c r="T554" s="285">
        <v>1.5</v>
      </c>
      <c r="U554" s="285">
        <v>9.1999999999999993</v>
      </c>
      <c r="V554" s="286"/>
      <c r="W554" s="286"/>
      <c r="X554" s="286"/>
      <c r="Y554" s="286"/>
      <c r="Z554" s="286"/>
      <c r="AA554" s="286"/>
      <c r="AB554" s="286"/>
      <c r="AC554" s="286"/>
      <c r="AD554" s="286"/>
      <c r="AE554" s="286"/>
      <c r="AF554" s="286"/>
      <c r="AG554" s="286"/>
      <c r="AH554" s="286"/>
      <c r="AI554" s="286"/>
      <c r="AJ554" s="286"/>
      <c r="AK554" s="286"/>
      <c r="AL554" s="286"/>
      <c r="AM554" s="286"/>
      <c r="AN554" s="286"/>
      <c r="AO554" s="286"/>
    </row>
    <row r="555" spans="1:41" s="287" customFormat="1" ht="12" x14ac:dyDescent="0.2">
      <c r="A555" s="299">
        <v>650</v>
      </c>
      <c r="B555" s="289" t="s">
        <v>76</v>
      </c>
      <c r="C555" s="290">
        <v>45091</v>
      </c>
      <c r="D555" s="285">
        <v>20.3</v>
      </c>
      <c r="E555" s="285">
        <v>2.7</v>
      </c>
      <c r="F555" s="289">
        <v>70</v>
      </c>
      <c r="G555" s="291">
        <v>0.13</v>
      </c>
      <c r="H555" s="289">
        <v>12</v>
      </c>
      <c r="I555" s="294"/>
      <c r="J555" s="285">
        <v>8.25</v>
      </c>
      <c r="K555" s="285">
        <v>6.8</v>
      </c>
      <c r="L555" s="291">
        <v>0.2</v>
      </c>
      <c r="M555" s="289">
        <v>33</v>
      </c>
      <c r="N555" s="289">
        <v>21</v>
      </c>
      <c r="O555" s="289">
        <v>600</v>
      </c>
      <c r="P555" s="289">
        <v>18</v>
      </c>
      <c r="Q555" s="285">
        <v>7.7</v>
      </c>
      <c r="R555" s="289">
        <v>86.5</v>
      </c>
      <c r="S555" s="285">
        <v>5.4</v>
      </c>
      <c r="T555" s="285">
        <v>1.7</v>
      </c>
      <c r="U555" s="285">
        <v>9.8000000000000007</v>
      </c>
      <c r="V555" s="286"/>
      <c r="W555" s="286"/>
      <c r="X555" s="286"/>
      <c r="Y555" s="286"/>
      <c r="Z555" s="286"/>
      <c r="AA555" s="286"/>
      <c r="AB555" s="286"/>
      <c r="AC555" s="286"/>
      <c r="AD555" s="286"/>
      <c r="AE555" s="286"/>
      <c r="AF555" s="286"/>
      <c r="AG555" s="286"/>
      <c r="AH555" s="286"/>
      <c r="AI555" s="286"/>
      <c r="AJ555" s="286"/>
      <c r="AK555" s="286"/>
      <c r="AL555" s="286"/>
      <c r="AM555" s="286"/>
      <c r="AN555" s="286"/>
      <c r="AO555" s="286"/>
    </row>
    <row r="556" spans="1:41" s="287" customFormat="1" ht="12" x14ac:dyDescent="0.2">
      <c r="A556" s="288">
        <v>650</v>
      </c>
      <c r="B556" s="289" t="s">
        <v>76</v>
      </c>
      <c r="C556" s="290" t="s">
        <v>207</v>
      </c>
      <c r="D556" s="405">
        <v>16.399999999999999</v>
      </c>
      <c r="E556" s="406">
        <v>6.7</v>
      </c>
      <c r="F556" s="407">
        <v>450</v>
      </c>
      <c r="G556" s="408">
        <v>0.81</v>
      </c>
      <c r="H556" s="407">
        <v>41</v>
      </c>
      <c r="I556" s="409"/>
      <c r="J556" s="406">
        <v>8.11</v>
      </c>
      <c r="K556" s="406">
        <v>5.9</v>
      </c>
      <c r="L556" s="411">
        <v>8.2000000000000003E-2</v>
      </c>
      <c r="M556" s="407">
        <v>22</v>
      </c>
      <c r="N556" s="407">
        <v>140</v>
      </c>
      <c r="O556" s="407">
        <v>1700</v>
      </c>
      <c r="P556" s="407">
        <v>51</v>
      </c>
      <c r="Q556" s="406">
        <v>7.1</v>
      </c>
      <c r="R556" s="407">
        <v>74.3</v>
      </c>
      <c r="S556" s="406">
        <v>6.2</v>
      </c>
      <c r="T556" s="406">
        <v>2</v>
      </c>
      <c r="U556" s="406">
        <v>8.4</v>
      </c>
      <c r="V556" s="286"/>
      <c r="W556" s="286"/>
      <c r="X556" s="286"/>
      <c r="Y556" s="286"/>
      <c r="Z556" s="286"/>
      <c r="AA556" s="286"/>
      <c r="AB556" s="286"/>
      <c r="AC556" s="286"/>
      <c r="AD556" s="286"/>
      <c r="AE556" s="286"/>
      <c r="AF556" s="286"/>
      <c r="AG556" s="286"/>
      <c r="AH556" s="286"/>
      <c r="AI556" s="286"/>
      <c r="AJ556" s="286"/>
      <c r="AK556" s="286"/>
      <c r="AL556" s="286"/>
      <c r="AM556" s="286"/>
      <c r="AN556" s="286"/>
      <c r="AO556" s="286"/>
    </row>
    <row r="557" spans="1:41" s="287" customFormat="1" ht="12" x14ac:dyDescent="0.2">
      <c r="A557" s="299">
        <v>650</v>
      </c>
      <c r="B557" s="289" t="s">
        <v>76</v>
      </c>
      <c r="C557" s="290">
        <v>45211</v>
      </c>
      <c r="D557" s="406">
        <v>10.4</v>
      </c>
      <c r="E557" s="406">
        <v>2.4</v>
      </c>
      <c r="F557" s="407">
        <v>180</v>
      </c>
      <c r="G557" s="408">
        <v>0.3</v>
      </c>
      <c r="H557" s="407">
        <v>17</v>
      </c>
      <c r="I557" s="409"/>
      <c r="J557" s="406">
        <v>7.46</v>
      </c>
      <c r="K557" s="406">
        <v>6.6</v>
      </c>
      <c r="L557" s="408">
        <v>0.16</v>
      </c>
      <c r="M557" s="407">
        <v>24</v>
      </c>
      <c r="N557" s="407">
        <v>23</v>
      </c>
      <c r="O557" s="407">
        <v>680</v>
      </c>
      <c r="P557" s="407">
        <v>17</v>
      </c>
      <c r="Q557" s="406">
        <v>9.4</v>
      </c>
      <c r="R557" s="407">
        <v>89</v>
      </c>
      <c r="S557" s="406">
        <v>5</v>
      </c>
      <c r="T557" s="406">
        <v>1.7</v>
      </c>
      <c r="U557" s="406">
        <v>8.9</v>
      </c>
      <c r="V557" s="286"/>
      <c r="W557" s="286"/>
      <c r="X557" s="286"/>
      <c r="Y557" s="286"/>
      <c r="Z557" s="286"/>
      <c r="AA557" s="286"/>
      <c r="AB557" s="286"/>
      <c r="AC557" s="286"/>
      <c r="AD557" s="286"/>
      <c r="AE557" s="286"/>
      <c r="AF557" s="286"/>
      <c r="AG557" s="286"/>
      <c r="AH557" s="286"/>
      <c r="AI557" s="286"/>
      <c r="AJ557" s="286"/>
      <c r="AK557" s="286"/>
      <c r="AL557" s="286"/>
      <c r="AM557" s="286"/>
      <c r="AN557" s="286"/>
      <c r="AO557" s="286"/>
    </row>
    <row r="558" spans="1:41" s="287" customFormat="1" ht="12" x14ac:dyDescent="0.2">
      <c r="A558" s="299">
        <v>650</v>
      </c>
      <c r="B558" s="289" t="s">
        <v>76</v>
      </c>
      <c r="C558" s="290">
        <v>45273</v>
      </c>
      <c r="D558" s="406">
        <v>0.4</v>
      </c>
      <c r="E558" s="406">
        <v>1.8</v>
      </c>
      <c r="F558" s="407">
        <v>150</v>
      </c>
      <c r="G558" s="408">
        <v>0.26</v>
      </c>
      <c r="H558" s="407">
        <v>15</v>
      </c>
      <c r="I558" s="409"/>
      <c r="J558" s="406">
        <v>7.39</v>
      </c>
      <c r="K558" s="406">
        <v>6.5</v>
      </c>
      <c r="L558" s="408">
        <v>0.15</v>
      </c>
      <c r="M558" s="407">
        <v>56</v>
      </c>
      <c r="N558" s="407">
        <v>63</v>
      </c>
      <c r="O558" s="407">
        <v>670</v>
      </c>
      <c r="P558" s="407">
        <v>11</v>
      </c>
      <c r="Q558" s="407">
        <v>12.6</v>
      </c>
      <c r="R558" s="407">
        <v>90.1</v>
      </c>
      <c r="S558" s="406">
        <v>5.0999999999999996</v>
      </c>
      <c r="T558" s="406">
        <v>1.7</v>
      </c>
      <c r="U558" s="406">
        <v>9.1999999999999993</v>
      </c>
      <c r="V558" s="286"/>
      <c r="W558" s="286"/>
      <c r="X558" s="286"/>
      <c r="Y558" s="286"/>
      <c r="Z558" s="286"/>
      <c r="AA558" s="286"/>
      <c r="AB558" s="286"/>
      <c r="AC558" s="286"/>
      <c r="AD558" s="286"/>
      <c r="AE558" s="286"/>
      <c r="AF558" s="286"/>
      <c r="AG558" s="286"/>
      <c r="AH558" s="286"/>
      <c r="AI558" s="286"/>
      <c r="AJ558" s="286"/>
      <c r="AK558" s="286"/>
      <c r="AL558" s="286"/>
      <c r="AM558" s="286"/>
      <c r="AN558" s="286"/>
      <c r="AO558" s="286"/>
    </row>
    <row r="559" spans="1:41" s="287" customFormat="1" ht="12" x14ac:dyDescent="0.2">
      <c r="A559" s="340"/>
      <c r="B559" s="340"/>
      <c r="C559" s="341"/>
      <c r="D559" s="342"/>
      <c r="E559" s="342"/>
      <c r="F559" s="343"/>
      <c r="G559" s="343"/>
      <c r="H559" s="342"/>
      <c r="I559" s="342"/>
      <c r="J559" s="342"/>
      <c r="K559" s="342"/>
      <c r="L559" s="344"/>
      <c r="M559" s="344"/>
      <c r="N559" s="343"/>
      <c r="O559" s="343"/>
      <c r="P559" s="343"/>
      <c r="Q559" s="342"/>
      <c r="R559" s="343"/>
      <c r="S559" s="343"/>
      <c r="T559" s="342"/>
      <c r="U559" s="343"/>
      <c r="V559" s="286"/>
      <c r="W559" s="286"/>
      <c r="X559" s="286"/>
      <c r="Y559" s="286"/>
      <c r="Z559" s="286"/>
      <c r="AA559" s="286"/>
      <c r="AB559" s="286"/>
      <c r="AC559" s="286"/>
      <c r="AD559" s="286"/>
      <c r="AE559" s="286"/>
      <c r="AF559" s="286"/>
      <c r="AG559" s="286"/>
      <c r="AH559" s="286"/>
      <c r="AI559" s="286"/>
      <c r="AJ559" s="286"/>
      <c r="AK559" s="286"/>
      <c r="AL559" s="286"/>
      <c r="AM559" s="286"/>
      <c r="AN559" s="286"/>
      <c r="AO559" s="286"/>
    </row>
    <row r="560" spans="1:41" s="287" customFormat="1" ht="12" x14ac:dyDescent="0.2">
      <c r="A560" s="286"/>
      <c r="B560" s="286"/>
      <c r="C560" s="331" t="s">
        <v>99</v>
      </c>
      <c r="D560" s="332">
        <f>MIN(D553:D558)</f>
        <v>0.4</v>
      </c>
      <c r="E560" s="332">
        <f>MIN(E553:E558)</f>
        <v>0.83</v>
      </c>
      <c r="F560" s="333">
        <f>MIN(F553:F558)</f>
        <v>70</v>
      </c>
      <c r="G560" s="332">
        <f>MIN(G553:G558)</f>
        <v>0.13</v>
      </c>
      <c r="H560" s="332">
        <f>MIN(H553:H558)</f>
        <v>12</v>
      </c>
      <c r="I560" s="332"/>
      <c r="J560" s="332">
        <f>MIN(J553:J558)</f>
        <v>7.39</v>
      </c>
      <c r="K560" s="332">
        <f>MIN(K553:K558)</f>
        <v>5.9</v>
      </c>
      <c r="L560" s="334">
        <f>MIN(L553:L558)</f>
        <v>8.2000000000000003E-2</v>
      </c>
      <c r="M560" s="334"/>
      <c r="N560" s="333">
        <f t="shared" ref="N560:U560" si="102">MIN(N553:N558)</f>
        <v>21</v>
      </c>
      <c r="O560" s="333">
        <f t="shared" si="102"/>
        <v>600</v>
      </c>
      <c r="P560" s="333">
        <f t="shared" si="102"/>
        <v>9.1</v>
      </c>
      <c r="Q560" s="332">
        <f t="shared" si="102"/>
        <v>7.1</v>
      </c>
      <c r="R560" s="333">
        <f t="shared" si="102"/>
        <v>74.3</v>
      </c>
      <c r="S560" s="333">
        <f t="shared" si="102"/>
        <v>4.5</v>
      </c>
      <c r="T560" s="332">
        <f t="shared" si="102"/>
        <v>1.5</v>
      </c>
      <c r="U560" s="333">
        <f t="shared" si="102"/>
        <v>8.4</v>
      </c>
      <c r="V560" s="286"/>
      <c r="W560" s="286"/>
      <c r="X560" s="286"/>
      <c r="Y560" s="286"/>
      <c r="Z560" s="286"/>
      <c r="AA560" s="286"/>
      <c r="AB560" s="286"/>
      <c r="AC560" s="286"/>
      <c r="AD560" s="286"/>
      <c r="AE560" s="286"/>
      <c r="AF560" s="286"/>
      <c r="AG560" s="286"/>
      <c r="AH560" s="286"/>
      <c r="AI560" s="286"/>
      <c r="AJ560" s="286"/>
      <c r="AK560" s="286"/>
      <c r="AL560" s="286"/>
      <c r="AM560" s="286"/>
      <c r="AN560" s="286"/>
      <c r="AO560" s="286"/>
    </row>
    <row r="561" spans="1:41" s="287" customFormat="1" ht="12" x14ac:dyDescent="0.2">
      <c r="A561" s="286"/>
      <c r="B561" s="286"/>
      <c r="C561" s="331" t="s">
        <v>100</v>
      </c>
      <c r="D561" s="332">
        <f>AVERAGE(D553:D558)</f>
        <v>9.6333333333333329</v>
      </c>
      <c r="E561" s="332">
        <f>AVERAGE(E553:E558)</f>
        <v>2.605</v>
      </c>
      <c r="F561" s="333">
        <f>AVERAGE(F553:F558)</f>
        <v>175</v>
      </c>
      <c r="G561" s="332">
        <f>AVERAGE(G553:G558)</f>
        <v>0.31666666666666671</v>
      </c>
      <c r="H561" s="332">
        <f>AVERAGE(H553:H558)</f>
        <v>18.666666666666668</v>
      </c>
      <c r="I561" s="332"/>
      <c r="J561" s="332">
        <f>AVERAGE(J553:J558)</f>
        <v>7.6983333333333333</v>
      </c>
      <c r="K561" s="332">
        <f>AVERAGE(K553:K558)</f>
        <v>6.45</v>
      </c>
      <c r="L561" s="334">
        <f>AVERAGE(L553:L558)</f>
        <v>0.14200000000000002</v>
      </c>
      <c r="M561" s="334"/>
      <c r="N561" s="333">
        <f t="shared" ref="N561:U561" si="103">AVERAGE(N553:N558)</f>
        <v>99.5</v>
      </c>
      <c r="O561" s="333">
        <f t="shared" si="103"/>
        <v>843.33333333333337</v>
      </c>
      <c r="P561" s="333">
        <f t="shared" si="103"/>
        <v>19.849999999999998</v>
      </c>
      <c r="Q561" s="332">
        <f t="shared" si="103"/>
        <v>9.9749999999999996</v>
      </c>
      <c r="R561" s="333">
        <f t="shared" si="103"/>
        <v>86.75</v>
      </c>
      <c r="S561" s="333">
        <f t="shared" si="103"/>
        <v>5.2166666666666659</v>
      </c>
      <c r="T561" s="332">
        <f t="shared" si="103"/>
        <v>1.7166666666666666</v>
      </c>
      <c r="U561" s="333">
        <f t="shared" si="103"/>
        <v>9.1333333333333329</v>
      </c>
      <c r="V561" s="286"/>
      <c r="W561" s="286"/>
      <c r="X561" s="286"/>
      <c r="Y561" s="286"/>
      <c r="Z561" s="286"/>
      <c r="AA561" s="286"/>
      <c r="AB561" s="286"/>
      <c r="AC561" s="286"/>
      <c r="AD561" s="286"/>
      <c r="AE561" s="286"/>
      <c r="AF561" s="286"/>
      <c r="AG561" s="286"/>
      <c r="AH561" s="286"/>
      <c r="AI561" s="286"/>
      <c r="AJ561" s="286"/>
      <c r="AK561" s="286"/>
      <c r="AL561" s="286"/>
      <c r="AM561" s="286"/>
      <c r="AN561" s="286"/>
      <c r="AO561" s="286"/>
    </row>
    <row r="562" spans="1:41" s="287" customFormat="1" ht="12" x14ac:dyDescent="0.2">
      <c r="A562" s="286"/>
      <c r="B562" s="286"/>
      <c r="C562" s="331" t="s">
        <v>101</v>
      </c>
      <c r="D562" s="332">
        <f>MAX(D553:D558)</f>
        <v>20.3</v>
      </c>
      <c r="E562" s="332">
        <f>MAX(E553:E558)</f>
        <v>6.7</v>
      </c>
      <c r="F562" s="333">
        <f>MAX(F553:F558)</f>
        <v>450</v>
      </c>
      <c r="G562" s="332">
        <f>MAX(G553:G558)</f>
        <v>0.81</v>
      </c>
      <c r="H562" s="332">
        <f>MAX(H553:H558)</f>
        <v>41</v>
      </c>
      <c r="I562" s="332"/>
      <c r="J562" s="332">
        <f>MAX(J553:J558)</f>
        <v>8.25</v>
      </c>
      <c r="K562" s="332">
        <f>MAX(K553:K558)</f>
        <v>6.8</v>
      </c>
      <c r="L562" s="334">
        <f>MAX(L553:L558)</f>
        <v>0.2</v>
      </c>
      <c r="M562" s="334"/>
      <c r="N562" s="333">
        <f t="shared" ref="N562:U562" si="104">MAX(N553:N558)</f>
        <v>240</v>
      </c>
      <c r="O562" s="333">
        <f t="shared" si="104"/>
        <v>1700</v>
      </c>
      <c r="P562" s="333">
        <f t="shared" si="104"/>
        <v>51</v>
      </c>
      <c r="Q562" s="332">
        <f t="shared" si="104"/>
        <v>12.65</v>
      </c>
      <c r="R562" s="333">
        <f t="shared" si="104"/>
        <v>92.1</v>
      </c>
      <c r="S562" s="333">
        <f t="shared" si="104"/>
        <v>6.2</v>
      </c>
      <c r="T562" s="332">
        <f t="shared" si="104"/>
        <v>2</v>
      </c>
      <c r="U562" s="333">
        <f t="shared" si="104"/>
        <v>9.8000000000000007</v>
      </c>
      <c r="V562" s="286"/>
      <c r="W562" s="286"/>
      <c r="X562" s="286"/>
      <c r="Y562" s="286"/>
      <c r="Z562" s="286"/>
      <c r="AA562" s="286"/>
      <c r="AB562" s="286"/>
      <c r="AC562" s="286"/>
      <c r="AD562" s="286"/>
      <c r="AE562" s="286"/>
      <c r="AF562" s="286"/>
      <c r="AG562" s="286"/>
      <c r="AH562" s="286"/>
      <c r="AI562" s="286"/>
      <c r="AJ562" s="286"/>
      <c r="AK562" s="286"/>
      <c r="AL562" s="286"/>
      <c r="AM562" s="286"/>
      <c r="AN562" s="286"/>
      <c r="AO562" s="286"/>
    </row>
    <row r="563" spans="1:41" s="287" customFormat="1" ht="12" x14ac:dyDescent="0.2">
      <c r="A563" s="286"/>
      <c r="B563" s="286"/>
      <c r="C563" s="345"/>
      <c r="D563" s="305"/>
      <c r="E563" s="286"/>
      <c r="F563" s="346"/>
      <c r="G563" s="346"/>
      <c r="H563" s="286"/>
      <c r="I563" s="286"/>
      <c r="J563" s="305"/>
      <c r="K563" s="286"/>
      <c r="L563" s="286"/>
      <c r="M563" s="286"/>
      <c r="N563" s="346"/>
      <c r="O563" s="346"/>
      <c r="P563" s="346"/>
      <c r="Q563" s="305"/>
      <c r="R563" s="346"/>
      <c r="S563" s="346"/>
      <c r="T563" s="305"/>
      <c r="U563" s="346"/>
      <c r="V563" s="286"/>
      <c r="W563" s="286"/>
      <c r="X563" s="286"/>
      <c r="Y563" s="286"/>
      <c r="Z563" s="286"/>
      <c r="AA563" s="286"/>
      <c r="AB563" s="286"/>
      <c r="AC563" s="286"/>
      <c r="AD563" s="286"/>
      <c r="AE563" s="286"/>
      <c r="AF563" s="286"/>
      <c r="AG563" s="286"/>
      <c r="AH563" s="286"/>
      <c r="AI563" s="286"/>
      <c r="AJ563" s="286"/>
      <c r="AK563" s="286"/>
      <c r="AL563" s="286"/>
      <c r="AM563" s="286"/>
      <c r="AN563" s="286"/>
      <c r="AO563" s="286"/>
    </row>
    <row r="564" spans="1:41" s="287" customFormat="1" ht="12" x14ac:dyDescent="0.2">
      <c r="A564" s="335"/>
      <c r="B564" s="335"/>
      <c r="C564" s="355"/>
      <c r="D564" s="357"/>
      <c r="E564" s="335"/>
      <c r="F564" s="356"/>
      <c r="G564" s="356"/>
      <c r="H564" s="335"/>
      <c r="I564" s="335"/>
      <c r="J564" s="357"/>
      <c r="K564" s="335"/>
      <c r="L564" s="335"/>
      <c r="M564" s="335"/>
      <c r="N564" s="356"/>
      <c r="O564" s="356"/>
      <c r="P564" s="356"/>
      <c r="Q564" s="357"/>
      <c r="R564" s="356"/>
      <c r="S564" s="356"/>
      <c r="T564" s="357"/>
      <c r="U564" s="356"/>
      <c r="V564" s="286"/>
      <c r="W564" s="286"/>
      <c r="X564" s="286"/>
      <c r="Y564" s="286"/>
      <c r="Z564" s="286"/>
      <c r="AA564" s="286"/>
      <c r="AB564" s="286"/>
      <c r="AC564" s="286"/>
      <c r="AD564" s="286"/>
      <c r="AE564" s="286"/>
      <c r="AF564" s="286"/>
      <c r="AG564" s="286"/>
      <c r="AH564" s="286"/>
      <c r="AI564" s="286"/>
      <c r="AJ564" s="286"/>
      <c r="AK564" s="286"/>
      <c r="AL564" s="286"/>
      <c r="AM564" s="286"/>
      <c r="AN564" s="286"/>
      <c r="AO564" s="286"/>
    </row>
    <row r="565" spans="1:41" s="287" customFormat="1" ht="12" x14ac:dyDescent="0.2">
      <c r="A565" s="299">
        <v>654</v>
      </c>
      <c r="B565" s="289" t="s">
        <v>83</v>
      </c>
      <c r="C565" s="290">
        <v>44972</v>
      </c>
      <c r="D565" s="285">
        <v>1.6</v>
      </c>
      <c r="E565" s="291">
        <v>0.72</v>
      </c>
      <c r="F565" s="289">
        <v>50</v>
      </c>
      <c r="G565" s="298">
        <v>9.1999999999999998E-2</v>
      </c>
      <c r="H565" s="285">
        <v>9.9</v>
      </c>
      <c r="I565" s="294"/>
      <c r="J565" s="292">
        <v>7.51</v>
      </c>
      <c r="K565" s="285">
        <v>6.9</v>
      </c>
      <c r="L565" s="291">
        <v>0.15</v>
      </c>
      <c r="M565" s="293">
        <v>10</v>
      </c>
      <c r="N565" s="289">
        <v>220</v>
      </c>
      <c r="O565" s="289">
        <v>570</v>
      </c>
      <c r="P565" s="285">
        <v>5.6</v>
      </c>
      <c r="Q565" s="289">
        <v>13.46</v>
      </c>
      <c r="R565" s="289">
        <v>97.2</v>
      </c>
      <c r="S565" s="285">
        <v>5.0999999999999996</v>
      </c>
      <c r="T565" s="285">
        <v>1.7</v>
      </c>
      <c r="U565" s="285">
        <v>9</v>
      </c>
      <c r="V565" s="286"/>
      <c r="W565" s="286"/>
      <c r="X565" s="286"/>
      <c r="Y565" s="286"/>
      <c r="Z565" s="286"/>
      <c r="AA565" s="286"/>
      <c r="AB565" s="286"/>
      <c r="AC565" s="286"/>
      <c r="AD565" s="286"/>
      <c r="AE565" s="286"/>
      <c r="AF565" s="286"/>
      <c r="AG565" s="286"/>
      <c r="AH565" s="286"/>
      <c r="AI565" s="286"/>
      <c r="AJ565" s="286"/>
      <c r="AK565" s="286"/>
      <c r="AL565" s="286"/>
      <c r="AM565" s="286"/>
      <c r="AN565" s="286"/>
      <c r="AO565" s="286"/>
    </row>
    <row r="566" spans="1:41" s="287" customFormat="1" ht="12" x14ac:dyDescent="0.2">
      <c r="A566" s="299">
        <v>654</v>
      </c>
      <c r="B566" s="289" t="s">
        <v>83</v>
      </c>
      <c r="C566" s="290">
        <v>45035</v>
      </c>
      <c r="D566" s="285">
        <v>7.7</v>
      </c>
      <c r="E566" s="291">
        <v>1.6</v>
      </c>
      <c r="F566" s="289">
        <v>50</v>
      </c>
      <c r="G566" s="298">
        <v>9.8000000000000004E-2</v>
      </c>
      <c r="H566" s="285">
        <v>9.4</v>
      </c>
      <c r="I566" s="294"/>
      <c r="J566" s="292">
        <v>7.23</v>
      </c>
      <c r="K566" s="285">
        <v>7</v>
      </c>
      <c r="L566" s="291">
        <v>0.15</v>
      </c>
      <c r="M566" s="293">
        <v>10</v>
      </c>
      <c r="N566" s="289">
        <v>160</v>
      </c>
      <c r="O566" s="289">
        <v>600</v>
      </c>
      <c r="P566" s="285">
        <v>11</v>
      </c>
      <c r="Q566" s="289">
        <v>12.333</v>
      </c>
      <c r="R566" s="289">
        <v>103.4</v>
      </c>
      <c r="S566" s="285">
        <v>4.8</v>
      </c>
      <c r="T566" s="285">
        <v>1.5</v>
      </c>
      <c r="U566" s="285">
        <v>8.6999999999999993</v>
      </c>
      <c r="V566" s="286"/>
      <c r="W566" s="286"/>
      <c r="X566" s="286"/>
      <c r="Y566" s="286"/>
      <c r="Z566" s="286"/>
      <c r="AA566" s="286"/>
      <c r="AB566" s="286"/>
      <c r="AC566" s="286"/>
      <c r="AD566" s="286"/>
      <c r="AE566" s="286"/>
      <c r="AF566" s="286"/>
      <c r="AG566" s="286"/>
      <c r="AH566" s="286"/>
      <c r="AI566" s="286"/>
      <c r="AJ566" s="286"/>
      <c r="AK566" s="286"/>
      <c r="AL566" s="286"/>
      <c r="AM566" s="286"/>
      <c r="AN566" s="286"/>
      <c r="AO566" s="286"/>
    </row>
    <row r="567" spans="1:41" s="287" customFormat="1" ht="12" x14ac:dyDescent="0.2">
      <c r="A567" s="299">
        <v>654</v>
      </c>
      <c r="B567" s="289" t="s">
        <v>83</v>
      </c>
      <c r="C567" s="290">
        <v>45091</v>
      </c>
      <c r="D567" s="285">
        <v>21.3</v>
      </c>
      <c r="E567" s="285">
        <v>2.6</v>
      </c>
      <c r="F567" s="289">
        <v>50</v>
      </c>
      <c r="G567" s="291">
        <v>8.1000000000000003E-2</v>
      </c>
      <c r="H567" s="289">
        <v>11</v>
      </c>
      <c r="I567" s="294"/>
      <c r="J567" s="285">
        <v>7.67</v>
      </c>
      <c r="K567" s="285">
        <v>7.1</v>
      </c>
      <c r="L567" s="291">
        <v>0.16</v>
      </c>
      <c r="M567" s="289">
        <v>10</v>
      </c>
      <c r="N567" s="293">
        <v>10</v>
      </c>
      <c r="O567" s="289">
        <v>470</v>
      </c>
      <c r="P567" s="289">
        <v>16</v>
      </c>
      <c r="Q567" s="285">
        <v>8.9499999999999993</v>
      </c>
      <c r="R567" s="289">
        <v>102.2</v>
      </c>
      <c r="S567" s="285">
        <v>4.8</v>
      </c>
      <c r="T567" s="285">
        <v>1.5</v>
      </c>
      <c r="U567" s="285">
        <v>9.1</v>
      </c>
      <c r="V567" s="286"/>
      <c r="W567" s="286"/>
      <c r="X567" s="286"/>
      <c r="Y567" s="286"/>
      <c r="Z567" s="286"/>
      <c r="AA567" s="286"/>
      <c r="AB567" s="286"/>
      <c r="AC567" s="286"/>
      <c r="AD567" s="286"/>
      <c r="AE567" s="286"/>
      <c r="AF567" s="286"/>
      <c r="AG567" s="286"/>
      <c r="AH567" s="286"/>
      <c r="AI567" s="286"/>
      <c r="AJ567" s="286"/>
      <c r="AK567" s="286"/>
      <c r="AL567" s="286"/>
      <c r="AM567" s="286"/>
      <c r="AN567" s="286"/>
      <c r="AO567" s="286"/>
    </row>
    <row r="568" spans="1:41" s="287" customFormat="1" x14ac:dyDescent="0.2">
      <c r="A568" s="295">
        <v>654</v>
      </c>
      <c r="B568" s="261" t="s">
        <v>83</v>
      </c>
      <c r="C568" s="290" t="s">
        <v>207</v>
      </c>
      <c r="D568" s="405">
        <v>19.600000000000001</v>
      </c>
      <c r="E568" s="406">
        <v>2.7</v>
      </c>
      <c r="F568" s="407">
        <v>30</v>
      </c>
      <c r="G568" s="411">
        <v>9.0999999999999998E-2</v>
      </c>
      <c r="H568" s="406">
        <v>9.6</v>
      </c>
      <c r="I568" s="409"/>
      <c r="J568" s="406">
        <v>7.54</v>
      </c>
      <c r="K568" s="406">
        <v>7.1</v>
      </c>
      <c r="L568" s="408">
        <v>0.18</v>
      </c>
      <c r="M568" s="410">
        <v>10</v>
      </c>
      <c r="N568" s="410">
        <v>10</v>
      </c>
      <c r="O568" s="407">
        <v>500</v>
      </c>
      <c r="P568" s="407">
        <v>17</v>
      </c>
      <c r="Q568" s="406">
        <v>8.9</v>
      </c>
      <c r="R568" s="407">
        <v>99.3</v>
      </c>
      <c r="S568" s="406">
        <v>4.8</v>
      </c>
      <c r="T568" s="406">
        <v>1.5</v>
      </c>
      <c r="U568" s="406">
        <v>9.4</v>
      </c>
      <c r="V568" s="286"/>
      <c r="W568" s="286"/>
      <c r="X568" s="286"/>
      <c r="Y568" s="286"/>
      <c r="Z568" s="286"/>
      <c r="AA568" s="286"/>
      <c r="AB568" s="286"/>
      <c r="AC568" s="286"/>
      <c r="AD568" s="286"/>
      <c r="AE568" s="286"/>
      <c r="AF568" s="286"/>
      <c r="AG568" s="286"/>
      <c r="AH568" s="286"/>
      <c r="AI568" s="286"/>
      <c r="AJ568" s="286"/>
      <c r="AK568" s="286"/>
      <c r="AL568" s="286"/>
      <c r="AM568" s="286"/>
      <c r="AN568" s="286"/>
      <c r="AO568" s="286"/>
    </row>
    <row r="569" spans="1:41" s="287" customFormat="1" ht="12" x14ac:dyDescent="0.2">
      <c r="A569" s="299">
        <v>654</v>
      </c>
      <c r="B569" s="289" t="s">
        <v>83</v>
      </c>
      <c r="C569" s="290">
        <v>45211</v>
      </c>
      <c r="D569" s="406">
        <v>11</v>
      </c>
      <c r="E569" s="406">
        <v>2.2999999999999998</v>
      </c>
      <c r="F569" s="407">
        <v>50</v>
      </c>
      <c r="G569" s="411">
        <v>8.5000000000000006E-2</v>
      </c>
      <c r="H569" s="406">
        <v>9.5</v>
      </c>
      <c r="I569" s="409"/>
      <c r="J569" s="406">
        <v>7.54</v>
      </c>
      <c r="K569" s="406">
        <v>7</v>
      </c>
      <c r="L569" s="408">
        <v>0.18</v>
      </c>
      <c r="M569" s="407">
        <v>15</v>
      </c>
      <c r="N569" s="407">
        <v>11</v>
      </c>
      <c r="O569" s="407">
        <v>450</v>
      </c>
      <c r="P569" s="407">
        <v>18</v>
      </c>
      <c r="Q569" s="406">
        <v>9.9</v>
      </c>
      <c r="R569" s="407">
        <v>94</v>
      </c>
      <c r="S569" s="406">
        <v>4.9000000000000004</v>
      </c>
      <c r="T569" s="406">
        <v>1.6</v>
      </c>
      <c r="U569" s="406">
        <v>9</v>
      </c>
      <c r="V569" s="286"/>
      <c r="W569" s="286"/>
      <c r="X569" s="286"/>
      <c r="Y569" s="286"/>
      <c r="Z569" s="286"/>
      <c r="AA569" s="286"/>
      <c r="AB569" s="286"/>
      <c r="AC569" s="286"/>
      <c r="AD569" s="286"/>
      <c r="AE569" s="286"/>
      <c r="AF569" s="286"/>
      <c r="AG569" s="286"/>
      <c r="AH569" s="286"/>
      <c r="AI569" s="286"/>
      <c r="AJ569" s="286"/>
      <c r="AK569" s="286"/>
      <c r="AL569" s="286"/>
      <c r="AM569" s="286"/>
      <c r="AN569" s="286"/>
      <c r="AO569" s="286"/>
    </row>
    <row r="570" spans="1:41" s="287" customFormat="1" ht="12" x14ac:dyDescent="0.2">
      <c r="A570" s="299">
        <v>654</v>
      </c>
      <c r="B570" s="289" t="s">
        <v>83</v>
      </c>
      <c r="C570" s="290">
        <v>45273</v>
      </c>
      <c r="D570" s="406">
        <v>1.3</v>
      </c>
      <c r="E570" s="406">
        <v>1</v>
      </c>
      <c r="F570" s="407">
        <v>75</v>
      </c>
      <c r="G570" s="408">
        <v>0.22</v>
      </c>
      <c r="H570" s="407">
        <v>11</v>
      </c>
      <c r="I570" s="409"/>
      <c r="J570" s="406">
        <v>7.26</v>
      </c>
      <c r="K570" s="406">
        <v>6.8</v>
      </c>
      <c r="L570" s="408">
        <v>0.15</v>
      </c>
      <c r="M570" s="407">
        <v>13</v>
      </c>
      <c r="N570" s="407">
        <v>82</v>
      </c>
      <c r="O570" s="407">
        <v>490</v>
      </c>
      <c r="P570" s="407">
        <v>12</v>
      </c>
      <c r="Q570" s="407">
        <v>12.7</v>
      </c>
      <c r="R570" s="407">
        <v>93</v>
      </c>
      <c r="S570" s="406">
        <v>4.9000000000000004</v>
      </c>
      <c r="T570" s="406">
        <v>1.6</v>
      </c>
      <c r="U570" s="406">
        <v>8.9</v>
      </c>
      <c r="V570" s="286"/>
      <c r="W570" s="286"/>
      <c r="X570" s="286"/>
      <c r="Y570" s="286"/>
      <c r="Z570" s="286"/>
      <c r="AA570" s="286"/>
      <c r="AB570" s="286"/>
      <c r="AC570" s="286"/>
      <c r="AD570" s="286"/>
      <c r="AE570" s="286"/>
      <c r="AF570" s="286"/>
      <c r="AG570" s="286"/>
      <c r="AH570" s="286"/>
      <c r="AI570" s="286"/>
      <c r="AJ570" s="286"/>
      <c r="AK570" s="286"/>
      <c r="AL570" s="286"/>
      <c r="AM570" s="286"/>
      <c r="AN570" s="286"/>
      <c r="AO570" s="286"/>
    </row>
    <row r="571" spans="1:41" s="287" customFormat="1" ht="12" x14ac:dyDescent="0.2">
      <c r="A571" s="340"/>
      <c r="B571" s="340"/>
      <c r="C571" s="341"/>
      <c r="D571" s="342"/>
      <c r="E571" s="342"/>
      <c r="F571" s="343"/>
      <c r="G571" s="343"/>
      <c r="H571" s="342"/>
      <c r="I571" s="342"/>
      <c r="J571" s="342"/>
      <c r="K571" s="342"/>
      <c r="L571" s="344"/>
      <c r="M571" s="344"/>
      <c r="N571" s="343"/>
      <c r="O571" s="343"/>
      <c r="P571" s="343"/>
      <c r="Q571" s="342"/>
      <c r="R571" s="343"/>
      <c r="S571" s="343"/>
      <c r="T571" s="342"/>
      <c r="U571" s="343"/>
      <c r="V571" s="286"/>
      <c r="W571" s="286"/>
      <c r="X571" s="286"/>
      <c r="Y571" s="286"/>
      <c r="Z571" s="286"/>
      <c r="AA571" s="286"/>
      <c r="AB571" s="286"/>
      <c r="AC571" s="286"/>
      <c r="AD571" s="286"/>
      <c r="AE571" s="286"/>
      <c r="AF571" s="286"/>
      <c r="AG571" s="286"/>
      <c r="AH571" s="286"/>
      <c r="AI571" s="286"/>
      <c r="AJ571" s="286"/>
      <c r="AK571" s="286"/>
      <c r="AL571" s="286"/>
      <c r="AM571" s="286"/>
      <c r="AN571" s="286"/>
      <c r="AO571" s="286"/>
    </row>
    <row r="572" spans="1:41" s="287" customFormat="1" ht="12" x14ac:dyDescent="0.2">
      <c r="A572" s="286"/>
      <c r="B572" s="286"/>
      <c r="C572" s="331" t="s">
        <v>99</v>
      </c>
      <c r="D572" s="332">
        <f>MIN(D565:D570)</f>
        <v>1.3</v>
      </c>
      <c r="E572" s="332">
        <f>MIN(E565:E570)</f>
        <v>0.72</v>
      </c>
      <c r="F572" s="333">
        <f>MIN(F565:F570)</f>
        <v>30</v>
      </c>
      <c r="G572" s="332">
        <f>MIN(G565:G570)</f>
        <v>8.1000000000000003E-2</v>
      </c>
      <c r="H572" s="332">
        <f>MIN(H565:H570)</f>
        <v>9.4</v>
      </c>
      <c r="I572" s="332"/>
      <c r="J572" s="332">
        <f>MIN(J565:J570)</f>
        <v>7.23</v>
      </c>
      <c r="K572" s="332">
        <f>MIN(K565:K570)</f>
        <v>6.8</v>
      </c>
      <c r="L572" s="334">
        <f>MIN(L565:L570)</f>
        <v>0.15</v>
      </c>
      <c r="M572" s="334"/>
      <c r="N572" s="333">
        <f t="shared" ref="N572:U572" si="105">MIN(N565:N570)</f>
        <v>10</v>
      </c>
      <c r="O572" s="333">
        <f t="shared" si="105"/>
        <v>450</v>
      </c>
      <c r="P572" s="333">
        <f t="shared" si="105"/>
        <v>5.6</v>
      </c>
      <c r="Q572" s="332">
        <f t="shared" si="105"/>
        <v>8.9</v>
      </c>
      <c r="R572" s="333">
        <f t="shared" si="105"/>
        <v>93</v>
      </c>
      <c r="S572" s="333">
        <f t="shared" si="105"/>
        <v>4.8</v>
      </c>
      <c r="T572" s="332">
        <f t="shared" si="105"/>
        <v>1.5</v>
      </c>
      <c r="U572" s="333">
        <f t="shared" si="105"/>
        <v>8.6999999999999993</v>
      </c>
      <c r="V572" s="286"/>
      <c r="W572" s="286"/>
      <c r="X572" s="286"/>
      <c r="Y572" s="286"/>
      <c r="Z572" s="286"/>
      <c r="AA572" s="286"/>
      <c r="AB572" s="286"/>
      <c r="AC572" s="286"/>
      <c r="AD572" s="286"/>
      <c r="AE572" s="286"/>
      <c r="AF572" s="286"/>
      <c r="AG572" s="286"/>
      <c r="AH572" s="286"/>
      <c r="AI572" s="286"/>
      <c r="AJ572" s="286"/>
      <c r="AK572" s="286"/>
      <c r="AL572" s="286"/>
      <c r="AM572" s="286"/>
      <c r="AN572" s="286"/>
      <c r="AO572" s="286"/>
    </row>
    <row r="573" spans="1:41" s="287" customFormat="1" ht="12" x14ac:dyDescent="0.2">
      <c r="A573" s="286"/>
      <c r="B573" s="286"/>
      <c r="C573" s="331" t="s">
        <v>100</v>
      </c>
      <c r="D573" s="332">
        <f>AVERAGE(D565:D570)</f>
        <v>10.416666666666666</v>
      </c>
      <c r="E573" s="332">
        <f>AVERAGE(E565:E570)</f>
        <v>1.82</v>
      </c>
      <c r="F573" s="333">
        <f>AVERAGE(F565:F570)</f>
        <v>50.833333333333336</v>
      </c>
      <c r="G573" s="332">
        <f>AVERAGE(G565:G570)</f>
        <v>0.11116666666666668</v>
      </c>
      <c r="H573" s="332">
        <f>AVERAGE(H565:H570)</f>
        <v>10.066666666666666</v>
      </c>
      <c r="I573" s="332"/>
      <c r="J573" s="332">
        <f>AVERAGE(J565:J570)</f>
        <v>7.458333333333333</v>
      </c>
      <c r="K573" s="332">
        <f>AVERAGE(K565:K570)</f>
        <v>6.9833333333333334</v>
      </c>
      <c r="L573" s="334">
        <f>AVERAGE(L565:L570)</f>
        <v>0.16166666666666665</v>
      </c>
      <c r="M573" s="334"/>
      <c r="N573" s="333">
        <f t="shared" ref="N573:U573" si="106">AVERAGE(N565:N570)</f>
        <v>82.166666666666671</v>
      </c>
      <c r="O573" s="333">
        <f t="shared" si="106"/>
        <v>513.33333333333337</v>
      </c>
      <c r="P573" s="333">
        <f t="shared" si="106"/>
        <v>13.266666666666666</v>
      </c>
      <c r="Q573" s="332">
        <f t="shared" si="106"/>
        <v>11.0405</v>
      </c>
      <c r="R573" s="333">
        <f t="shared" si="106"/>
        <v>98.183333333333337</v>
      </c>
      <c r="S573" s="333">
        <f t="shared" si="106"/>
        <v>4.8833333333333329</v>
      </c>
      <c r="T573" s="332">
        <f t="shared" si="106"/>
        <v>1.5666666666666667</v>
      </c>
      <c r="U573" s="333">
        <f t="shared" si="106"/>
        <v>9.0166666666666657</v>
      </c>
      <c r="V573" s="286"/>
      <c r="W573" s="286"/>
      <c r="X573" s="286"/>
      <c r="Y573" s="286"/>
      <c r="Z573" s="286"/>
      <c r="AA573" s="286"/>
      <c r="AB573" s="286"/>
      <c r="AC573" s="286"/>
      <c r="AD573" s="286"/>
      <c r="AE573" s="286"/>
      <c r="AF573" s="286"/>
      <c r="AG573" s="286"/>
      <c r="AH573" s="286"/>
      <c r="AI573" s="286"/>
      <c r="AJ573" s="286"/>
      <c r="AK573" s="286"/>
      <c r="AL573" s="286"/>
      <c r="AM573" s="286"/>
      <c r="AN573" s="286"/>
      <c r="AO573" s="286"/>
    </row>
    <row r="574" spans="1:41" s="287" customFormat="1" ht="12" x14ac:dyDescent="0.2">
      <c r="A574" s="286"/>
      <c r="B574" s="286"/>
      <c r="C574" s="331" t="s">
        <v>101</v>
      </c>
      <c r="D574" s="332">
        <f>MAX(D565:D570)</f>
        <v>21.3</v>
      </c>
      <c r="E574" s="332">
        <f>MAX(E565:E570)</f>
        <v>2.7</v>
      </c>
      <c r="F574" s="333">
        <f>MAX(F565:F570)</f>
        <v>75</v>
      </c>
      <c r="G574" s="332">
        <f>MAX(G565:G570)</f>
        <v>0.22</v>
      </c>
      <c r="H574" s="332">
        <f>MAX(H565:H570)</f>
        <v>11</v>
      </c>
      <c r="I574" s="332"/>
      <c r="J574" s="332">
        <f>MAX(J565:J570)</f>
        <v>7.67</v>
      </c>
      <c r="K574" s="332">
        <f>MAX(K565:K570)</f>
        <v>7.1</v>
      </c>
      <c r="L574" s="334">
        <f>MAX(L565:L570)</f>
        <v>0.18</v>
      </c>
      <c r="M574" s="334"/>
      <c r="N574" s="333">
        <f t="shared" ref="N574:U574" si="107">MAX(N565:N570)</f>
        <v>220</v>
      </c>
      <c r="O574" s="333">
        <f t="shared" si="107"/>
        <v>600</v>
      </c>
      <c r="P574" s="333">
        <f t="shared" si="107"/>
        <v>18</v>
      </c>
      <c r="Q574" s="332">
        <f t="shared" si="107"/>
        <v>13.46</v>
      </c>
      <c r="R574" s="333">
        <f t="shared" si="107"/>
        <v>103.4</v>
      </c>
      <c r="S574" s="333">
        <f t="shared" si="107"/>
        <v>5.0999999999999996</v>
      </c>
      <c r="T574" s="332">
        <f t="shared" si="107"/>
        <v>1.7</v>
      </c>
      <c r="U574" s="333">
        <f t="shared" si="107"/>
        <v>9.4</v>
      </c>
      <c r="V574" s="286"/>
      <c r="W574" s="286"/>
      <c r="X574" s="286"/>
      <c r="Y574" s="286"/>
      <c r="Z574" s="286"/>
      <c r="AA574" s="286"/>
      <c r="AB574" s="286"/>
      <c r="AC574" s="286"/>
      <c r="AD574" s="286"/>
      <c r="AE574" s="286"/>
      <c r="AF574" s="286"/>
      <c r="AG574" s="286"/>
      <c r="AH574" s="286"/>
      <c r="AI574" s="286"/>
      <c r="AJ574" s="286"/>
      <c r="AK574" s="286"/>
      <c r="AL574" s="286"/>
      <c r="AM574" s="286"/>
      <c r="AN574" s="286"/>
      <c r="AO574" s="286"/>
    </row>
    <row r="575" spans="1:41" s="287" customFormat="1" ht="12" x14ac:dyDescent="0.2">
      <c r="A575" s="286"/>
      <c r="B575" s="286"/>
      <c r="C575" s="345"/>
      <c r="D575" s="305"/>
      <c r="E575" s="286"/>
      <c r="F575" s="346"/>
      <c r="G575" s="346"/>
      <c r="H575" s="286"/>
      <c r="I575" s="286"/>
      <c r="J575" s="305"/>
      <c r="K575" s="286"/>
      <c r="L575" s="286"/>
      <c r="M575" s="286"/>
      <c r="N575" s="346"/>
      <c r="O575" s="346"/>
      <c r="P575" s="346"/>
      <c r="Q575" s="305"/>
      <c r="R575" s="346"/>
      <c r="S575" s="346"/>
      <c r="T575" s="305"/>
      <c r="U575" s="346"/>
      <c r="V575" s="286"/>
      <c r="W575" s="286"/>
      <c r="X575" s="286"/>
      <c r="Y575" s="286"/>
      <c r="Z575" s="286"/>
      <c r="AA575" s="286"/>
      <c r="AB575" s="286"/>
      <c r="AC575" s="286"/>
      <c r="AD575" s="286"/>
      <c r="AE575" s="286"/>
      <c r="AF575" s="286"/>
      <c r="AG575" s="286"/>
      <c r="AH575" s="286"/>
      <c r="AI575" s="286"/>
      <c r="AJ575" s="286"/>
      <c r="AK575" s="286"/>
      <c r="AL575" s="286"/>
      <c r="AM575" s="286"/>
      <c r="AN575" s="286"/>
      <c r="AO575" s="286"/>
    </row>
    <row r="576" spans="1:41" s="287" customFormat="1" ht="12" x14ac:dyDescent="0.2">
      <c r="A576" s="335"/>
      <c r="B576" s="335"/>
      <c r="C576" s="355"/>
      <c r="D576" s="357"/>
      <c r="E576" s="335"/>
      <c r="F576" s="356"/>
      <c r="G576" s="356"/>
      <c r="H576" s="335"/>
      <c r="I576" s="335"/>
      <c r="J576" s="357"/>
      <c r="K576" s="335"/>
      <c r="L576" s="335"/>
      <c r="M576" s="335"/>
      <c r="N576" s="356"/>
      <c r="O576" s="356"/>
      <c r="P576" s="356"/>
      <c r="Q576" s="357"/>
      <c r="R576" s="356"/>
      <c r="S576" s="356"/>
      <c r="T576" s="357"/>
      <c r="U576" s="356"/>
      <c r="V576" s="286"/>
      <c r="W576" s="286"/>
      <c r="X576" s="286"/>
      <c r="Y576" s="286"/>
      <c r="Z576" s="286"/>
      <c r="AA576" s="286"/>
      <c r="AB576" s="286"/>
      <c r="AC576" s="286"/>
      <c r="AD576" s="286"/>
      <c r="AE576" s="286"/>
      <c r="AF576" s="286"/>
      <c r="AG576" s="286"/>
      <c r="AH576" s="286"/>
      <c r="AI576" s="286"/>
      <c r="AJ576" s="286"/>
      <c r="AK576" s="286"/>
      <c r="AL576" s="286"/>
      <c r="AM576" s="286"/>
      <c r="AN576" s="286"/>
      <c r="AO576" s="286"/>
    </row>
    <row r="577" spans="1:41" s="287" customFormat="1" ht="12" x14ac:dyDescent="0.2">
      <c r="A577" s="299">
        <v>674</v>
      </c>
      <c r="B577" s="289" t="s">
        <v>84</v>
      </c>
      <c r="C577" s="290">
        <v>44972</v>
      </c>
      <c r="D577" s="285">
        <v>2</v>
      </c>
      <c r="E577" s="285">
        <v>3.2</v>
      </c>
      <c r="F577" s="289">
        <v>250</v>
      </c>
      <c r="G577" s="291">
        <v>0.41</v>
      </c>
      <c r="H577" s="289">
        <v>19</v>
      </c>
      <c r="I577" s="294"/>
      <c r="J577" s="296">
        <v>12.6</v>
      </c>
      <c r="K577" s="285">
        <v>6.6</v>
      </c>
      <c r="L577" s="291">
        <v>0.33</v>
      </c>
      <c r="M577" s="289">
        <v>310</v>
      </c>
      <c r="N577" s="289">
        <v>600</v>
      </c>
      <c r="O577" s="289">
        <v>1500</v>
      </c>
      <c r="P577" s="289">
        <v>16</v>
      </c>
      <c r="Q577" s="289">
        <v>11.7</v>
      </c>
      <c r="R577" s="289">
        <v>85.4</v>
      </c>
      <c r="S577" s="285">
        <v>9.6</v>
      </c>
      <c r="T577" s="285">
        <v>3.2</v>
      </c>
      <c r="U577" s="289">
        <v>14</v>
      </c>
      <c r="V577" s="286"/>
      <c r="W577" s="286"/>
      <c r="X577" s="286"/>
      <c r="Y577" s="286"/>
      <c r="Z577" s="286"/>
      <c r="AA577" s="286"/>
      <c r="AB577" s="286"/>
      <c r="AC577" s="286"/>
      <c r="AD577" s="286"/>
      <c r="AE577" s="286"/>
      <c r="AF577" s="286"/>
      <c r="AG577" s="286"/>
      <c r="AH577" s="286"/>
      <c r="AI577" s="286"/>
      <c r="AJ577" s="286"/>
      <c r="AK577" s="286"/>
      <c r="AL577" s="286"/>
      <c r="AM577" s="286"/>
      <c r="AN577" s="286"/>
      <c r="AO577" s="286"/>
    </row>
    <row r="578" spans="1:41" s="287" customFormat="1" ht="12" x14ac:dyDescent="0.2">
      <c r="A578" s="299">
        <v>674</v>
      </c>
      <c r="B578" s="289" t="s">
        <v>84</v>
      </c>
      <c r="C578" s="290">
        <v>45035</v>
      </c>
      <c r="D578" s="285">
        <v>6.7</v>
      </c>
      <c r="E578" s="285">
        <v>4.5</v>
      </c>
      <c r="F578" s="289">
        <v>100</v>
      </c>
      <c r="G578" s="291">
        <v>0.36</v>
      </c>
      <c r="H578" s="289">
        <v>16</v>
      </c>
      <c r="I578" s="294"/>
      <c r="J578" s="296">
        <v>13.2</v>
      </c>
      <c r="K578" s="285">
        <v>6.8</v>
      </c>
      <c r="L578" s="291">
        <v>0.43</v>
      </c>
      <c r="M578" s="289">
        <v>240</v>
      </c>
      <c r="N578" s="289">
        <v>420</v>
      </c>
      <c r="O578" s="289">
        <v>1300</v>
      </c>
      <c r="P578" s="289">
        <v>21</v>
      </c>
      <c r="Q578" s="289">
        <v>10.1</v>
      </c>
      <c r="R578" s="289">
        <v>82.5</v>
      </c>
      <c r="S578" s="285">
        <v>9.6</v>
      </c>
      <c r="T578" s="285">
        <v>3.2</v>
      </c>
      <c r="U578" s="289">
        <v>14</v>
      </c>
      <c r="V578" s="286"/>
      <c r="W578" s="286"/>
      <c r="X578" s="286"/>
      <c r="Y578" s="286"/>
      <c r="Z578" s="286"/>
      <c r="AA578" s="286"/>
      <c r="AB578" s="286"/>
      <c r="AC578" s="286"/>
      <c r="AD578" s="286"/>
      <c r="AE578" s="286"/>
      <c r="AF578" s="286"/>
      <c r="AG578" s="286"/>
      <c r="AH578" s="286"/>
      <c r="AI578" s="286"/>
      <c r="AJ578" s="286"/>
      <c r="AK578" s="286"/>
      <c r="AL578" s="286"/>
      <c r="AM578" s="286"/>
      <c r="AN578" s="286"/>
      <c r="AO578" s="286"/>
    </row>
    <row r="579" spans="1:41" s="287" customFormat="1" ht="12" x14ac:dyDescent="0.2">
      <c r="A579" s="299">
        <v>674</v>
      </c>
      <c r="B579" s="289" t="s">
        <v>84</v>
      </c>
      <c r="C579" s="290">
        <v>45091</v>
      </c>
      <c r="D579" s="285">
        <v>13.2</v>
      </c>
      <c r="E579" s="285">
        <v>12</v>
      </c>
      <c r="F579" s="289">
        <v>120</v>
      </c>
      <c r="G579" s="291">
        <v>0.28000000000000003</v>
      </c>
      <c r="H579" s="289">
        <v>11</v>
      </c>
      <c r="I579" s="294"/>
      <c r="J579" s="289">
        <v>31.2</v>
      </c>
      <c r="K579" s="285">
        <v>7.3</v>
      </c>
      <c r="L579" s="291">
        <v>1.3</v>
      </c>
      <c r="M579" s="289">
        <v>2700</v>
      </c>
      <c r="N579" s="289">
        <v>1100</v>
      </c>
      <c r="O579" s="289">
        <v>4200</v>
      </c>
      <c r="P579" s="289">
        <v>37</v>
      </c>
      <c r="Q579" s="285">
        <v>8</v>
      </c>
      <c r="R579" s="289">
        <v>77.599999999999994</v>
      </c>
      <c r="S579" s="289">
        <v>20</v>
      </c>
      <c r="T579" s="285">
        <v>6</v>
      </c>
      <c r="U579" s="289">
        <v>36</v>
      </c>
      <c r="V579" s="286"/>
      <c r="W579" s="286"/>
      <c r="X579" s="286"/>
      <c r="Y579" s="286"/>
      <c r="Z579" s="286"/>
      <c r="AA579" s="286"/>
      <c r="AB579" s="286"/>
      <c r="AC579" s="286"/>
      <c r="AD579" s="286"/>
      <c r="AE579" s="286"/>
      <c r="AF579" s="286"/>
      <c r="AG579" s="286"/>
      <c r="AH579" s="286"/>
      <c r="AI579" s="286"/>
      <c r="AJ579" s="286"/>
      <c r="AK579" s="286"/>
      <c r="AL579" s="286"/>
      <c r="AM579" s="286"/>
      <c r="AN579" s="286"/>
      <c r="AO579" s="286"/>
    </row>
    <row r="580" spans="1:41" s="287" customFormat="1" ht="12" x14ac:dyDescent="0.2">
      <c r="A580" s="288">
        <v>674</v>
      </c>
      <c r="B580" s="289" t="s">
        <v>84</v>
      </c>
      <c r="C580" s="290" t="s">
        <v>207</v>
      </c>
      <c r="D580" s="405">
        <v>16.399999999999999</v>
      </c>
      <c r="E580" s="406">
        <v>9</v>
      </c>
      <c r="F580" s="407">
        <v>500</v>
      </c>
      <c r="G580" s="406">
        <v>1.2</v>
      </c>
      <c r="H580" s="407">
        <v>52</v>
      </c>
      <c r="I580" s="409"/>
      <c r="J580" s="406">
        <v>7.91</v>
      </c>
      <c r="K580" s="406">
        <v>5.7</v>
      </c>
      <c r="L580" s="411">
        <v>8.6999999999999994E-2</v>
      </c>
      <c r="M580" s="407">
        <v>350</v>
      </c>
      <c r="N580" s="407">
        <v>290</v>
      </c>
      <c r="O580" s="407">
        <v>2700</v>
      </c>
      <c r="P580" s="407">
        <v>67</v>
      </c>
      <c r="Q580" s="406">
        <v>6.4</v>
      </c>
      <c r="R580" s="407">
        <v>66.7</v>
      </c>
      <c r="S580" s="406">
        <v>7</v>
      </c>
      <c r="T580" s="406">
        <v>2</v>
      </c>
      <c r="U580" s="406">
        <v>6.9</v>
      </c>
      <c r="V580" s="286"/>
      <c r="W580" s="286"/>
      <c r="X580" s="286"/>
      <c r="Y580" s="286"/>
      <c r="Z580" s="286"/>
      <c r="AA580" s="286"/>
      <c r="AB580" s="286"/>
      <c r="AC580" s="286"/>
      <c r="AD580" s="286"/>
      <c r="AE580" s="286"/>
      <c r="AF580" s="286"/>
      <c r="AG580" s="286"/>
      <c r="AH580" s="286"/>
      <c r="AI580" s="286"/>
      <c r="AJ580" s="286"/>
      <c r="AK580" s="286"/>
      <c r="AL580" s="286"/>
      <c r="AM580" s="286"/>
      <c r="AN580" s="286"/>
      <c r="AO580" s="286"/>
    </row>
    <row r="581" spans="1:41" s="287" customFormat="1" ht="12" x14ac:dyDescent="0.2">
      <c r="A581" s="299">
        <v>674</v>
      </c>
      <c r="B581" s="289" t="s">
        <v>84</v>
      </c>
      <c r="C581" s="290">
        <v>45211</v>
      </c>
      <c r="D581" s="406">
        <v>9.6999999999999993</v>
      </c>
      <c r="E581" s="406">
        <v>5.9</v>
      </c>
      <c r="F581" s="407">
        <v>450</v>
      </c>
      <c r="G581" s="408">
        <v>0.7</v>
      </c>
      <c r="H581" s="407">
        <v>32</v>
      </c>
      <c r="I581" s="409"/>
      <c r="J581" s="407">
        <v>12.9</v>
      </c>
      <c r="K581" s="406">
        <v>6.7</v>
      </c>
      <c r="L581" s="408">
        <v>0.43</v>
      </c>
      <c r="M581" s="407">
        <v>300</v>
      </c>
      <c r="N581" s="407">
        <v>240</v>
      </c>
      <c r="O581" s="407">
        <v>1600</v>
      </c>
      <c r="P581" s="407">
        <v>32</v>
      </c>
      <c r="Q581" s="406">
        <v>8.1999999999999993</v>
      </c>
      <c r="R581" s="407">
        <v>76</v>
      </c>
      <c r="S581" s="406">
        <v>9.1999999999999993</v>
      </c>
      <c r="T581" s="406">
        <v>3.1</v>
      </c>
      <c r="U581" s="407">
        <v>14</v>
      </c>
      <c r="V581" s="286"/>
      <c r="W581" s="286"/>
      <c r="X581" s="286"/>
      <c r="Y581" s="286"/>
      <c r="Z581" s="286"/>
      <c r="AA581" s="286"/>
      <c r="AB581" s="286"/>
      <c r="AC581" s="286"/>
      <c r="AD581" s="286"/>
      <c r="AE581" s="286"/>
      <c r="AF581" s="286"/>
      <c r="AG581" s="286"/>
      <c r="AH581" s="286"/>
      <c r="AI581" s="286"/>
      <c r="AJ581" s="286"/>
      <c r="AK581" s="286"/>
      <c r="AL581" s="286"/>
      <c r="AM581" s="286"/>
      <c r="AN581" s="286"/>
      <c r="AO581" s="286"/>
    </row>
    <row r="582" spans="1:41" s="287" customFormat="1" ht="12" x14ac:dyDescent="0.2">
      <c r="A582" s="299">
        <v>674</v>
      </c>
      <c r="B582" s="289" t="s">
        <v>84</v>
      </c>
      <c r="C582" s="290">
        <v>45273</v>
      </c>
      <c r="D582" s="406">
        <v>0.9</v>
      </c>
      <c r="E582" s="406">
        <v>5.4</v>
      </c>
      <c r="F582" s="407">
        <v>200</v>
      </c>
      <c r="G582" s="408">
        <v>0.5</v>
      </c>
      <c r="H582" s="407">
        <v>22</v>
      </c>
      <c r="I582" s="409"/>
      <c r="J582" s="407">
        <v>14</v>
      </c>
      <c r="K582" s="406">
        <v>6.7</v>
      </c>
      <c r="L582" s="408">
        <v>0.46</v>
      </c>
      <c r="M582" s="407">
        <v>350</v>
      </c>
      <c r="N582" s="407">
        <v>350</v>
      </c>
      <c r="O582" s="407">
        <v>1500</v>
      </c>
      <c r="P582" s="407">
        <v>26</v>
      </c>
      <c r="Q582" s="407">
        <v>11.9</v>
      </c>
      <c r="R582" s="407">
        <v>84.2</v>
      </c>
      <c r="S582" s="406">
        <v>9.6</v>
      </c>
      <c r="T582" s="406">
        <v>3.2</v>
      </c>
      <c r="U582" s="407">
        <v>16</v>
      </c>
      <c r="V582" s="286"/>
      <c r="W582" s="286"/>
      <c r="X582" s="286"/>
      <c r="Y582" s="286"/>
      <c r="Z582" s="286"/>
      <c r="AA582" s="286"/>
      <c r="AB582" s="286"/>
      <c r="AC582" s="286"/>
      <c r="AD582" s="286"/>
      <c r="AE582" s="286"/>
      <c r="AF582" s="286"/>
      <c r="AG582" s="286"/>
      <c r="AH582" s="286"/>
      <c r="AI582" s="286"/>
      <c r="AJ582" s="286"/>
      <c r="AK582" s="286"/>
      <c r="AL582" s="286"/>
      <c r="AM582" s="286"/>
      <c r="AN582" s="286"/>
      <c r="AO582" s="286"/>
    </row>
    <row r="583" spans="1:41" s="362" customFormat="1" ht="12" x14ac:dyDescent="0.2">
      <c r="A583" s="340"/>
      <c r="B583" s="340"/>
      <c r="C583" s="341"/>
      <c r="D583" s="342"/>
      <c r="E583" s="342"/>
      <c r="F583" s="343"/>
      <c r="G583" s="343"/>
      <c r="H583" s="342"/>
      <c r="I583" s="342"/>
      <c r="J583" s="342"/>
      <c r="K583" s="342"/>
      <c r="L583" s="344"/>
      <c r="M583" s="344"/>
      <c r="N583" s="343"/>
      <c r="O583" s="343"/>
      <c r="P583" s="343"/>
      <c r="Q583" s="342"/>
      <c r="R583" s="343"/>
      <c r="S583" s="343"/>
      <c r="T583" s="342"/>
      <c r="U583" s="343"/>
      <c r="V583" s="358"/>
      <c r="W583" s="358"/>
      <c r="X583" s="358"/>
      <c r="Y583" s="358"/>
      <c r="Z583" s="358"/>
      <c r="AA583" s="358"/>
      <c r="AB583" s="358"/>
      <c r="AC583" s="358"/>
      <c r="AD583" s="358"/>
      <c r="AE583" s="358"/>
      <c r="AF583" s="358"/>
      <c r="AG583" s="358"/>
      <c r="AH583" s="358"/>
      <c r="AI583" s="358"/>
      <c r="AJ583" s="358"/>
      <c r="AK583" s="358"/>
      <c r="AL583" s="358"/>
      <c r="AM583" s="358"/>
      <c r="AN583" s="358"/>
      <c r="AO583" s="358"/>
    </row>
    <row r="584" spans="1:41" s="362" customFormat="1" ht="12" x14ac:dyDescent="0.2">
      <c r="A584" s="286"/>
      <c r="B584" s="286"/>
      <c r="C584" s="331" t="s">
        <v>99</v>
      </c>
      <c r="D584" s="332">
        <f>MIN(D577:D582)</f>
        <v>0.9</v>
      </c>
      <c r="E584" s="332">
        <f>MIN(E577:E582)</f>
        <v>3.2</v>
      </c>
      <c r="F584" s="333">
        <f>MIN(F577:F582)</f>
        <v>100</v>
      </c>
      <c r="G584" s="332">
        <f>MIN(G577:G582)</f>
        <v>0.28000000000000003</v>
      </c>
      <c r="H584" s="332">
        <f>MIN(H577:H582)</f>
        <v>11</v>
      </c>
      <c r="I584" s="332"/>
      <c r="J584" s="332">
        <f>MIN(J577:J582)</f>
        <v>7.91</v>
      </c>
      <c r="K584" s="332">
        <f>MIN(K577:K582)</f>
        <v>5.7</v>
      </c>
      <c r="L584" s="334">
        <f>MIN(L577:L582)</f>
        <v>8.6999999999999994E-2</v>
      </c>
      <c r="M584" s="334"/>
      <c r="N584" s="333">
        <f t="shared" ref="N584:U584" si="108">MIN(N577:N582)</f>
        <v>240</v>
      </c>
      <c r="O584" s="333">
        <f t="shared" si="108"/>
        <v>1300</v>
      </c>
      <c r="P584" s="333">
        <f t="shared" si="108"/>
        <v>16</v>
      </c>
      <c r="Q584" s="332">
        <f t="shared" si="108"/>
        <v>6.4</v>
      </c>
      <c r="R584" s="333">
        <f t="shared" si="108"/>
        <v>66.7</v>
      </c>
      <c r="S584" s="333">
        <f t="shared" si="108"/>
        <v>7</v>
      </c>
      <c r="T584" s="332">
        <f t="shared" si="108"/>
        <v>2</v>
      </c>
      <c r="U584" s="333">
        <f t="shared" si="108"/>
        <v>6.9</v>
      </c>
      <c r="V584" s="358"/>
      <c r="W584" s="358"/>
      <c r="X584" s="358"/>
      <c r="Y584" s="358"/>
      <c r="Z584" s="358"/>
      <c r="AA584" s="358"/>
      <c r="AB584" s="358"/>
      <c r="AC584" s="358"/>
      <c r="AD584" s="358"/>
      <c r="AE584" s="358"/>
      <c r="AF584" s="358"/>
      <c r="AG584" s="358"/>
      <c r="AH584" s="358"/>
      <c r="AI584" s="358"/>
      <c r="AJ584" s="358"/>
      <c r="AK584" s="358"/>
      <c r="AL584" s="358"/>
      <c r="AM584" s="358"/>
      <c r="AN584" s="358"/>
      <c r="AO584" s="358"/>
    </row>
    <row r="585" spans="1:41" s="287" customFormat="1" ht="12" x14ac:dyDescent="0.2">
      <c r="A585" s="286"/>
      <c r="B585" s="286"/>
      <c r="C585" s="331" t="s">
        <v>100</v>
      </c>
      <c r="D585" s="332">
        <f>AVERAGE(D577:D582)</f>
        <v>8.15</v>
      </c>
      <c r="E585" s="332">
        <f>AVERAGE(E577:E582)</f>
        <v>6.666666666666667</v>
      </c>
      <c r="F585" s="333">
        <f>AVERAGE(F577:F582)</f>
        <v>270</v>
      </c>
      <c r="G585" s="332">
        <f>AVERAGE(G577:G582)</f>
        <v>0.57500000000000007</v>
      </c>
      <c r="H585" s="332">
        <f>AVERAGE(H577:H582)</f>
        <v>25.333333333333332</v>
      </c>
      <c r="I585" s="332"/>
      <c r="J585" s="332">
        <f>AVERAGE(J577:J582)</f>
        <v>15.301666666666668</v>
      </c>
      <c r="K585" s="332">
        <f>AVERAGE(K577:K582)</f>
        <v>6.6333333333333337</v>
      </c>
      <c r="L585" s="334">
        <f>AVERAGE(L577:L582)</f>
        <v>0.50616666666666676</v>
      </c>
      <c r="M585" s="334"/>
      <c r="N585" s="333">
        <f t="shared" ref="N585:U585" si="109">AVERAGE(N577:N582)</f>
        <v>500</v>
      </c>
      <c r="O585" s="333">
        <f t="shared" si="109"/>
        <v>2133.3333333333335</v>
      </c>
      <c r="P585" s="333">
        <f t="shared" si="109"/>
        <v>33.166666666666664</v>
      </c>
      <c r="Q585" s="332">
        <f t="shared" si="109"/>
        <v>9.3833333333333311</v>
      </c>
      <c r="R585" s="333">
        <f t="shared" si="109"/>
        <v>78.733333333333334</v>
      </c>
      <c r="S585" s="333">
        <f t="shared" si="109"/>
        <v>10.833333333333334</v>
      </c>
      <c r="T585" s="332">
        <f t="shared" si="109"/>
        <v>3.4499999999999997</v>
      </c>
      <c r="U585" s="333">
        <f t="shared" si="109"/>
        <v>16.816666666666666</v>
      </c>
      <c r="V585" s="286"/>
      <c r="W585" s="286"/>
      <c r="X585" s="286"/>
      <c r="Y585" s="286"/>
      <c r="Z585" s="286"/>
      <c r="AA585" s="286"/>
      <c r="AB585" s="286"/>
      <c r="AC585" s="286"/>
      <c r="AD585" s="286"/>
      <c r="AE585" s="286"/>
      <c r="AF585" s="286"/>
      <c r="AG585" s="286"/>
      <c r="AH585" s="286"/>
      <c r="AI585" s="286"/>
      <c r="AJ585" s="286"/>
      <c r="AK585" s="286"/>
      <c r="AL585" s="286"/>
      <c r="AM585" s="286"/>
      <c r="AN585" s="286"/>
      <c r="AO585" s="286"/>
    </row>
    <row r="586" spans="1:41" s="287" customFormat="1" ht="12" x14ac:dyDescent="0.2">
      <c r="A586" s="286"/>
      <c r="B586" s="286"/>
      <c r="C586" s="331" t="s">
        <v>101</v>
      </c>
      <c r="D586" s="332">
        <f>MAX(D577:D582)</f>
        <v>16.399999999999999</v>
      </c>
      <c r="E586" s="332">
        <f>MAX(E577:E582)</f>
        <v>12</v>
      </c>
      <c r="F586" s="333">
        <f>MAX(F577:F582)</f>
        <v>500</v>
      </c>
      <c r="G586" s="332">
        <f>MAX(G577:G582)</f>
        <v>1.2</v>
      </c>
      <c r="H586" s="332">
        <f>MAX(H577:H582)</f>
        <v>52</v>
      </c>
      <c r="I586" s="332"/>
      <c r="J586" s="332">
        <f>MAX(J577:J582)</f>
        <v>31.2</v>
      </c>
      <c r="K586" s="332">
        <f>MAX(K577:K582)</f>
        <v>7.3</v>
      </c>
      <c r="L586" s="334">
        <f>MAX(L577:L582)</f>
        <v>1.3</v>
      </c>
      <c r="M586" s="334"/>
      <c r="N586" s="333">
        <f t="shared" ref="N586:U586" si="110">MAX(N577:N582)</f>
        <v>1100</v>
      </c>
      <c r="O586" s="333">
        <f t="shared" si="110"/>
        <v>4200</v>
      </c>
      <c r="P586" s="333">
        <f t="shared" si="110"/>
        <v>67</v>
      </c>
      <c r="Q586" s="332">
        <f t="shared" si="110"/>
        <v>11.9</v>
      </c>
      <c r="R586" s="333">
        <f t="shared" si="110"/>
        <v>85.4</v>
      </c>
      <c r="S586" s="333">
        <f t="shared" si="110"/>
        <v>20</v>
      </c>
      <c r="T586" s="332">
        <f t="shared" si="110"/>
        <v>6</v>
      </c>
      <c r="U586" s="333">
        <f t="shared" si="110"/>
        <v>36</v>
      </c>
      <c r="V586" s="286"/>
      <c r="W586" s="286"/>
      <c r="X586" s="286"/>
      <c r="Y586" s="286"/>
      <c r="Z586" s="286"/>
      <c r="AA586" s="286"/>
      <c r="AB586" s="286"/>
      <c r="AC586" s="286"/>
      <c r="AD586" s="286"/>
      <c r="AE586" s="286"/>
      <c r="AF586" s="286"/>
      <c r="AG586" s="286"/>
      <c r="AH586" s="286"/>
      <c r="AI586" s="286"/>
      <c r="AJ586" s="286"/>
      <c r="AK586" s="286"/>
      <c r="AL586" s="286"/>
      <c r="AM586" s="286"/>
      <c r="AN586" s="286"/>
      <c r="AO586" s="286"/>
    </row>
    <row r="587" spans="1:41" s="287" customFormat="1" ht="12" x14ac:dyDescent="0.2">
      <c r="A587" s="286"/>
      <c r="B587" s="286"/>
      <c r="C587" s="345"/>
      <c r="D587" s="305"/>
      <c r="E587" s="286"/>
      <c r="F587" s="346"/>
      <c r="G587" s="346"/>
      <c r="H587" s="286"/>
      <c r="I587" s="286"/>
      <c r="J587" s="305"/>
      <c r="K587" s="286"/>
      <c r="L587" s="286"/>
      <c r="M587" s="286"/>
      <c r="N587" s="346"/>
      <c r="O587" s="346"/>
      <c r="P587" s="346"/>
      <c r="Q587" s="305"/>
      <c r="R587" s="346"/>
      <c r="S587" s="346"/>
      <c r="T587" s="305"/>
      <c r="U587" s="346"/>
      <c r="V587" s="286"/>
      <c r="W587" s="286"/>
      <c r="X587" s="286"/>
      <c r="Y587" s="286"/>
      <c r="Z587" s="286"/>
      <c r="AA587" s="286"/>
      <c r="AB587" s="286"/>
      <c r="AC587" s="286"/>
      <c r="AD587" s="286"/>
      <c r="AE587" s="286"/>
      <c r="AF587" s="286"/>
      <c r="AG587" s="286"/>
      <c r="AH587" s="286"/>
      <c r="AI587" s="286"/>
      <c r="AJ587" s="286"/>
      <c r="AK587" s="286"/>
      <c r="AL587" s="286"/>
      <c r="AM587" s="286"/>
      <c r="AN587" s="286"/>
      <c r="AO587" s="286"/>
    </row>
    <row r="588" spans="1:41" s="287" customFormat="1" ht="12" x14ac:dyDescent="0.2">
      <c r="A588" s="335"/>
      <c r="B588" s="335"/>
      <c r="C588" s="355"/>
      <c r="D588" s="357"/>
      <c r="E588" s="335"/>
      <c r="F588" s="356"/>
      <c r="G588" s="356"/>
      <c r="H588" s="335"/>
      <c r="I588" s="335"/>
      <c r="J588" s="357"/>
      <c r="K588" s="335"/>
      <c r="L588" s="335"/>
      <c r="M588" s="335"/>
      <c r="N588" s="356"/>
      <c r="O588" s="356"/>
      <c r="P588" s="356"/>
      <c r="Q588" s="357"/>
      <c r="R588" s="356"/>
      <c r="S588" s="356"/>
      <c r="T588" s="357"/>
      <c r="U588" s="356"/>
      <c r="V588" s="286"/>
      <c r="W588" s="286"/>
      <c r="X588" s="286"/>
      <c r="Y588" s="286"/>
      <c r="Z588" s="286"/>
      <c r="AA588" s="286"/>
      <c r="AB588" s="286"/>
      <c r="AC588" s="286"/>
      <c r="AD588" s="286"/>
      <c r="AE588" s="286"/>
      <c r="AF588" s="286"/>
      <c r="AG588" s="286"/>
      <c r="AH588" s="286"/>
      <c r="AI588" s="286"/>
      <c r="AJ588" s="286"/>
      <c r="AK588" s="286"/>
      <c r="AL588" s="286"/>
      <c r="AM588" s="286"/>
      <c r="AN588" s="286"/>
      <c r="AO588" s="286"/>
    </row>
    <row r="589" spans="1:41" s="287" customFormat="1" ht="12" x14ac:dyDescent="0.2">
      <c r="A589" s="299">
        <v>675</v>
      </c>
      <c r="B589" s="289" t="s">
        <v>85</v>
      </c>
      <c r="C589" s="290">
        <v>44972</v>
      </c>
      <c r="D589" s="285">
        <v>2.1</v>
      </c>
      <c r="E589" s="285">
        <v>1.6</v>
      </c>
      <c r="F589" s="289">
        <v>100</v>
      </c>
      <c r="G589" s="291">
        <v>0.2</v>
      </c>
      <c r="H589" s="289">
        <v>13</v>
      </c>
      <c r="I589" s="289">
        <v>13</v>
      </c>
      <c r="J589" s="296">
        <v>18.8</v>
      </c>
      <c r="K589" s="285">
        <v>7</v>
      </c>
      <c r="L589" s="291">
        <v>0.51</v>
      </c>
      <c r="M589" s="289">
        <v>36</v>
      </c>
      <c r="N589" s="289">
        <v>750</v>
      </c>
      <c r="O589" s="289">
        <v>1300</v>
      </c>
      <c r="P589" s="289">
        <v>12</v>
      </c>
      <c r="Q589" s="289">
        <v>12.7</v>
      </c>
      <c r="R589" s="289">
        <v>93.7</v>
      </c>
      <c r="S589" s="289">
        <v>12</v>
      </c>
      <c r="T589" s="285">
        <v>3.9</v>
      </c>
      <c r="U589" s="289">
        <v>26</v>
      </c>
      <c r="V589" s="286"/>
      <c r="W589" s="286"/>
      <c r="X589" s="286"/>
      <c r="Y589" s="286"/>
      <c r="Z589" s="286"/>
      <c r="AA589" s="286"/>
      <c r="AB589" s="286"/>
      <c r="AC589" s="286"/>
      <c r="AD589" s="286"/>
      <c r="AE589" s="286"/>
      <c r="AF589" s="286"/>
      <c r="AG589" s="286"/>
      <c r="AH589" s="286"/>
      <c r="AI589" s="286"/>
      <c r="AJ589" s="286"/>
      <c r="AK589" s="286"/>
      <c r="AL589" s="286"/>
      <c r="AM589" s="286"/>
      <c r="AN589" s="286"/>
      <c r="AO589" s="286"/>
    </row>
    <row r="590" spans="1:41" s="287" customFormat="1" ht="12" x14ac:dyDescent="0.2">
      <c r="A590" s="299">
        <v>675</v>
      </c>
      <c r="B590" s="289" t="s">
        <v>85</v>
      </c>
      <c r="C590" s="290">
        <v>45035</v>
      </c>
      <c r="D590" s="285">
        <v>6.8</v>
      </c>
      <c r="E590" s="285">
        <v>1.8</v>
      </c>
      <c r="F590" s="289">
        <v>100</v>
      </c>
      <c r="G590" s="291">
        <v>0.19</v>
      </c>
      <c r="H590" s="289">
        <v>12</v>
      </c>
      <c r="I590" s="289">
        <v>11</v>
      </c>
      <c r="J590" s="296">
        <v>18.2</v>
      </c>
      <c r="K590" s="285">
        <v>7.1</v>
      </c>
      <c r="L590" s="291">
        <v>0.54</v>
      </c>
      <c r="M590" s="289">
        <v>22</v>
      </c>
      <c r="N590" s="289">
        <v>690</v>
      </c>
      <c r="O590" s="289">
        <v>1200</v>
      </c>
      <c r="P590" s="289">
        <v>11</v>
      </c>
      <c r="Q590" s="289">
        <v>10.35</v>
      </c>
      <c r="R590" s="289">
        <v>85.1</v>
      </c>
      <c r="S590" s="289">
        <v>11</v>
      </c>
      <c r="T590" s="285">
        <v>3.5</v>
      </c>
      <c r="U590" s="289">
        <v>22</v>
      </c>
      <c r="V590" s="286"/>
      <c r="W590" s="286"/>
      <c r="X590" s="286"/>
      <c r="Y590" s="286"/>
      <c r="Z590" s="286"/>
      <c r="AA590" s="286"/>
      <c r="AB590" s="286"/>
      <c r="AC590" s="286"/>
      <c r="AD590" s="286"/>
      <c r="AE590" s="286"/>
      <c r="AF590" s="286"/>
      <c r="AG590" s="286"/>
      <c r="AH590" s="286"/>
      <c r="AI590" s="286"/>
      <c r="AJ590" s="286"/>
      <c r="AK590" s="286"/>
      <c r="AL590" s="286"/>
      <c r="AM590" s="286"/>
      <c r="AN590" s="286"/>
      <c r="AO590" s="286"/>
    </row>
    <row r="591" spans="1:41" s="287" customFormat="1" ht="12" x14ac:dyDescent="0.2">
      <c r="A591" s="299">
        <v>675</v>
      </c>
      <c r="B591" s="289" t="s">
        <v>85</v>
      </c>
      <c r="C591" s="290">
        <v>45091</v>
      </c>
      <c r="D591" s="285">
        <v>16.100000000000001</v>
      </c>
      <c r="E591" s="285">
        <v>1.4</v>
      </c>
      <c r="F591" s="289">
        <v>50</v>
      </c>
      <c r="G591" s="291">
        <v>7.8E-2</v>
      </c>
      <c r="H591" s="285">
        <v>7.4</v>
      </c>
      <c r="I591" s="285">
        <v>7.4</v>
      </c>
      <c r="J591" s="289">
        <v>53.4</v>
      </c>
      <c r="K591" s="285">
        <v>7.5</v>
      </c>
      <c r="L591" s="285">
        <v>1.5</v>
      </c>
      <c r="M591" s="289">
        <v>170</v>
      </c>
      <c r="N591" s="289">
        <v>2500</v>
      </c>
      <c r="O591" s="289">
        <v>3100</v>
      </c>
      <c r="P591" s="289">
        <v>32</v>
      </c>
      <c r="Q591" s="285">
        <v>8.3000000000000007</v>
      </c>
      <c r="R591" s="289">
        <v>85.8</v>
      </c>
      <c r="S591" s="289">
        <v>21</v>
      </c>
      <c r="T591" s="285">
        <v>6.2</v>
      </c>
      <c r="U591" s="289">
        <v>84</v>
      </c>
      <c r="V591" s="286"/>
      <c r="W591" s="286"/>
      <c r="X591" s="286"/>
      <c r="Y591" s="286"/>
      <c r="Z591" s="286"/>
      <c r="AA591" s="286"/>
      <c r="AB591" s="286"/>
      <c r="AC591" s="286"/>
      <c r="AD591" s="286"/>
      <c r="AE591" s="286"/>
      <c r="AF591" s="286"/>
      <c r="AG591" s="286"/>
      <c r="AH591" s="286"/>
      <c r="AI591" s="286"/>
      <c r="AJ591" s="286"/>
      <c r="AK591" s="286"/>
      <c r="AL591" s="286"/>
      <c r="AM591" s="286"/>
      <c r="AN591" s="286"/>
      <c r="AO591" s="286"/>
    </row>
    <row r="592" spans="1:41" s="287" customFormat="1" ht="12" x14ac:dyDescent="0.2">
      <c r="A592" s="288">
        <v>675</v>
      </c>
      <c r="B592" s="289" t="s">
        <v>85</v>
      </c>
      <c r="C592" s="290" t="s">
        <v>207</v>
      </c>
      <c r="D592" s="405">
        <v>19.5</v>
      </c>
      <c r="E592" s="406">
        <v>2.5</v>
      </c>
      <c r="F592" s="407">
        <v>200</v>
      </c>
      <c r="G592" s="408">
        <v>0.44</v>
      </c>
      <c r="H592" s="407">
        <v>24</v>
      </c>
      <c r="I592" s="407">
        <v>22</v>
      </c>
      <c r="J592" s="407">
        <v>19.399999999999999</v>
      </c>
      <c r="K592" s="406">
        <v>6.8</v>
      </c>
      <c r="L592" s="408">
        <v>0.61</v>
      </c>
      <c r="M592" s="407">
        <v>68</v>
      </c>
      <c r="N592" s="407">
        <v>740</v>
      </c>
      <c r="O592" s="407">
        <v>1900</v>
      </c>
      <c r="P592" s="407">
        <v>36</v>
      </c>
      <c r="Q592" s="406">
        <v>7.2</v>
      </c>
      <c r="R592" s="407">
        <v>80</v>
      </c>
      <c r="S592" s="407">
        <v>13</v>
      </c>
      <c r="T592" s="406">
        <v>3.9</v>
      </c>
      <c r="U592" s="407">
        <v>28</v>
      </c>
      <c r="V592" s="286"/>
      <c r="W592" s="286"/>
      <c r="X592" s="286"/>
      <c r="Y592" s="286"/>
      <c r="Z592" s="286"/>
      <c r="AA592" s="286"/>
      <c r="AB592" s="286"/>
      <c r="AC592" s="286"/>
      <c r="AD592" s="286"/>
      <c r="AE592" s="286"/>
      <c r="AF592" s="286"/>
      <c r="AG592" s="286"/>
      <c r="AH592" s="286"/>
      <c r="AI592" s="286"/>
      <c r="AJ592" s="286"/>
      <c r="AK592" s="286"/>
      <c r="AL592" s="286"/>
      <c r="AM592" s="286"/>
      <c r="AN592" s="286"/>
      <c r="AO592" s="286"/>
    </row>
    <row r="593" spans="1:41" s="287" customFormat="1" ht="12" x14ac:dyDescent="0.2">
      <c r="A593" s="299">
        <v>675</v>
      </c>
      <c r="B593" s="289" t="s">
        <v>85</v>
      </c>
      <c r="C593" s="290">
        <v>45211</v>
      </c>
      <c r="D593" s="406">
        <v>10</v>
      </c>
      <c r="E593" s="406">
        <v>1.8</v>
      </c>
      <c r="F593" s="407">
        <v>150</v>
      </c>
      <c r="G593" s="408">
        <v>0.26</v>
      </c>
      <c r="H593" s="407">
        <v>15</v>
      </c>
      <c r="I593" s="407">
        <v>15</v>
      </c>
      <c r="J593" s="407">
        <v>19.899999999999999</v>
      </c>
      <c r="K593" s="406">
        <v>7</v>
      </c>
      <c r="L593" s="408">
        <v>0.72</v>
      </c>
      <c r="M593" s="407">
        <v>53</v>
      </c>
      <c r="N593" s="407">
        <v>330</v>
      </c>
      <c r="O593" s="407">
        <v>1000</v>
      </c>
      <c r="P593" s="407">
        <v>20</v>
      </c>
      <c r="Q593" s="406">
        <v>9.3000000000000007</v>
      </c>
      <c r="R593" s="407">
        <v>85</v>
      </c>
      <c r="S593" s="407">
        <v>12</v>
      </c>
      <c r="T593" s="406">
        <v>4</v>
      </c>
      <c r="U593" s="407">
        <v>26</v>
      </c>
      <c r="V593" s="286"/>
      <c r="W593" s="286"/>
      <c r="X593" s="286"/>
      <c r="Y593" s="286"/>
      <c r="Z593" s="286"/>
      <c r="AA593" s="286"/>
      <c r="AB593" s="286"/>
      <c r="AC593" s="286"/>
      <c r="AD593" s="286"/>
      <c r="AE593" s="286"/>
      <c r="AF593" s="286"/>
      <c r="AG593" s="286"/>
      <c r="AH593" s="286"/>
      <c r="AI593" s="286"/>
      <c r="AJ593" s="286"/>
      <c r="AK593" s="286"/>
      <c r="AL593" s="286"/>
      <c r="AM593" s="286"/>
      <c r="AN593" s="286"/>
      <c r="AO593" s="286"/>
    </row>
    <row r="594" spans="1:41" s="287" customFormat="1" ht="12" x14ac:dyDescent="0.2">
      <c r="A594" s="299">
        <v>675</v>
      </c>
      <c r="B594" s="289" t="s">
        <v>85</v>
      </c>
      <c r="C594" s="290">
        <v>45273</v>
      </c>
      <c r="D594" s="406">
        <v>0.4</v>
      </c>
      <c r="E594" s="406">
        <v>2.2000000000000002</v>
      </c>
      <c r="F594" s="407">
        <v>125</v>
      </c>
      <c r="G594" s="408">
        <v>0.27</v>
      </c>
      <c r="H594" s="407">
        <v>14</v>
      </c>
      <c r="I594" s="407">
        <v>14</v>
      </c>
      <c r="J594" s="407">
        <v>19.899999999999999</v>
      </c>
      <c r="K594" s="406">
        <v>7</v>
      </c>
      <c r="L594" s="408">
        <v>0.66</v>
      </c>
      <c r="M594" s="407">
        <v>120</v>
      </c>
      <c r="N594" s="407">
        <v>670</v>
      </c>
      <c r="O594" s="407">
        <v>1400</v>
      </c>
      <c r="P594" s="407">
        <v>23</v>
      </c>
      <c r="Q594" s="407">
        <v>12.8</v>
      </c>
      <c r="R594" s="407">
        <v>91.7</v>
      </c>
      <c r="S594" s="407">
        <v>12</v>
      </c>
      <c r="T594" s="406">
        <v>4.0999999999999996</v>
      </c>
      <c r="U594" s="407">
        <v>31</v>
      </c>
      <c r="V594" s="286"/>
      <c r="W594" s="286"/>
      <c r="X594" s="286"/>
      <c r="Y594" s="286"/>
      <c r="Z594" s="286"/>
      <c r="AA594" s="286"/>
      <c r="AB594" s="286"/>
      <c r="AC594" s="286"/>
      <c r="AD594" s="286"/>
      <c r="AE594" s="286"/>
      <c r="AF594" s="286"/>
      <c r="AG594" s="286"/>
      <c r="AH594" s="286"/>
      <c r="AI594" s="286"/>
      <c r="AJ594" s="286"/>
      <c r="AK594" s="286"/>
      <c r="AL594" s="286"/>
      <c r="AM594" s="286"/>
      <c r="AN594" s="286"/>
      <c r="AO594" s="286"/>
    </row>
    <row r="595" spans="1:41" s="287" customFormat="1" ht="12" x14ac:dyDescent="0.2">
      <c r="A595" s="340"/>
      <c r="B595" s="340"/>
      <c r="C595" s="341"/>
      <c r="D595" s="342"/>
      <c r="E595" s="342"/>
      <c r="F595" s="343"/>
      <c r="G595" s="343"/>
      <c r="H595" s="342"/>
      <c r="I595" s="342"/>
      <c r="J595" s="342"/>
      <c r="K595" s="342"/>
      <c r="L595" s="344"/>
      <c r="M595" s="344"/>
      <c r="N595" s="343"/>
      <c r="O595" s="343"/>
      <c r="P595" s="343"/>
      <c r="Q595" s="342"/>
      <c r="R595" s="343"/>
      <c r="S595" s="343"/>
      <c r="T595" s="342"/>
      <c r="U595" s="343"/>
      <c r="V595" s="286"/>
      <c r="W595" s="286"/>
      <c r="X595" s="286"/>
      <c r="Y595" s="286"/>
      <c r="Z595" s="286"/>
      <c r="AA595" s="286"/>
      <c r="AB595" s="286"/>
      <c r="AC595" s="286"/>
      <c r="AD595" s="286"/>
      <c r="AE595" s="286"/>
      <c r="AF595" s="286"/>
      <c r="AG595" s="286"/>
      <c r="AH595" s="286"/>
      <c r="AI595" s="286"/>
      <c r="AJ595" s="286"/>
      <c r="AK595" s="286"/>
      <c r="AL595" s="286"/>
      <c r="AM595" s="286"/>
      <c r="AN595" s="286"/>
      <c r="AO595" s="286"/>
    </row>
    <row r="596" spans="1:41" s="287" customFormat="1" ht="12" x14ac:dyDescent="0.2">
      <c r="A596" s="286"/>
      <c r="B596" s="286"/>
      <c r="C596" s="331" t="s">
        <v>99</v>
      </c>
      <c r="D596" s="332">
        <f>MIN(D589:D594)</f>
        <v>0.4</v>
      </c>
      <c r="E596" s="332">
        <f>MIN(E589:E594)</f>
        <v>1.4</v>
      </c>
      <c r="F596" s="333">
        <f>MIN(F589:F594)</f>
        <v>50</v>
      </c>
      <c r="G596" s="332">
        <f>MIN(G589:G594)</f>
        <v>7.8E-2</v>
      </c>
      <c r="H596" s="332">
        <f>MIN(H589:H594)</f>
        <v>7.4</v>
      </c>
      <c r="I596" s="332"/>
      <c r="J596" s="332">
        <f>MIN(J589:J594)</f>
        <v>18.2</v>
      </c>
      <c r="K596" s="332">
        <f>MIN(K589:K594)</f>
        <v>6.8</v>
      </c>
      <c r="L596" s="334">
        <f>MIN(L589:L594)</f>
        <v>0.51</v>
      </c>
      <c r="M596" s="334"/>
      <c r="N596" s="333">
        <f t="shared" ref="N596:U596" si="111">MIN(N589:N594)</f>
        <v>330</v>
      </c>
      <c r="O596" s="333">
        <f t="shared" si="111"/>
        <v>1000</v>
      </c>
      <c r="P596" s="333">
        <f t="shared" si="111"/>
        <v>11</v>
      </c>
      <c r="Q596" s="332">
        <f t="shared" si="111"/>
        <v>7.2</v>
      </c>
      <c r="R596" s="333">
        <f t="shared" si="111"/>
        <v>80</v>
      </c>
      <c r="S596" s="333">
        <f t="shared" si="111"/>
        <v>11</v>
      </c>
      <c r="T596" s="332">
        <f t="shared" si="111"/>
        <v>3.5</v>
      </c>
      <c r="U596" s="333">
        <f t="shared" si="111"/>
        <v>22</v>
      </c>
      <c r="V596" s="286"/>
      <c r="W596" s="286"/>
      <c r="X596" s="286"/>
      <c r="Y596" s="286"/>
      <c r="Z596" s="286"/>
      <c r="AA596" s="286"/>
      <c r="AB596" s="286"/>
      <c r="AC596" s="286"/>
      <c r="AD596" s="286"/>
      <c r="AE596" s="286"/>
      <c r="AF596" s="286"/>
      <c r="AG596" s="286"/>
      <c r="AH596" s="286"/>
      <c r="AI596" s="286"/>
      <c r="AJ596" s="286"/>
      <c r="AK596" s="286"/>
      <c r="AL596" s="286"/>
      <c r="AM596" s="286"/>
      <c r="AN596" s="286"/>
      <c r="AO596" s="286"/>
    </row>
    <row r="597" spans="1:41" s="287" customFormat="1" ht="12" x14ac:dyDescent="0.2">
      <c r="A597" s="286"/>
      <c r="B597" s="286"/>
      <c r="C597" s="331" t="s">
        <v>100</v>
      </c>
      <c r="D597" s="332">
        <f>AVERAGE(D589:D594)</f>
        <v>9.15</v>
      </c>
      <c r="E597" s="332">
        <f>AVERAGE(E589:E594)</f>
        <v>1.8833333333333335</v>
      </c>
      <c r="F597" s="333">
        <f>AVERAGE(F589:F594)</f>
        <v>120.83333333333333</v>
      </c>
      <c r="G597" s="332">
        <f>AVERAGE(G589:G594)</f>
        <v>0.23966666666666669</v>
      </c>
      <c r="H597" s="332">
        <f>AVERAGE(H589:H594)</f>
        <v>14.233333333333334</v>
      </c>
      <c r="I597" s="332"/>
      <c r="J597" s="332">
        <f>AVERAGE(J589:J594)</f>
        <v>24.933333333333337</v>
      </c>
      <c r="K597" s="332">
        <f>AVERAGE(K589:K594)</f>
        <v>7.0666666666666673</v>
      </c>
      <c r="L597" s="334">
        <f>AVERAGE(L589:L594)</f>
        <v>0.75666666666666671</v>
      </c>
      <c r="M597" s="334"/>
      <c r="N597" s="333">
        <f t="shared" ref="N597:U597" si="112">AVERAGE(N589:N594)</f>
        <v>946.66666666666663</v>
      </c>
      <c r="O597" s="333">
        <f t="shared" si="112"/>
        <v>1650</v>
      </c>
      <c r="P597" s="333">
        <f t="shared" si="112"/>
        <v>22.333333333333332</v>
      </c>
      <c r="Q597" s="332">
        <f t="shared" si="112"/>
        <v>10.108333333333333</v>
      </c>
      <c r="R597" s="333">
        <f t="shared" si="112"/>
        <v>86.88333333333334</v>
      </c>
      <c r="S597" s="333">
        <f t="shared" si="112"/>
        <v>13.5</v>
      </c>
      <c r="T597" s="332">
        <f t="shared" si="112"/>
        <v>4.2666666666666666</v>
      </c>
      <c r="U597" s="333">
        <f t="shared" si="112"/>
        <v>36.166666666666664</v>
      </c>
      <c r="V597" s="286"/>
      <c r="W597" s="286"/>
      <c r="X597" s="286"/>
      <c r="Y597" s="286"/>
      <c r="Z597" s="286"/>
      <c r="AA597" s="286"/>
      <c r="AB597" s="286"/>
      <c r="AC597" s="286"/>
      <c r="AD597" s="286"/>
      <c r="AE597" s="286"/>
      <c r="AF597" s="286"/>
      <c r="AG597" s="286"/>
      <c r="AH597" s="286"/>
      <c r="AI597" s="286"/>
      <c r="AJ597" s="286"/>
      <c r="AK597" s="286"/>
      <c r="AL597" s="286"/>
      <c r="AM597" s="286"/>
      <c r="AN597" s="286"/>
      <c r="AO597" s="286"/>
    </row>
    <row r="598" spans="1:41" s="287" customFormat="1" ht="12" x14ac:dyDescent="0.2">
      <c r="A598" s="286"/>
      <c r="B598" s="286"/>
      <c r="C598" s="331" t="s">
        <v>101</v>
      </c>
      <c r="D598" s="332">
        <f>MAX(D589:D594)</f>
        <v>19.5</v>
      </c>
      <c r="E598" s="332">
        <f>MAX(E589:E594)</f>
        <v>2.5</v>
      </c>
      <c r="F598" s="333">
        <f>MAX(F589:F594)</f>
        <v>200</v>
      </c>
      <c r="G598" s="332">
        <f>MAX(G589:G594)</f>
        <v>0.44</v>
      </c>
      <c r="H598" s="332">
        <f>MAX(H589:H594)</f>
        <v>24</v>
      </c>
      <c r="I598" s="332"/>
      <c r="J598" s="332">
        <f>MAX(J589:J594)</f>
        <v>53.4</v>
      </c>
      <c r="K598" s="332">
        <f>MAX(K589:K594)</f>
        <v>7.5</v>
      </c>
      <c r="L598" s="334">
        <f>MAX(L589:L594)</f>
        <v>1.5</v>
      </c>
      <c r="M598" s="334"/>
      <c r="N598" s="333">
        <f t="shared" ref="N598:U598" si="113">MAX(N589:N594)</f>
        <v>2500</v>
      </c>
      <c r="O598" s="333">
        <f t="shared" si="113"/>
        <v>3100</v>
      </c>
      <c r="P598" s="333">
        <f t="shared" si="113"/>
        <v>36</v>
      </c>
      <c r="Q598" s="332">
        <f t="shared" si="113"/>
        <v>12.8</v>
      </c>
      <c r="R598" s="333">
        <f t="shared" si="113"/>
        <v>93.7</v>
      </c>
      <c r="S598" s="333">
        <f t="shared" si="113"/>
        <v>21</v>
      </c>
      <c r="T598" s="332">
        <f t="shared" si="113"/>
        <v>6.2</v>
      </c>
      <c r="U598" s="333">
        <f t="shared" si="113"/>
        <v>84</v>
      </c>
      <c r="V598" s="286"/>
      <c r="W598" s="286"/>
      <c r="X598" s="286"/>
      <c r="Y598" s="286"/>
      <c r="Z598" s="286"/>
      <c r="AA598" s="286"/>
      <c r="AB598" s="286"/>
      <c r="AC598" s="286"/>
      <c r="AD598" s="286"/>
      <c r="AE598" s="286"/>
      <c r="AF598" s="286"/>
      <c r="AG598" s="286"/>
      <c r="AH598" s="286"/>
      <c r="AI598" s="286"/>
      <c r="AJ598" s="286"/>
      <c r="AK598" s="286"/>
      <c r="AL598" s="286"/>
      <c r="AM598" s="286"/>
      <c r="AN598" s="286"/>
      <c r="AO598" s="286"/>
    </row>
    <row r="599" spans="1:41" s="287" customFormat="1" ht="12" x14ac:dyDescent="0.2">
      <c r="A599" s="286"/>
      <c r="B599" s="286"/>
      <c r="C599" s="345"/>
      <c r="D599" s="305"/>
      <c r="E599" s="286"/>
      <c r="F599" s="346"/>
      <c r="G599" s="346"/>
      <c r="H599" s="286"/>
      <c r="I599" s="286"/>
      <c r="J599" s="305"/>
      <c r="K599" s="286"/>
      <c r="L599" s="286"/>
      <c r="M599" s="286"/>
      <c r="N599" s="346"/>
      <c r="O599" s="346"/>
      <c r="P599" s="346"/>
      <c r="Q599" s="305"/>
      <c r="R599" s="346"/>
      <c r="S599" s="346"/>
      <c r="T599" s="305"/>
      <c r="U599" s="346"/>
      <c r="V599" s="286"/>
      <c r="W599" s="286"/>
      <c r="X599" s="286"/>
      <c r="Y599" s="286"/>
      <c r="Z599" s="286"/>
      <c r="AA599" s="286"/>
      <c r="AB599" s="286"/>
      <c r="AC599" s="286"/>
      <c r="AD599" s="286"/>
      <c r="AE599" s="286"/>
      <c r="AF599" s="286"/>
      <c r="AG599" s="286"/>
      <c r="AH599" s="286"/>
      <c r="AI599" s="286"/>
      <c r="AJ599" s="286"/>
      <c r="AK599" s="286"/>
      <c r="AL599" s="286"/>
      <c r="AM599" s="286"/>
      <c r="AN599" s="286"/>
      <c r="AO599" s="286"/>
    </row>
    <row r="600" spans="1:41" s="287" customFormat="1" ht="12" x14ac:dyDescent="0.2">
      <c r="A600" s="335"/>
      <c r="B600" s="335"/>
      <c r="C600" s="355"/>
      <c r="D600" s="357"/>
      <c r="E600" s="335"/>
      <c r="F600" s="356"/>
      <c r="G600" s="356"/>
      <c r="H600" s="335"/>
      <c r="I600" s="335"/>
      <c r="J600" s="357"/>
      <c r="K600" s="335"/>
      <c r="L600" s="335"/>
      <c r="M600" s="335"/>
      <c r="N600" s="356"/>
      <c r="O600" s="356"/>
      <c r="P600" s="356"/>
      <c r="Q600" s="357"/>
      <c r="R600" s="356"/>
      <c r="S600" s="356"/>
      <c r="T600" s="357"/>
      <c r="U600" s="356"/>
      <c r="V600" s="286"/>
      <c r="W600" s="286"/>
      <c r="X600" s="286"/>
      <c r="Y600" s="286"/>
      <c r="Z600" s="286"/>
      <c r="AA600" s="286"/>
      <c r="AB600" s="286"/>
      <c r="AC600" s="286"/>
      <c r="AD600" s="286"/>
      <c r="AE600" s="286"/>
      <c r="AF600" s="286"/>
      <c r="AG600" s="286"/>
      <c r="AH600" s="286"/>
      <c r="AI600" s="286"/>
      <c r="AJ600" s="286"/>
      <c r="AK600" s="286"/>
      <c r="AL600" s="286"/>
      <c r="AM600" s="286"/>
      <c r="AN600" s="286"/>
      <c r="AO600" s="286"/>
    </row>
    <row r="601" spans="1:41" s="287" customFormat="1" ht="12" x14ac:dyDescent="0.2">
      <c r="A601" s="299">
        <v>676</v>
      </c>
      <c r="B601" s="289" t="s">
        <v>86</v>
      </c>
      <c r="C601" s="290">
        <v>44972</v>
      </c>
      <c r="D601" s="285">
        <v>1.7</v>
      </c>
      <c r="E601" s="285">
        <v>2</v>
      </c>
      <c r="F601" s="289">
        <v>100</v>
      </c>
      <c r="G601" s="291">
        <v>0.2</v>
      </c>
      <c r="H601" s="289">
        <v>14</v>
      </c>
      <c r="I601" s="294"/>
      <c r="J601" s="296">
        <v>13.3</v>
      </c>
      <c r="K601" s="285">
        <v>6.9</v>
      </c>
      <c r="L601" s="291">
        <v>0.38</v>
      </c>
      <c r="M601" s="289">
        <v>26</v>
      </c>
      <c r="N601" s="289">
        <v>660</v>
      </c>
      <c r="O601" s="289">
        <v>1200</v>
      </c>
      <c r="P601" s="289">
        <v>16</v>
      </c>
      <c r="Q601" s="289">
        <v>12.21</v>
      </c>
      <c r="R601" s="289">
        <v>88.7</v>
      </c>
      <c r="S601" s="289">
        <v>10</v>
      </c>
      <c r="T601" s="285">
        <v>3.5</v>
      </c>
      <c r="U601" s="289">
        <v>15</v>
      </c>
      <c r="V601" s="286"/>
      <c r="W601" s="286"/>
      <c r="X601" s="286"/>
      <c r="Y601" s="286"/>
      <c r="Z601" s="286"/>
      <c r="AA601" s="286"/>
      <c r="AB601" s="286"/>
      <c r="AC601" s="286"/>
      <c r="AD601" s="286"/>
      <c r="AE601" s="286"/>
      <c r="AF601" s="286"/>
      <c r="AG601" s="286"/>
      <c r="AH601" s="286"/>
      <c r="AI601" s="286"/>
      <c r="AJ601" s="286"/>
      <c r="AK601" s="286"/>
      <c r="AL601" s="286"/>
      <c r="AM601" s="286"/>
      <c r="AN601" s="286"/>
      <c r="AO601" s="286"/>
    </row>
    <row r="602" spans="1:41" s="287" customFormat="1" ht="12" x14ac:dyDescent="0.2">
      <c r="A602" s="299">
        <v>676</v>
      </c>
      <c r="B602" s="289" t="s">
        <v>86</v>
      </c>
      <c r="C602" s="290">
        <v>45035</v>
      </c>
      <c r="D602" s="285">
        <v>6.9</v>
      </c>
      <c r="E602" s="285">
        <v>2</v>
      </c>
      <c r="F602" s="289">
        <v>100</v>
      </c>
      <c r="G602" s="291">
        <v>0.2</v>
      </c>
      <c r="H602" s="289">
        <v>13</v>
      </c>
      <c r="I602" s="294"/>
      <c r="J602" s="296">
        <v>12.7</v>
      </c>
      <c r="K602" s="285">
        <v>6.9</v>
      </c>
      <c r="L602" s="291">
        <v>0.36</v>
      </c>
      <c r="M602" s="289">
        <v>17</v>
      </c>
      <c r="N602" s="289">
        <v>520</v>
      </c>
      <c r="O602" s="289">
        <v>1100</v>
      </c>
      <c r="P602" s="289">
        <v>18</v>
      </c>
      <c r="Q602" s="289">
        <v>10.35</v>
      </c>
      <c r="R602" s="289">
        <v>85.1</v>
      </c>
      <c r="S602" s="289">
        <v>9</v>
      </c>
      <c r="T602" s="285">
        <v>3.1</v>
      </c>
      <c r="U602" s="289">
        <v>13</v>
      </c>
      <c r="V602" s="286"/>
      <c r="W602" s="286"/>
      <c r="X602" s="286"/>
      <c r="Y602" s="286"/>
      <c r="Z602" s="286"/>
      <c r="AA602" s="286"/>
      <c r="AB602" s="286"/>
      <c r="AC602" s="286"/>
      <c r="AD602" s="286"/>
      <c r="AE602" s="286"/>
      <c r="AF602" s="286"/>
      <c r="AG602" s="286"/>
      <c r="AH602" s="286"/>
      <c r="AI602" s="286"/>
      <c r="AJ602" s="286"/>
      <c r="AK602" s="286"/>
      <c r="AL602" s="286"/>
      <c r="AM602" s="286"/>
      <c r="AN602" s="286"/>
      <c r="AO602" s="286"/>
    </row>
    <row r="603" spans="1:41" s="287" customFormat="1" ht="12" x14ac:dyDescent="0.2">
      <c r="A603" s="299">
        <v>676</v>
      </c>
      <c r="B603" s="289" t="s">
        <v>86</v>
      </c>
      <c r="C603" s="290">
        <v>45091</v>
      </c>
      <c r="D603" s="285">
        <v>12.8</v>
      </c>
      <c r="E603" s="285">
        <v>3</v>
      </c>
      <c r="F603" s="289">
        <v>50</v>
      </c>
      <c r="G603" s="291">
        <v>0.11</v>
      </c>
      <c r="H603" s="289">
        <v>10</v>
      </c>
      <c r="I603" s="294"/>
      <c r="J603" s="289">
        <v>43.2</v>
      </c>
      <c r="K603" s="285">
        <v>6.8</v>
      </c>
      <c r="L603" s="291">
        <v>1.1000000000000001</v>
      </c>
      <c r="M603" s="289">
        <v>130</v>
      </c>
      <c r="N603" s="289">
        <v>240</v>
      </c>
      <c r="O603" s="289">
        <v>790</v>
      </c>
      <c r="P603" s="289">
        <v>16</v>
      </c>
      <c r="Q603" s="289">
        <v>6.8</v>
      </c>
      <c r="R603" s="289">
        <v>65.3</v>
      </c>
      <c r="S603" s="289">
        <v>24</v>
      </c>
      <c r="T603" s="285">
        <v>7.8</v>
      </c>
      <c r="U603" s="289">
        <v>85</v>
      </c>
      <c r="V603" s="286"/>
      <c r="W603" s="286"/>
      <c r="X603" s="286"/>
      <c r="Y603" s="286"/>
      <c r="Z603" s="286"/>
      <c r="AA603" s="286"/>
      <c r="AB603" s="286"/>
      <c r="AC603" s="286"/>
      <c r="AD603" s="286"/>
      <c r="AE603" s="286"/>
      <c r="AF603" s="286"/>
      <c r="AG603" s="286"/>
      <c r="AH603" s="286"/>
      <c r="AI603" s="286"/>
      <c r="AJ603" s="286"/>
      <c r="AK603" s="286"/>
      <c r="AL603" s="286"/>
      <c r="AM603" s="286"/>
      <c r="AN603" s="286"/>
      <c r="AO603" s="286"/>
    </row>
    <row r="604" spans="1:41" s="287" customFormat="1" ht="12" x14ac:dyDescent="0.2">
      <c r="A604" s="288">
        <v>676</v>
      </c>
      <c r="B604" s="289" t="s">
        <v>86</v>
      </c>
      <c r="C604" s="290" t="s">
        <v>207</v>
      </c>
      <c r="D604" s="405">
        <v>16.7</v>
      </c>
      <c r="E604" s="406">
        <v>3</v>
      </c>
      <c r="F604" s="407">
        <v>250</v>
      </c>
      <c r="G604" s="408">
        <v>0.55000000000000004</v>
      </c>
      <c r="H604" s="407">
        <v>28</v>
      </c>
      <c r="I604" s="409"/>
      <c r="J604" s="407">
        <v>18.100000000000001</v>
      </c>
      <c r="K604" s="406">
        <v>6.7</v>
      </c>
      <c r="L604" s="408">
        <v>0.56999999999999995</v>
      </c>
      <c r="M604" s="407">
        <v>64</v>
      </c>
      <c r="N604" s="407">
        <v>77</v>
      </c>
      <c r="O604" s="407">
        <v>1500</v>
      </c>
      <c r="P604" s="407">
        <v>39</v>
      </c>
      <c r="Q604" s="406">
        <v>6.6</v>
      </c>
      <c r="R604" s="407">
        <v>70</v>
      </c>
      <c r="S604" s="407">
        <v>14</v>
      </c>
      <c r="T604" s="406">
        <v>4.2</v>
      </c>
      <c r="U604" s="407">
        <v>23</v>
      </c>
      <c r="V604" s="286"/>
      <c r="W604" s="286"/>
      <c r="X604" s="286"/>
      <c r="Y604" s="286"/>
      <c r="Z604" s="286"/>
      <c r="AA604" s="286"/>
      <c r="AB604" s="286"/>
      <c r="AC604" s="286"/>
      <c r="AD604" s="286"/>
      <c r="AE604" s="286"/>
      <c r="AF604" s="286"/>
      <c r="AG604" s="286"/>
      <c r="AH604" s="286"/>
      <c r="AI604" s="286"/>
      <c r="AJ604" s="286"/>
      <c r="AK604" s="286"/>
      <c r="AL604" s="286"/>
      <c r="AM604" s="286"/>
      <c r="AN604" s="286"/>
      <c r="AO604" s="286"/>
    </row>
    <row r="605" spans="1:41" s="287" customFormat="1" ht="12" x14ac:dyDescent="0.2">
      <c r="A605" s="299">
        <v>676</v>
      </c>
      <c r="B605" s="289" t="s">
        <v>86</v>
      </c>
      <c r="C605" s="290">
        <v>45211</v>
      </c>
      <c r="D605" s="406">
        <v>10</v>
      </c>
      <c r="E605" s="406">
        <v>2.1</v>
      </c>
      <c r="F605" s="407">
        <v>150</v>
      </c>
      <c r="G605" s="408">
        <v>0.23</v>
      </c>
      <c r="H605" s="407">
        <v>16</v>
      </c>
      <c r="I605" s="409"/>
      <c r="J605" s="407">
        <v>13.4</v>
      </c>
      <c r="K605" s="406">
        <v>6.9</v>
      </c>
      <c r="L605" s="408">
        <v>0.49</v>
      </c>
      <c r="M605" s="407">
        <v>38</v>
      </c>
      <c r="N605" s="407">
        <v>34</v>
      </c>
      <c r="O605" s="407">
        <v>750</v>
      </c>
      <c r="P605" s="407">
        <v>17</v>
      </c>
      <c r="Q605" s="406">
        <v>8.8000000000000007</v>
      </c>
      <c r="R605" s="407">
        <v>81</v>
      </c>
      <c r="S605" s="406">
        <v>9.8000000000000007</v>
      </c>
      <c r="T605" s="406">
        <v>3.4</v>
      </c>
      <c r="U605" s="407">
        <v>15</v>
      </c>
      <c r="V605" s="286"/>
      <c r="W605" s="286"/>
      <c r="X605" s="286"/>
      <c r="Y605" s="286"/>
      <c r="Z605" s="286"/>
      <c r="AA605" s="286"/>
      <c r="AB605" s="286"/>
      <c r="AC605" s="286"/>
      <c r="AD605" s="286"/>
      <c r="AE605" s="286"/>
      <c r="AF605" s="286"/>
      <c r="AG605" s="286"/>
      <c r="AH605" s="286"/>
      <c r="AI605" s="286"/>
      <c r="AJ605" s="286"/>
      <c r="AK605" s="286"/>
      <c r="AL605" s="286"/>
      <c r="AM605" s="286"/>
      <c r="AN605" s="286"/>
      <c r="AO605" s="286"/>
    </row>
    <row r="606" spans="1:41" s="287" customFormat="1" ht="12" x14ac:dyDescent="0.2">
      <c r="A606" s="299">
        <v>676</v>
      </c>
      <c r="B606" s="289" t="s">
        <v>86</v>
      </c>
      <c r="C606" s="290">
        <v>45273</v>
      </c>
      <c r="D606" s="406">
        <v>0.9</v>
      </c>
      <c r="E606" s="406">
        <v>2.2999999999999998</v>
      </c>
      <c r="F606" s="407">
        <v>175</v>
      </c>
      <c r="G606" s="408">
        <v>0.28000000000000003</v>
      </c>
      <c r="H606" s="407">
        <v>16</v>
      </c>
      <c r="I606" s="409"/>
      <c r="J606" s="407">
        <v>14.4</v>
      </c>
      <c r="K606" s="406">
        <v>6.8</v>
      </c>
      <c r="L606" s="408">
        <v>0.44</v>
      </c>
      <c r="M606" s="407">
        <v>83</v>
      </c>
      <c r="N606" s="407">
        <v>190</v>
      </c>
      <c r="O606" s="407">
        <v>1000</v>
      </c>
      <c r="P606" s="407">
        <v>20</v>
      </c>
      <c r="Q606" s="407">
        <v>12.29</v>
      </c>
      <c r="R606" s="407">
        <v>88.4</v>
      </c>
      <c r="S606" s="406">
        <v>9.5</v>
      </c>
      <c r="T606" s="406">
        <v>3.5</v>
      </c>
      <c r="U606" s="407">
        <v>19</v>
      </c>
      <c r="V606" s="286"/>
      <c r="W606" s="286"/>
      <c r="X606" s="286"/>
      <c r="Y606" s="286"/>
      <c r="Z606" s="286"/>
      <c r="AA606" s="286"/>
      <c r="AB606" s="286"/>
      <c r="AC606" s="286"/>
      <c r="AD606" s="286"/>
      <c r="AE606" s="286"/>
      <c r="AF606" s="286"/>
      <c r="AG606" s="286"/>
      <c r="AH606" s="286"/>
      <c r="AI606" s="286"/>
      <c r="AJ606" s="286"/>
      <c r="AK606" s="286"/>
      <c r="AL606" s="286"/>
      <c r="AM606" s="286"/>
      <c r="AN606" s="286"/>
      <c r="AO606" s="286"/>
    </row>
    <row r="607" spans="1:41" s="287" customFormat="1" ht="12" x14ac:dyDescent="0.2">
      <c r="A607" s="340"/>
      <c r="B607" s="340"/>
      <c r="C607" s="341"/>
      <c r="D607" s="342"/>
      <c r="E607" s="342"/>
      <c r="F607" s="343"/>
      <c r="G607" s="343"/>
      <c r="H607" s="342"/>
      <c r="I607" s="342"/>
      <c r="J607" s="342"/>
      <c r="K607" s="342"/>
      <c r="L607" s="344"/>
      <c r="M607" s="344"/>
      <c r="N607" s="343"/>
      <c r="O607" s="343"/>
      <c r="P607" s="343"/>
      <c r="Q607" s="342"/>
      <c r="R607" s="343"/>
      <c r="S607" s="343"/>
      <c r="T607" s="342"/>
      <c r="U607" s="343"/>
      <c r="V607" s="286"/>
      <c r="W607" s="286"/>
      <c r="X607" s="286"/>
      <c r="Y607" s="286"/>
      <c r="Z607" s="286"/>
      <c r="AA607" s="286"/>
      <c r="AB607" s="286"/>
      <c r="AC607" s="286"/>
      <c r="AD607" s="286"/>
      <c r="AE607" s="286"/>
      <c r="AF607" s="286"/>
      <c r="AG607" s="286"/>
      <c r="AH607" s="286"/>
      <c r="AI607" s="286"/>
      <c r="AJ607" s="286"/>
      <c r="AK607" s="286"/>
      <c r="AL607" s="286"/>
      <c r="AM607" s="286"/>
      <c r="AN607" s="286"/>
      <c r="AO607" s="286"/>
    </row>
    <row r="608" spans="1:41" s="287" customFormat="1" ht="12" x14ac:dyDescent="0.2">
      <c r="A608" s="286"/>
      <c r="B608" s="286"/>
      <c r="C608" s="331" t="s">
        <v>99</v>
      </c>
      <c r="D608" s="332">
        <f>MIN(D601:D606)</f>
        <v>0.9</v>
      </c>
      <c r="E608" s="332">
        <f>MIN(E601:E606)</f>
        <v>2</v>
      </c>
      <c r="F608" s="333">
        <f>MIN(F601:F606)</f>
        <v>50</v>
      </c>
      <c r="G608" s="332">
        <f>MIN(G601:G606)</f>
        <v>0.11</v>
      </c>
      <c r="H608" s="332">
        <f>MIN(H601:H606)</f>
        <v>10</v>
      </c>
      <c r="I608" s="332"/>
      <c r="J608" s="332">
        <f>MIN(J601:J606)</f>
        <v>12.7</v>
      </c>
      <c r="K608" s="332">
        <f>MIN(K601:K606)</f>
        <v>6.7</v>
      </c>
      <c r="L608" s="334">
        <f>MIN(L601:L606)</f>
        <v>0.36</v>
      </c>
      <c r="M608" s="334"/>
      <c r="N608" s="333">
        <f t="shared" ref="N608:U608" si="114">MIN(N601:N606)</f>
        <v>34</v>
      </c>
      <c r="O608" s="333">
        <f t="shared" si="114"/>
        <v>750</v>
      </c>
      <c r="P608" s="333">
        <f t="shared" si="114"/>
        <v>16</v>
      </c>
      <c r="Q608" s="332">
        <f t="shared" si="114"/>
        <v>6.6</v>
      </c>
      <c r="R608" s="333">
        <f t="shared" si="114"/>
        <v>65.3</v>
      </c>
      <c r="S608" s="333">
        <f t="shared" si="114"/>
        <v>9</v>
      </c>
      <c r="T608" s="332">
        <f t="shared" si="114"/>
        <v>3.1</v>
      </c>
      <c r="U608" s="333">
        <f t="shared" si="114"/>
        <v>13</v>
      </c>
      <c r="V608" s="286"/>
      <c r="W608" s="286"/>
      <c r="X608" s="286"/>
      <c r="Y608" s="286"/>
      <c r="Z608" s="286"/>
      <c r="AA608" s="286"/>
      <c r="AB608" s="286"/>
      <c r="AC608" s="286"/>
      <c r="AD608" s="286"/>
      <c r="AE608" s="286"/>
      <c r="AF608" s="286"/>
      <c r="AG608" s="286"/>
      <c r="AH608" s="286"/>
      <c r="AI608" s="286"/>
      <c r="AJ608" s="286"/>
      <c r="AK608" s="286"/>
      <c r="AL608" s="286"/>
      <c r="AM608" s="286"/>
      <c r="AN608" s="286"/>
      <c r="AO608" s="286"/>
    </row>
    <row r="609" spans="1:41" s="287" customFormat="1" ht="12" x14ac:dyDescent="0.2">
      <c r="A609" s="286"/>
      <c r="B609" s="286"/>
      <c r="C609" s="331" t="s">
        <v>100</v>
      </c>
      <c r="D609" s="332">
        <f>AVERAGE(D601:D606)</f>
        <v>8.1666666666666661</v>
      </c>
      <c r="E609" s="332">
        <f>AVERAGE(E601:E606)</f>
        <v>2.4</v>
      </c>
      <c r="F609" s="333">
        <f>AVERAGE(F601:F606)</f>
        <v>137.5</v>
      </c>
      <c r="G609" s="332">
        <f>AVERAGE(G601:G606)</f>
        <v>0.26166666666666666</v>
      </c>
      <c r="H609" s="332">
        <f>AVERAGE(H601:H606)</f>
        <v>16.166666666666668</v>
      </c>
      <c r="I609" s="332"/>
      <c r="J609" s="332">
        <f>AVERAGE(J601:J606)</f>
        <v>19.183333333333337</v>
      </c>
      <c r="K609" s="332">
        <f>AVERAGE(K601:K606)</f>
        <v>6.833333333333333</v>
      </c>
      <c r="L609" s="334">
        <f>AVERAGE(L601:L606)</f>
        <v>0.55666666666666675</v>
      </c>
      <c r="M609" s="334"/>
      <c r="N609" s="333">
        <f t="shared" ref="N609:U609" si="115">AVERAGE(N601:N606)</f>
        <v>286.83333333333331</v>
      </c>
      <c r="O609" s="333">
        <f t="shared" si="115"/>
        <v>1056.6666666666667</v>
      </c>
      <c r="P609" s="333">
        <f t="shared" si="115"/>
        <v>21</v>
      </c>
      <c r="Q609" s="332">
        <f t="shared" si="115"/>
        <v>9.5083333333333346</v>
      </c>
      <c r="R609" s="333">
        <f t="shared" si="115"/>
        <v>79.75</v>
      </c>
      <c r="S609" s="333">
        <f t="shared" si="115"/>
        <v>12.716666666666667</v>
      </c>
      <c r="T609" s="332">
        <f t="shared" si="115"/>
        <v>4.2499999999999991</v>
      </c>
      <c r="U609" s="333">
        <f t="shared" si="115"/>
        <v>28.333333333333332</v>
      </c>
      <c r="V609" s="286"/>
      <c r="W609" s="286"/>
      <c r="X609" s="286"/>
      <c r="Y609" s="286"/>
      <c r="Z609" s="286"/>
      <c r="AA609" s="286"/>
      <c r="AB609" s="286"/>
      <c r="AC609" s="286"/>
      <c r="AD609" s="286"/>
      <c r="AE609" s="286"/>
      <c r="AF609" s="286"/>
      <c r="AG609" s="286"/>
      <c r="AH609" s="286"/>
      <c r="AI609" s="286"/>
      <c r="AJ609" s="286"/>
      <c r="AK609" s="286"/>
      <c r="AL609" s="286"/>
      <c r="AM609" s="286"/>
      <c r="AN609" s="286"/>
      <c r="AO609" s="286"/>
    </row>
    <row r="610" spans="1:41" s="287" customFormat="1" ht="12" x14ac:dyDescent="0.2">
      <c r="A610" s="286"/>
      <c r="B610" s="286"/>
      <c r="C610" s="331" t="s">
        <v>101</v>
      </c>
      <c r="D610" s="332">
        <f>MAX(D601:D606)</f>
        <v>16.7</v>
      </c>
      <c r="E610" s="332">
        <f>MAX(E601:E606)</f>
        <v>3</v>
      </c>
      <c r="F610" s="333">
        <f>MAX(F601:F606)</f>
        <v>250</v>
      </c>
      <c r="G610" s="332">
        <f>MAX(G601:G606)</f>
        <v>0.55000000000000004</v>
      </c>
      <c r="H610" s="332">
        <f>MAX(H601:H606)</f>
        <v>28</v>
      </c>
      <c r="I610" s="332"/>
      <c r="J610" s="332">
        <f>MAX(J601:J606)</f>
        <v>43.2</v>
      </c>
      <c r="K610" s="332">
        <f>MAX(K601:K606)</f>
        <v>6.9</v>
      </c>
      <c r="L610" s="334">
        <f>MAX(L601:L606)</f>
        <v>1.1000000000000001</v>
      </c>
      <c r="M610" s="334"/>
      <c r="N610" s="333">
        <f t="shared" ref="N610:U610" si="116">MAX(N601:N606)</f>
        <v>660</v>
      </c>
      <c r="O610" s="333">
        <f t="shared" si="116"/>
        <v>1500</v>
      </c>
      <c r="P610" s="333">
        <f t="shared" si="116"/>
        <v>39</v>
      </c>
      <c r="Q610" s="332">
        <f t="shared" si="116"/>
        <v>12.29</v>
      </c>
      <c r="R610" s="333">
        <f t="shared" si="116"/>
        <v>88.7</v>
      </c>
      <c r="S610" s="333">
        <f t="shared" si="116"/>
        <v>24</v>
      </c>
      <c r="T610" s="332">
        <f t="shared" si="116"/>
        <v>7.8</v>
      </c>
      <c r="U610" s="333">
        <f t="shared" si="116"/>
        <v>85</v>
      </c>
      <c r="V610" s="286"/>
      <c r="W610" s="286"/>
      <c r="X610" s="286"/>
      <c r="Y610" s="286"/>
      <c r="Z610" s="286"/>
      <c r="AA610" s="286"/>
      <c r="AB610" s="286"/>
      <c r="AC610" s="286"/>
      <c r="AD610" s="286"/>
      <c r="AE610" s="286"/>
      <c r="AF610" s="286"/>
      <c r="AG610" s="286"/>
      <c r="AH610" s="286"/>
      <c r="AI610" s="286"/>
      <c r="AJ610" s="286"/>
      <c r="AK610" s="286"/>
      <c r="AL610" s="286"/>
      <c r="AM610" s="286"/>
      <c r="AN610" s="286"/>
      <c r="AO610" s="286"/>
    </row>
    <row r="611" spans="1:41" s="287" customFormat="1" ht="12" x14ac:dyDescent="0.2">
      <c r="A611" s="286"/>
      <c r="B611" s="286"/>
      <c r="C611" s="345"/>
      <c r="D611" s="305"/>
      <c r="E611" s="286"/>
      <c r="F611" s="346"/>
      <c r="G611" s="346"/>
      <c r="H611" s="286"/>
      <c r="I611" s="286"/>
      <c r="J611" s="305"/>
      <c r="K611" s="286"/>
      <c r="L611" s="286"/>
      <c r="M611" s="286"/>
      <c r="N611" s="346"/>
      <c r="O611" s="346"/>
      <c r="P611" s="346"/>
      <c r="Q611" s="305"/>
      <c r="R611" s="346"/>
      <c r="S611" s="346"/>
      <c r="T611" s="305"/>
      <c r="U611" s="346"/>
      <c r="V611" s="286"/>
      <c r="W611" s="286"/>
      <c r="X611" s="286"/>
      <c r="Y611" s="286"/>
      <c r="Z611" s="286"/>
      <c r="AA611" s="286"/>
      <c r="AB611" s="286"/>
      <c r="AC611" s="286"/>
      <c r="AD611" s="286"/>
      <c r="AE611" s="286"/>
      <c r="AF611" s="286"/>
      <c r="AG611" s="286"/>
      <c r="AH611" s="286"/>
      <c r="AI611" s="286"/>
      <c r="AJ611" s="286"/>
      <c r="AK611" s="286"/>
      <c r="AL611" s="286"/>
      <c r="AM611" s="286"/>
      <c r="AN611" s="286"/>
      <c r="AO611" s="286"/>
    </row>
    <row r="612" spans="1:41" s="287" customFormat="1" ht="12" x14ac:dyDescent="0.2">
      <c r="A612" s="335"/>
      <c r="B612" s="335"/>
      <c r="C612" s="355"/>
      <c r="D612" s="357"/>
      <c r="E612" s="335"/>
      <c r="F612" s="356"/>
      <c r="G612" s="356"/>
      <c r="H612" s="335"/>
      <c r="I612" s="335"/>
      <c r="J612" s="357"/>
      <c r="K612" s="335"/>
      <c r="L612" s="335"/>
      <c r="M612" s="335"/>
      <c r="N612" s="356"/>
      <c r="O612" s="356"/>
      <c r="P612" s="356"/>
      <c r="Q612" s="357"/>
      <c r="R612" s="356"/>
      <c r="S612" s="356"/>
      <c r="T612" s="357"/>
      <c r="U612" s="356"/>
      <c r="V612" s="286"/>
      <c r="W612" s="286"/>
      <c r="X612" s="286"/>
      <c r="Y612" s="286"/>
      <c r="Z612" s="286"/>
      <c r="AA612" s="286"/>
      <c r="AB612" s="286"/>
      <c r="AC612" s="286"/>
      <c r="AD612" s="286"/>
      <c r="AE612" s="286"/>
      <c r="AF612" s="286"/>
      <c r="AG612" s="286"/>
      <c r="AH612" s="286"/>
      <c r="AI612" s="286"/>
      <c r="AJ612" s="286"/>
      <c r="AK612" s="286"/>
      <c r="AL612" s="286"/>
      <c r="AM612" s="286"/>
      <c r="AN612" s="286"/>
      <c r="AO612" s="286"/>
    </row>
    <row r="613" spans="1:41" s="287" customFormat="1" ht="12" x14ac:dyDescent="0.2">
      <c r="A613" s="299">
        <v>680</v>
      </c>
      <c r="B613" s="289" t="s">
        <v>87</v>
      </c>
      <c r="C613" s="290">
        <v>44972</v>
      </c>
      <c r="D613" s="285">
        <v>1.5</v>
      </c>
      <c r="E613" s="285">
        <v>1.7</v>
      </c>
      <c r="F613" s="289">
        <v>150</v>
      </c>
      <c r="G613" s="291">
        <v>0.28000000000000003</v>
      </c>
      <c r="H613" s="289">
        <v>15</v>
      </c>
      <c r="I613" s="294"/>
      <c r="J613" s="285">
        <v>7.38</v>
      </c>
      <c r="K613" s="285">
        <v>6.8</v>
      </c>
      <c r="L613" s="291">
        <v>0.2</v>
      </c>
      <c r="M613" s="289">
        <v>14</v>
      </c>
      <c r="N613" s="289">
        <v>410</v>
      </c>
      <c r="O613" s="289">
        <v>800</v>
      </c>
      <c r="P613" s="289">
        <v>12</v>
      </c>
      <c r="Q613" s="289">
        <v>13.51</v>
      </c>
      <c r="R613" s="289">
        <v>97.3</v>
      </c>
      <c r="S613" s="285">
        <v>6.4</v>
      </c>
      <c r="T613" s="285">
        <v>2.1</v>
      </c>
      <c r="U613" s="285">
        <v>6.6</v>
      </c>
      <c r="V613" s="286"/>
      <c r="W613" s="286"/>
      <c r="X613" s="286"/>
      <c r="Y613" s="286"/>
      <c r="Z613" s="286"/>
      <c r="AA613" s="286"/>
      <c r="AB613" s="286"/>
      <c r="AC613" s="286"/>
      <c r="AD613" s="286"/>
      <c r="AE613" s="286"/>
      <c r="AF613" s="286"/>
      <c r="AG613" s="286"/>
      <c r="AH613" s="286"/>
      <c r="AI613" s="286"/>
      <c r="AJ613" s="286"/>
      <c r="AK613" s="286"/>
      <c r="AL613" s="286"/>
      <c r="AM613" s="286"/>
      <c r="AN613" s="286"/>
      <c r="AO613" s="286"/>
    </row>
    <row r="614" spans="1:41" s="287" customFormat="1" ht="12" x14ac:dyDescent="0.2">
      <c r="A614" s="299">
        <v>680</v>
      </c>
      <c r="B614" s="289" t="s">
        <v>87</v>
      </c>
      <c r="C614" s="290">
        <v>45035</v>
      </c>
      <c r="D614" s="285">
        <v>7.6</v>
      </c>
      <c r="E614" s="285">
        <v>2.2000000000000002</v>
      </c>
      <c r="F614" s="289">
        <v>100</v>
      </c>
      <c r="G614" s="291">
        <v>0.27</v>
      </c>
      <c r="H614" s="289">
        <v>12</v>
      </c>
      <c r="I614" s="294"/>
      <c r="J614" s="285">
        <v>7.16</v>
      </c>
      <c r="K614" s="285">
        <v>6.8</v>
      </c>
      <c r="L614" s="291">
        <v>0.25</v>
      </c>
      <c r="M614" s="293">
        <v>10</v>
      </c>
      <c r="N614" s="289">
        <v>230</v>
      </c>
      <c r="O614" s="289">
        <v>780</v>
      </c>
      <c r="P614" s="289">
        <v>19</v>
      </c>
      <c r="Q614" s="289">
        <v>11.1</v>
      </c>
      <c r="R614" s="289">
        <v>93.2</v>
      </c>
      <c r="S614" s="285">
        <v>6.3</v>
      </c>
      <c r="T614" s="285">
        <v>2</v>
      </c>
      <c r="U614" s="285">
        <v>5.9</v>
      </c>
      <c r="V614" s="286"/>
      <c r="W614" s="286"/>
      <c r="X614" s="286"/>
      <c r="Y614" s="286"/>
      <c r="Z614" s="286"/>
      <c r="AA614" s="286"/>
      <c r="AB614" s="286"/>
      <c r="AC614" s="286"/>
      <c r="AD614" s="286"/>
      <c r="AE614" s="286"/>
      <c r="AF614" s="286"/>
      <c r="AG614" s="286"/>
      <c r="AH614" s="286"/>
      <c r="AI614" s="286"/>
      <c r="AJ614" s="286"/>
      <c r="AK614" s="286"/>
      <c r="AL614" s="286"/>
      <c r="AM614" s="286"/>
      <c r="AN614" s="286"/>
      <c r="AO614" s="286"/>
    </row>
    <row r="615" spans="1:41" s="287" customFormat="1" ht="12" x14ac:dyDescent="0.2">
      <c r="A615" s="299">
        <v>680</v>
      </c>
      <c r="B615" s="289" t="s">
        <v>87</v>
      </c>
      <c r="C615" s="290">
        <v>45091</v>
      </c>
      <c r="D615" s="285">
        <v>15.6</v>
      </c>
      <c r="E615" s="285">
        <v>2.9</v>
      </c>
      <c r="F615" s="289">
        <v>70</v>
      </c>
      <c r="G615" s="291">
        <v>0.13</v>
      </c>
      <c r="H615" s="289">
        <v>8.3000000000000007</v>
      </c>
      <c r="I615" s="294"/>
      <c r="J615" s="285">
        <v>11.1</v>
      </c>
      <c r="K615" s="285">
        <v>7.1</v>
      </c>
      <c r="L615" s="291">
        <v>0.54</v>
      </c>
      <c r="M615" s="289">
        <v>43</v>
      </c>
      <c r="N615" s="289">
        <v>300</v>
      </c>
      <c r="O615" s="289">
        <v>740</v>
      </c>
      <c r="P615" s="289">
        <v>24</v>
      </c>
      <c r="Q615" s="285">
        <v>8.4499999999999993</v>
      </c>
      <c r="R615" s="289">
        <v>86.1</v>
      </c>
      <c r="S615" s="285">
        <v>10</v>
      </c>
      <c r="T615" s="285">
        <v>3.2</v>
      </c>
      <c r="U615" s="285">
        <v>7.9</v>
      </c>
      <c r="V615" s="286"/>
      <c r="W615" s="286"/>
      <c r="X615" s="286"/>
      <c r="Y615" s="286"/>
      <c r="Z615" s="286"/>
      <c r="AA615" s="286"/>
      <c r="AB615" s="286"/>
      <c r="AC615" s="286"/>
      <c r="AD615" s="286"/>
      <c r="AE615" s="286"/>
      <c r="AF615" s="286"/>
      <c r="AG615" s="286"/>
      <c r="AH615" s="286"/>
      <c r="AI615" s="286"/>
      <c r="AJ615" s="286"/>
      <c r="AK615" s="286"/>
      <c r="AL615" s="286"/>
      <c r="AM615" s="286"/>
      <c r="AN615" s="286"/>
      <c r="AO615" s="286"/>
    </row>
    <row r="616" spans="1:41" s="287" customFormat="1" ht="12" x14ac:dyDescent="0.2">
      <c r="A616" s="288">
        <v>680</v>
      </c>
      <c r="B616" s="289" t="s">
        <v>87</v>
      </c>
      <c r="C616" s="290" t="s">
        <v>207</v>
      </c>
      <c r="D616" s="405">
        <v>16.899999999999999</v>
      </c>
      <c r="E616" s="406">
        <v>5.7</v>
      </c>
      <c r="F616" s="407">
        <v>300</v>
      </c>
      <c r="G616" s="408">
        <v>0.59</v>
      </c>
      <c r="H616" s="407">
        <v>33</v>
      </c>
      <c r="I616" s="409"/>
      <c r="J616" s="406">
        <v>5.55</v>
      </c>
      <c r="K616" s="406">
        <v>6.3</v>
      </c>
      <c r="L616" s="408">
        <v>0.12</v>
      </c>
      <c r="M616" s="407">
        <v>13</v>
      </c>
      <c r="N616" s="407">
        <v>56</v>
      </c>
      <c r="O616" s="407">
        <v>1400</v>
      </c>
      <c r="P616" s="407">
        <v>62</v>
      </c>
      <c r="Q616" s="406">
        <v>5.7</v>
      </c>
      <c r="R616" s="407">
        <v>91.3</v>
      </c>
      <c r="S616" s="406">
        <v>5.3</v>
      </c>
      <c r="T616" s="406">
        <v>1.7</v>
      </c>
      <c r="U616" s="406">
        <v>3.9</v>
      </c>
      <c r="V616" s="286"/>
      <c r="W616" s="286"/>
      <c r="X616" s="286"/>
      <c r="Y616" s="286"/>
      <c r="Z616" s="286"/>
      <c r="AA616" s="286"/>
      <c r="AB616" s="286"/>
      <c r="AC616" s="286"/>
      <c r="AD616" s="286"/>
      <c r="AE616" s="286"/>
      <c r="AF616" s="286"/>
      <c r="AG616" s="286"/>
      <c r="AH616" s="286"/>
      <c r="AI616" s="286"/>
      <c r="AJ616" s="286"/>
      <c r="AK616" s="286"/>
      <c r="AL616" s="286"/>
      <c r="AM616" s="286"/>
      <c r="AN616" s="286"/>
      <c r="AO616" s="286"/>
    </row>
    <row r="617" spans="1:41" s="287" customFormat="1" ht="12" x14ac:dyDescent="0.2">
      <c r="A617" s="299">
        <v>680</v>
      </c>
      <c r="B617" s="289" t="s">
        <v>87</v>
      </c>
      <c r="C617" s="290">
        <v>45211</v>
      </c>
      <c r="D617" s="406">
        <v>9.6</v>
      </c>
      <c r="E617" s="406">
        <v>4.0999999999999996</v>
      </c>
      <c r="F617" s="407">
        <v>200</v>
      </c>
      <c r="G617" s="408">
        <v>0.49</v>
      </c>
      <c r="H617" s="407">
        <v>24</v>
      </c>
      <c r="I617" s="409"/>
      <c r="J617" s="406">
        <v>7.87</v>
      </c>
      <c r="K617" s="406">
        <v>7</v>
      </c>
      <c r="L617" s="408">
        <v>0.33</v>
      </c>
      <c r="M617" s="407">
        <v>48</v>
      </c>
      <c r="N617" s="407">
        <v>150</v>
      </c>
      <c r="O617" s="407">
        <v>990</v>
      </c>
      <c r="P617" s="407">
        <v>32</v>
      </c>
      <c r="Q617" s="406">
        <v>9.8000000000000007</v>
      </c>
      <c r="R617" s="407">
        <v>89</v>
      </c>
      <c r="S617" s="406">
        <v>7.4</v>
      </c>
      <c r="T617" s="406">
        <v>2.4</v>
      </c>
      <c r="U617" s="406">
        <v>6.4</v>
      </c>
      <c r="V617" s="286"/>
      <c r="W617" s="286"/>
      <c r="X617" s="286"/>
      <c r="Y617" s="286"/>
      <c r="Z617" s="286"/>
      <c r="AA617" s="286"/>
      <c r="AB617" s="286"/>
      <c r="AC617" s="286"/>
      <c r="AD617" s="286"/>
      <c r="AE617" s="286"/>
      <c r="AF617" s="286"/>
      <c r="AG617" s="286"/>
      <c r="AH617" s="286"/>
      <c r="AI617" s="286"/>
      <c r="AJ617" s="286"/>
      <c r="AK617" s="286"/>
      <c r="AL617" s="286"/>
      <c r="AM617" s="286"/>
      <c r="AN617" s="286"/>
      <c r="AO617" s="286"/>
    </row>
    <row r="618" spans="1:41" s="287" customFormat="1" ht="12" x14ac:dyDescent="0.2">
      <c r="A618" s="299">
        <v>680</v>
      </c>
      <c r="B618" s="289" t="s">
        <v>87</v>
      </c>
      <c r="C618" s="290">
        <v>45273</v>
      </c>
      <c r="D618" s="406">
        <v>0.2</v>
      </c>
      <c r="E618" s="406">
        <v>2.2000000000000002</v>
      </c>
      <c r="F618" s="407">
        <v>225</v>
      </c>
      <c r="G618" s="408">
        <v>0.36</v>
      </c>
      <c r="H618" s="407">
        <v>17</v>
      </c>
      <c r="I618" s="409"/>
      <c r="J618" s="406">
        <v>7.39</v>
      </c>
      <c r="K618" s="406">
        <v>6.8</v>
      </c>
      <c r="L618" s="408">
        <v>0.3</v>
      </c>
      <c r="M618" s="407">
        <v>46</v>
      </c>
      <c r="N618" s="407">
        <v>260</v>
      </c>
      <c r="O618" s="407">
        <v>830</v>
      </c>
      <c r="P618" s="407">
        <v>18</v>
      </c>
      <c r="Q618" s="407">
        <v>13.5</v>
      </c>
      <c r="R618" s="407">
        <v>95.3</v>
      </c>
      <c r="S618" s="406">
        <v>6.9</v>
      </c>
      <c r="T618" s="406">
        <v>2.1</v>
      </c>
      <c r="U618" s="406">
        <v>6.3</v>
      </c>
      <c r="V618" s="286"/>
      <c r="W618" s="286"/>
      <c r="X618" s="286"/>
      <c r="Y618" s="286"/>
      <c r="Z618" s="286"/>
      <c r="AA618" s="286"/>
      <c r="AB618" s="286"/>
      <c r="AC618" s="286"/>
      <c r="AD618" s="286"/>
      <c r="AE618" s="286"/>
      <c r="AF618" s="286"/>
      <c r="AG618" s="286"/>
      <c r="AH618" s="286"/>
      <c r="AI618" s="286"/>
      <c r="AJ618" s="286"/>
      <c r="AK618" s="286"/>
      <c r="AL618" s="286"/>
      <c r="AM618" s="286"/>
      <c r="AN618" s="286"/>
      <c r="AO618" s="286"/>
    </row>
    <row r="619" spans="1:41" s="287" customFormat="1" ht="12" x14ac:dyDescent="0.2">
      <c r="A619" s="340"/>
      <c r="B619" s="340"/>
      <c r="C619" s="341"/>
      <c r="D619" s="342"/>
      <c r="E619" s="342"/>
      <c r="F619" s="343"/>
      <c r="G619" s="343"/>
      <c r="H619" s="342"/>
      <c r="I619" s="342"/>
      <c r="J619" s="342"/>
      <c r="K619" s="342"/>
      <c r="L619" s="344"/>
      <c r="M619" s="344"/>
      <c r="N619" s="343"/>
      <c r="O619" s="343"/>
      <c r="P619" s="343"/>
      <c r="Q619" s="342"/>
      <c r="R619" s="343"/>
      <c r="S619" s="343"/>
      <c r="T619" s="342"/>
      <c r="U619" s="343"/>
      <c r="V619" s="286"/>
      <c r="W619" s="286"/>
      <c r="X619" s="286"/>
      <c r="Y619" s="286"/>
      <c r="Z619" s="286"/>
      <c r="AA619" s="286"/>
      <c r="AB619" s="286"/>
      <c r="AC619" s="286"/>
      <c r="AD619" s="286"/>
      <c r="AE619" s="286"/>
      <c r="AF619" s="286"/>
      <c r="AG619" s="286"/>
      <c r="AH619" s="286"/>
      <c r="AI619" s="286"/>
      <c r="AJ619" s="286"/>
      <c r="AK619" s="286"/>
      <c r="AL619" s="286"/>
      <c r="AM619" s="286"/>
      <c r="AN619" s="286"/>
      <c r="AO619" s="286"/>
    </row>
    <row r="620" spans="1:41" s="287" customFormat="1" ht="12" x14ac:dyDescent="0.2">
      <c r="A620" s="286"/>
      <c r="B620" s="286"/>
      <c r="C620" s="331" t="s">
        <v>99</v>
      </c>
      <c r="D620" s="332">
        <f>MIN(D613:D618)</f>
        <v>0.2</v>
      </c>
      <c r="E620" s="332">
        <f>MIN(E613:E618)</f>
        <v>1.7</v>
      </c>
      <c r="F620" s="333">
        <f>MIN(F613:F618)</f>
        <v>70</v>
      </c>
      <c r="G620" s="332">
        <f>MIN(G613:G618)</f>
        <v>0.13</v>
      </c>
      <c r="H620" s="332">
        <f>MIN(H613:H618)</f>
        <v>8.3000000000000007</v>
      </c>
      <c r="I620" s="332"/>
      <c r="J620" s="332">
        <f>MIN(J613:J618)</f>
        <v>5.55</v>
      </c>
      <c r="K620" s="332">
        <f>MIN(K613:K618)</f>
        <v>6.3</v>
      </c>
      <c r="L620" s="334">
        <f>MIN(L613:L618)</f>
        <v>0.12</v>
      </c>
      <c r="M620" s="334"/>
      <c r="N620" s="333">
        <f t="shared" ref="N620:U620" si="117">MIN(N613:N618)</f>
        <v>56</v>
      </c>
      <c r="O620" s="333">
        <f t="shared" si="117"/>
        <v>740</v>
      </c>
      <c r="P620" s="333">
        <f t="shared" si="117"/>
        <v>12</v>
      </c>
      <c r="Q620" s="332">
        <f t="shared" si="117"/>
        <v>5.7</v>
      </c>
      <c r="R620" s="333">
        <f t="shared" si="117"/>
        <v>86.1</v>
      </c>
      <c r="S620" s="333">
        <f t="shared" si="117"/>
        <v>5.3</v>
      </c>
      <c r="T620" s="332">
        <f t="shared" si="117"/>
        <v>1.7</v>
      </c>
      <c r="U620" s="333">
        <f t="shared" si="117"/>
        <v>3.9</v>
      </c>
      <c r="V620" s="286"/>
      <c r="W620" s="286"/>
      <c r="X620" s="286"/>
      <c r="Y620" s="286"/>
      <c r="Z620" s="286"/>
      <c r="AA620" s="286"/>
      <c r="AB620" s="286"/>
      <c r="AC620" s="286"/>
      <c r="AD620" s="286"/>
      <c r="AE620" s="286"/>
      <c r="AF620" s="286"/>
      <c r="AG620" s="286"/>
      <c r="AH620" s="286"/>
      <c r="AI620" s="286"/>
      <c r="AJ620" s="286"/>
      <c r="AK620" s="286"/>
      <c r="AL620" s="286"/>
      <c r="AM620" s="286"/>
      <c r="AN620" s="286"/>
      <c r="AO620" s="286"/>
    </row>
    <row r="621" spans="1:41" s="287" customFormat="1" ht="12" x14ac:dyDescent="0.2">
      <c r="A621" s="286"/>
      <c r="B621" s="286"/>
      <c r="C621" s="331" t="s">
        <v>100</v>
      </c>
      <c r="D621" s="332">
        <f>AVERAGE(D613:D618)</f>
        <v>8.5666666666666664</v>
      </c>
      <c r="E621" s="332">
        <f>AVERAGE(E613:E618)</f>
        <v>3.1333333333333333</v>
      </c>
      <c r="F621" s="333">
        <f>AVERAGE(F613:F618)</f>
        <v>174.16666666666666</v>
      </c>
      <c r="G621" s="332">
        <f>AVERAGE(G613:G618)</f>
        <v>0.35333333333333333</v>
      </c>
      <c r="H621" s="332">
        <f>AVERAGE(H613:H618)</f>
        <v>18.216666666666665</v>
      </c>
      <c r="I621" s="332"/>
      <c r="J621" s="332">
        <f>AVERAGE(J613:J618)</f>
        <v>7.7416666666666671</v>
      </c>
      <c r="K621" s="332">
        <f>AVERAGE(K613:K618)</f>
        <v>6.8</v>
      </c>
      <c r="L621" s="334">
        <f>AVERAGE(L613:L618)</f>
        <v>0.28999999999999998</v>
      </c>
      <c r="M621" s="334"/>
      <c r="N621" s="333">
        <f t="shared" ref="N621:U621" si="118">AVERAGE(N613:N618)</f>
        <v>234.33333333333334</v>
      </c>
      <c r="O621" s="333">
        <f t="shared" si="118"/>
        <v>923.33333333333337</v>
      </c>
      <c r="P621" s="333">
        <f t="shared" si="118"/>
        <v>27.833333333333332</v>
      </c>
      <c r="Q621" s="332">
        <f t="shared" si="118"/>
        <v>10.343333333333334</v>
      </c>
      <c r="R621" s="333">
        <f t="shared" si="118"/>
        <v>92.033333333333346</v>
      </c>
      <c r="S621" s="333">
        <f t="shared" si="118"/>
        <v>7.05</v>
      </c>
      <c r="T621" s="332">
        <f t="shared" si="118"/>
        <v>2.25</v>
      </c>
      <c r="U621" s="333">
        <f t="shared" si="118"/>
        <v>6.1666666666666652</v>
      </c>
      <c r="V621" s="286"/>
      <c r="W621" s="286"/>
      <c r="X621" s="286"/>
      <c r="Y621" s="286"/>
      <c r="Z621" s="286"/>
      <c r="AA621" s="286"/>
      <c r="AB621" s="286"/>
      <c r="AC621" s="286"/>
      <c r="AD621" s="286"/>
      <c r="AE621" s="286"/>
      <c r="AF621" s="286"/>
      <c r="AG621" s="286"/>
      <c r="AH621" s="286"/>
      <c r="AI621" s="286"/>
      <c r="AJ621" s="286"/>
      <c r="AK621" s="286"/>
      <c r="AL621" s="286"/>
      <c r="AM621" s="286"/>
      <c r="AN621" s="286"/>
      <c r="AO621" s="286"/>
    </row>
    <row r="622" spans="1:41" s="287" customFormat="1" ht="12" x14ac:dyDescent="0.2">
      <c r="A622" s="286"/>
      <c r="B622" s="286"/>
      <c r="C622" s="331" t="s">
        <v>101</v>
      </c>
      <c r="D622" s="332">
        <f>MAX(D613:D618)</f>
        <v>16.899999999999999</v>
      </c>
      <c r="E622" s="332">
        <f>MAX(E613:E618)</f>
        <v>5.7</v>
      </c>
      <c r="F622" s="333">
        <f>MAX(F613:F618)</f>
        <v>300</v>
      </c>
      <c r="G622" s="332">
        <f>MAX(G613:G618)</f>
        <v>0.59</v>
      </c>
      <c r="H622" s="332">
        <f>MAX(H613:H618)</f>
        <v>33</v>
      </c>
      <c r="I622" s="332"/>
      <c r="J622" s="332">
        <f>MAX(J613:J618)</f>
        <v>11.1</v>
      </c>
      <c r="K622" s="332">
        <f>MAX(K613:K618)</f>
        <v>7.1</v>
      </c>
      <c r="L622" s="334">
        <f>MAX(L613:L618)</f>
        <v>0.54</v>
      </c>
      <c r="M622" s="334"/>
      <c r="N622" s="333">
        <f t="shared" ref="N622:U622" si="119">MAX(N613:N618)</f>
        <v>410</v>
      </c>
      <c r="O622" s="333">
        <f t="shared" si="119"/>
        <v>1400</v>
      </c>
      <c r="P622" s="333">
        <f t="shared" si="119"/>
        <v>62</v>
      </c>
      <c r="Q622" s="332">
        <f t="shared" si="119"/>
        <v>13.51</v>
      </c>
      <c r="R622" s="333">
        <f t="shared" si="119"/>
        <v>97.3</v>
      </c>
      <c r="S622" s="333">
        <f t="shared" si="119"/>
        <v>10</v>
      </c>
      <c r="T622" s="332">
        <f t="shared" si="119"/>
        <v>3.2</v>
      </c>
      <c r="U622" s="333">
        <f t="shared" si="119"/>
        <v>7.9</v>
      </c>
      <c r="V622" s="286"/>
      <c r="W622" s="286"/>
      <c r="X622" s="286"/>
      <c r="Y622" s="286"/>
      <c r="Z622" s="286"/>
      <c r="AA622" s="286"/>
      <c r="AB622" s="286"/>
      <c r="AC622" s="286"/>
      <c r="AD622" s="286"/>
      <c r="AE622" s="286"/>
      <c r="AF622" s="286"/>
      <c r="AG622" s="286"/>
      <c r="AH622" s="286"/>
      <c r="AI622" s="286"/>
      <c r="AJ622" s="286"/>
      <c r="AK622" s="286"/>
      <c r="AL622" s="286"/>
      <c r="AM622" s="286"/>
      <c r="AN622" s="286"/>
      <c r="AO622" s="286"/>
    </row>
    <row r="623" spans="1:41" s="287" customFormat="1" ht="12" x14ac:dyDescent="0.2">
      <c r="A623" s="358"/>
      <c r="B623" s="358"/>
      <c r="C623" s="359"/>
      <c r="D623" s="360"/>
      <c r="E623" s="358"/>
      <c r="F623" s="361"/>
      <c r="G623" s="361"/>
      <c r="H623" s="358"/>
      <c r="I623" s="358"/>
      <c r="J623" s="360"/>
      <c r="K623" s="358"/>
      <c r="L623" s="358"/>
      <c r="M623" s="358"/>
      <c r="N623" s="361"/>
      <c r="O623" s="361"/>
      <c r="P623" s="361"/>
      <c r="Q623" s="360"/>
      <c r="R623" s="361"/>
      <c r="S623" s="361"/>
      <c r="T623" s="360"/>
      <c r="U623" s="361"/>
      <c r="V623" s="286"/>
      <c r="W623" s="286"/>
      <c r="X623" s="286"/>
      <c r="Y623" s="286"/>
      <c r="Z623" s="286"/>
      <c r="AA623" s="286"/>
      <c r="AB623" s="286"/>
      <c r="AC623" s="286"/>
      <c r="AD623" s="286"/>
      <c r="AE623" s="286"/>
      <c r="AF623" s="286"/>
      <c r="AG623" s="286"/>
      <c r="AH623" s="286"/>
      <c r="AI623" s="286"/>
      <c r="AJ623" s="286"/>
      <c r="AK623" s="286"/>
      <c r="AL623" s="286"/>
      <c r="AM623" s="286"/>
      <c r="AN623" s="286"/>
      <c r="AO623" s="286"/>
    </row>
    <row r="624" spans="1:41" s="287" customFormat="1" ht="12" x14ac:dyDescent="0.2">
      <c r="A624" s="363"/>
      <c r="B624" s="363"/>
      <c r="C624" s="364"/>
      <c r="D624" s="365"/>
      <c r="E624" s="363"/>
      <c r="F624" s="366"/>
      <c r="G624" s="366"/>
      <c r="H624" s="363"/>
      <c r="I624" s="363"/>
      <c r="J624" s="365"/>
      <c r="K624" s="363"/>
      <c r="L624" s="363"/>
      <c r="M624" s="363"/>
      <c r="N624" s="366"/>
      <c r="O624" s="366"/>
      <c r="P624" s="366"/>
      <c r="Q624" s="365"/>
      <c r="R624" s="366"/>
      <c r="S624" s="366"/>
      <c r="T624" s="365"/>
      <c r="U624" s="366"/>
      <c r="V624" s="286"/>
      <c r="W624" s="286"/>
      <c r="X624" s="286"/>
      <c r="Y624" s="286"/>
      <c r="Z624" s="286"/>
      <c r="AA624" s="286"/>
      <c r="AB624" s="286"/>
      <c r="AC624" s="286"/>
      <c r="AD624" s="286"/>
      <c r="AE624" s="286"/>
      <c r="AF624" s="286"/>
      <c r="AG624" s="286"/>
      <c r="AH624" s="286"/>
      <c r="AI624" s="286"/>
      <c r="AJ624" s="286"/>
      <c r="AK624" s="286"/>
      <c r="AL624" s="286"/>
      <c r="AM624" s="286"/>
      <c r="AN624" s="286"/>
      <c r="AO624" s="286"/>
    </row>
    <row r="625" spans="1:41" s="287" customFormat="1" ht="12" x14ac:dyDescent="0.2">
      <c r="A625" s="299">
        <v>682</v>
      </c>
      <c r="B625" s="289" t="s">
        <v>88</v>
      </c>
      <c r="C625" s="290">
        <v>44972</v>
      </c>
      <c r="D625" s="285">
        <v>2.1</v>
      </c>
      <c r="E625" s="285">
        <v>2.2999999999999998</v>
      </c>
      <c r="F625" s="289">
        <v>200</v>
      </c>
      <c r="G625" s="291">
        <v>0.3</v>
      </c>
      <c r="H625" s="289">
        <v>15</v>
      </c>
      <c r="I625" s="294"/>
      <c r="J625" s="296">
        <v>10.5</v>
      </c>
      <c r="K625" s="285">
        <v>6.8</v>
      </c>
      <c r="L625" s="291">
        <v>0.3</v>
      </c>
      <c r="M625" s="289">
        <v>21</v>
      </c>
      <c r="N625" s="289">
        <v>760</v>
      </c>
      <c r="O625" s="289">
        <v>1200</v>
      </c>
      <c r="P625" s="289">
        <v>12</v>
      </c>
      <c r="Q625" s="289">
        <v>12.32</v>
      </c>
      <c r="R625" s="289">
        <v>90.4</v>
      </c>
      <c r="S625" s="285">
        <v>8.6999999999999993</v>
      </c>
      <c r="T625" s="285">
        <v>3.1</v>
      </c>
      <c r="U625" s="289">
        <v>10</v>
      </c>
      <c r="V625" s="286"/>
      <c r="W625" s="286"/>
      <c r="X625" s="286"/>
      <c r="Y625" s="286"/>
      <c r="Z625" s="286"/>
      <c r="AA625" s="286"/>
      <c r="AB625" s="286"/>
      <c r="AC625" s="286"/>
      <c r="AD625" s="286"/>
      <c r="AE625" s="286"/>
      <c r="AF625" s="286"/>
      <c r="AG625" s="286"/>
      <c r="AH625" s="286"/>
      <c r="AI625" s="286"/>
      <c r="AJ625" s="286"/>
      <c r="AK625" s="286"/>
      <c r="AL625" s="286"/>
      <c r="AM625" s="286"/>
      <c r="AN625" s="286"/>
      <c r="AO625" s="286"/>
    </row>
    <row r="626" spans="1:41" s="287" customFormat="1" ht="12" x14ac:dyDescent="0.2">
      <c r="A626" s="299">
        <v>682</v>
      </c>
      <c r="B626" s="289" t="s">
        <v>88</v>
      </c>
      <c r="C626" s="290">
        <v>45035</v>
      </c>
      <c r="D626" s="285">
        <v>8</v>
      </c>
      <c r="E626" s="285">
        <v>4.4000000000000004</v>
      </c>
      <c r="F626" s="289">
        <v>100</v>
      </c>
      <c r="G626" s="291">
        <v>0.31</v>
      </c>
      <c r="H626" s="289">
        <v>14</v>
      </c>
      <c r="I626" s="294"/>
      <c r="J626" s="296">
        <v>10</v>
      </c>
      <c r="K626" s="285">
        <v>6.9</v>
      </c>
      <c r="L626" s="291">
        <v>0.33</v>
      </c>
      <c r="M626" s="289">
        <v>14</v>
      </c>
      <c r="N626" s="289">
        <v>470</v>
      </c>
      <c r="O626" s="289">
        <v>980</v>
      </c>
      <c r="P626" s="289">
        <v>30</v>
      </c>
      <c r="Q626" s="289">
        <v>10.85</v>
      </c>
      <c r="R626" s="289">
        <v>92.3</v>
      </c>
      <c r="S626" s="285">
        <v>7.8</v>
      </c>
      <c r="T626" s="285">
        <v>2.6</v>
      </c>
      <c r="U626" s="289">
        <v>9.1</v>
      </c>
      <c r="V626" s="286"/>
      <c r="W626" s="286"/>
      <c r="X626" s="286"/>
      <c r="Y626" s="286"/>
      <c r="Z626" s="286"/>
      <c r="AA626" s="286"/>
      <c r="AB626" s="286"/>
      <c r="AC626" s="286"/>
      <c r="AD626" s="286"/>
      <c r="AE626" s="286"/>
      <c r="AF626" s="286"/>
      <c r="AG626" s="286"/>
      <c r="AH626" s="286"/>
      <c r="AI626" s="286"/>
      <c r="AJ626" s="286"/>
      <c r="AK626" s="286"/>
      <c r="AL626" s="286"/>
      <c r="AM626" s="286"/>
      <c r="AN626" s="286"/>
      <c r="AO626" s="286"/>
    </row>
    <row r="627" spans="1:41" s="287" customFormat="1" ht="12" x14ac:dyDescent="0.2">
      <c r="A627" s="299">
        <v>682</v>
      </c>
      <c r="B627" s="289" t="s">
        <v>88</v>
      </c>
      <c r="C627" s="290">
        <v>45091</v>
      </c>
      <c r="D627" s="285">
        <v>16</v>
      </c>
      <c r="E627" s="285">
        <v>3.9</v>
      </c>
      <c r="F627" s="289">
        <v>65</v>
      </c>
      <c r="G627" s="291">
        <v>0.14000000000000001</v>
      </c>
      <c r="H627" s="289">
        <v>11</v>
      </c>
      <c r="I627" s="294"/>
      <c r="J627" s="289">
        <v>19</v>
      </c>
      <c r="K627" s="285">
        <v>7.5</v>
      </c>
      <c r="L627" s="291">
        <v>0.82</v>
      </c>
      <c r="M627" s="289">
        <v>140</v>
      </c>
      <c r="N627" s="289">
        <v>610</v>
      </c>
      <c r="O627" s="289">
        <v>1800</v>
      </c>
      <c r="P627" s="289">
        <v>30</v>
      </c>
      <c r="Q627" s="285">
        <v>9.1199999999999992</v>
      </c>
      <c r="R627" s="289">
        <v>93.7</v>
      </c>
      <c r="S627" s="289">
        <v>15</v>
      </c>
      <c r="T627" s="285">
        <v>4.9000000000000004</v>
      </c>
      <c r="U627" s="289">
        <v>20</v>
      </c>
      <c r="V627" s="286"/>
      <c r="W627" s="286"/>
      <c r="X627" s="286"/>
      <c r="Y627" s="286"/>
      <c r="Z627" s="286"/>
      <c r="AA627" s="286"/>
      <c r="AB627" s="286"/>
      <c r="AC627" s="286"/>
      <c r="AD627" s="286"/>
      <c r="AE627" s="286"/>
      <c r="AF627" s="286"/>
      <c r="AG627" s="286"/>
      <c r="AH627" s="286"/>
      <c r="AI627" s="286"/>
      <c r="AJ627" s="286"/>
      <c r="AK627" s="286"/>
      <c r="AL627" s="286"/>
      <c r="AM627" s="286"/>
      <c r="AN627" s="286"/>
      <c r="AO627" s="286"/>
    </row>
    <row r="628" spans="1:41" s="287" customFormat="1" x14ac:dyDescent="0.2">
      <c r="A628" s="295">
        <v>682</v>
      </c>
      <c r="B628" s="261" t="s">
        <v>88</v>
      </c>
      <c r="C628" s="290" t="s">
        <v>207</v>
      </c>
      <c r="D628" s="405">
        <v>17</v>
      </c>
      <c r="E628" s="406">
        <v>4.3</v>
      </c>
      <c r="F628" s="407">
        <v>250</v>
      </c>
      <c r="G628" s="408">
        <v>0.54</v>
      </c>
      <c r="H628" s="407">
        <v>29</v>
      </c>
      <c r="I628" s="409"/>
      <c r="J628" s="407">
        <v>10.199999999999999</v>
      </c>
      <c r="K628" s="406">
        <v>6.7</v>
      </c>
      <c r="L628" s="408">
        <v>0.39</v>
      </c>
      <c r="M628" s="407">
        <v>30</v>
      </c>
      <c r="N628" s="407">
        <v>68</v>
      </c>
      <c r="O628" s="407">
        <v>1200</v>
      </c>
      <c r="P628" s="407">
        <v>40</v>
      </c>
      <c r="Q628" s="406">
        <v>7.1</v>
      </c>
      <c r="R628" s="407">
        <v>75.900000000000006</v>
      </c>
      <c r="S628" s="406">
        <v>8.6999999999999993</v>
      </c>
      <c r="T628" s="406">
        <v>2.9</v>
      </c>
      <c r="U628" s="406">
        <v>8.5</v>
      </c>
      <c r="V628" s="286"/>
      <c r="W628" s="286"/>
      <c r="X628" s="286"/>
      <c r="Y628" s="286"/>
      <c r="Z628" s="286"/>
      <c r="AA628" s="286"/>
      <c r="AB628" s="286"/>
      <c r="AC628" s="286"/>
      <c r="AD628" s="286"/>
      <c r="AE628" s="286"/>
      <c r="AF628" s="286"/>
      <c r="AG628" s="286"/>
      <c r="AH628" s="286"/>
      <c r="AI628" s="286"/>
      <c r="AJ628" s="286"/>
      <c r="AK628" s="286"/>
      <c r="AL628" s="286"/>
      <c r="AM628" s="286"/>
      <c r="AN628" s="286"/>
      <c r="AO628" s="286"/>
    </row>
    <row r="629" spans="1:41" s="287" customFormat="1" ht="12" x14ac:dyDescent="0.2">
      <c r="A629" s="299">
        <v>682</v>
      </c>
      <c r="B629" s="289" t="s">
        <v>88</v>
      </c>
      <c r="C629" s="290">
        <v>45211</v>
      </c>
      <c r="D629" s="406">
        <v>9.6</v>
      </c>
      <c r="E629" s="406">
        <v>4.8</v>
      </c>
      <c r="F629" s="407">
        <v>450</v>
      </c>
      <c r="G629" s="408">
        <v>0.62</v>
      </c>
      <c r="H629" s="407">
        <v>29</v>
      </c>
      <c r="I629" s="409"/>
      <c r="J629" s="406">
        <v>9.85</v>
      </c>
      <c r="K629" s="406">
        <v>6.8</v>
      </c>
      <c r="L629" s="408">
        <v>0.38</v>
      </c>
      <c r="M629" s="407">
        <v>46</v>
      </c>
      <c r="N629" s="407">
        <v>160</v>
      </c>
      <c r="O629" s="407">
        <v>1200</v>
      </c>
      <c r="P629" s="407">
        <v>38</v>
      </c>
      <c r="Q629" s="406">
        <v>8.8000000000000007</v>
      </c>
      <c r="R629" s="407">
        <v>81</v>
      </c>
      <c r="S629" s="406">
        <v>8.4</v>
      </c>
      <c r="T629" s="406">
        <v>3</v>
      </c>
      <c r="U629" s="406">
        <v>8.6999999999999993</v>
      </c>
      <c r="V629" s="286"/>
      <c r="W629" s="286"/>
      <c r="X629" s="286"/>
      <c r="Y629" s="286"/>
      <c r="Z629" s="286"/>
      <c r="AA629" s="286"/>
      <c r="AB629" s="286"/>
      <c r="AC629" s="286"/>
      <c r="AD629" s="286"/>
      <c r="AE629" s="286"/>
      <c r="AF629" s="286"/>
      <c r="AG629" s="286"/>
      <c r="AH629" s="286"/>
      <c r="AI629" s="286"/>
      <c r="AJ629" s="286"/>
      <c r="AK629" s="286"/>
      <c r="AL629" s="286"/>
      <c r="AM629" s="286"/>
      <c r="AN629" s="286"/>
      <c r="AO629" s="286"/>
    </row>
    <row r="630" spans="1:41" s="287" customFormat="1" ht="12" x14ac:dyDescent="0.2">
      <c r="A630" s="299">
        <v>682</v>
      </c>
      <c r="B630" s="289" t="s">
        <v>88</v>
      </c>
      <c r="C630" s="290">
        <v>45273</v>
      </c>
      <c r="D630" s="406">
        <v>0.5</v>
      </c>
      <c r="E630" s="406">
        <v>3.5</v>
      </c>
      <c r="F630" s="407">
        <v>225</v>
      </c>
      <c r="G630" s="408">
        <v>0.42</v>
      </c>
      <c r="H630" s="407">
        <v>19</v>
      </c>
      <c r="I630" s="409"/>
      <c r="J630" s="407">
        <v>10.6</v>
      </c>
      <c r="K630" s="406">
        <v>6.8</v>
      </c>
      <c r="L630" s="408">
        <v>0.43</v>
      </c>
      <c r="M630" s="407">
        <v>53</v>
      </c>
      <c r="N630" s="407">
        <v>410</v>
      </c>
      <c r="O630" s="407">
        <v>1000</v>
      </c>
      <c r="P630" s="407">
        <v>20</v>
      </c>
      <c r="Q630" s="407">
        <v>12.7</v>
      </c>
      <c r="R630" s="407">
        <v>90.7</v>
      </c>
      <c r="S630" s="406">
        <v>9.5</v>
      </c>
      <c r="T630" s="406">
        <v>3.2</v>
      </c>
      <c r="U630" s="407">
        <v>10</v>
      </c>
      <c r="V630" s="286"/>
      <c r="W630" s="286"/>
      <c r="X630" s="286"/>
      <c r="Y630" s="286"/>
      <c r="Z630" s="286"/>
      <c r="AA630" s="286"/>
      <c r="AB630" s="286"/>
      <c r="AC630" s="286"/>
      <c r="AD630" s="286"/>
      <c r="AE630" s="286"/>
      <c r="AF630" s="286"/>
      <c r="AG630" s="286"/>
      <c r="AH630" s="286"/>
      <c r="AI630" s="286"/>
      <c r="AJ630" s="286"/>
      <c r="AK630" s="286"/>
      <c r="AL630" s="286"/>
      <c r="AM630" s="286"/>
      <c r="AN630" s="286"/>
      <c r="AO630" s="286"/>
    </row>
    <row r="631" spans="1:41" s="287" customFormat="1" ht="12" x14ac:dyDescent="0.2">
      <c r="A631" s="340"/>
      <c r="B631" s="340"/>
      <c r="C631" s="341"/>
      <c r="D631" s="342"/>
      <c r="E631" s="342"/>
      <c r="F631" s="343"/>
      <c r="G631" s="343"/>
      <c r="H631" s="342"/>
      <c r="I631" s="342"/>
      <c r="J631" s="342"/>
      <c r="K631" s="342"/>
      <c r="L631" s="344"/>
      <c r="M631" s="344"/>
      <c r="N631" s="343"/>
      <c r="O631" s="343"/>
      <c r="P631" s="343"/>
      <c r="Q631" s="342"/>
      <c r="R631" s="343"/>
      <c r="S631" s="343"/>
      <c r="T631" s="342"/>
      <c r="U631" s="343"/>
      <c r="V631" s="286"/>
      <c r="W631" s="286"/>
      <c r="X631" s="286"/>
      <c r="Y631" s="286"/>
      <c r="Z631" s="286"/>
      <c r="AA631" s="286"/>
      <c r="AB631" s="286"/>
      <c r="AC631" s="286"/>
      <c r="AD631" s="286"/>
      <c r="AE631" s="286"/>
      <c r="AF631" s="286"/>
      <c r="AG631" s="286"/>
      <c r="AH631" s="286"/>
      <c r="AI631" s="286"/>
      <c r="AJ631" s="286"/>
      <c r="AK631" s="286"/>
      <c r="AL631" s="286"/>
      <c r="AM631" s="286"/>
      <c r="AN631" s="286"/>
      <c r="AO631" s="286"/>
    </row>
    <row r="632" spans="1:41" s="287" customFormat="1" ht="12" x14ac:dyDescent="0.2">
      <c r="A632" s="286"/>
      <c r="B632" s="286"/>
      <c r="C632" s="331" t="s">
        <v>99</v>
      </c>
      <c r="D632" s="332">
        <f>MIN(D625:D630)</f>
        <v>0.5</v>
      </c>
      <c r="E632" s="332">
        <f>MIN(E625:E630)</f>
        <v>2.2999999999999998</v>
      </c>
      <c r="F632" s="333">
        <f>MIN(F625:F630)</f>
        <v>65</v>
      </c>
      <c r="G632" s="332">
        <f>MIN(G625:G630)</f>
        <v>0.14000000000000001</v>
      </c>
      <c r="H632" s="332">
        <f>MIN(H625:H630)</f>
        <v>11</v>
      </c>
      <c r="I632" s="332"/>
      <c r="J632" s="332">
        <f>MIN(J625:J630)</f>
        <v>9.85</v>
      </c>
      <c r="K632" s="332">
        <f>MIN(K625:K630)</f>
        <v>6.7</v>
      </c>
      <c r="L632" s="334">
        <f>MIN(L625:L630)</f>
        <v>0.3</v>
      </c>
      <c r="M632" s="334"/>
      <c r="N632" s="333">
        <f t="shared" ref="N632:U632" si="120">MIN(N625:N630)</f>
        <v>68</v>
      </c>
      <c r="O632" s="333">
        <f t="shared" si="120"/>
        <v>980</v>
      </c>
      <c r="P632" s="333">
        <f t="shared" si="120"/>
        <v>12</v>
      </c>
      <c r="Q632" s="332">
        <f t="shared" si="120"/>
        <v>7.1</v>
      </c>
      <c r="R632" s="333">
        <f t="shared" si="120"/>
        <v>75.900000000000006</v>
      </c>
      <c r="S632" s="333">
        <f t="shared" si="120"/>
        <v>7.8</v>
      </c>
      <c r="T632" s="332">
        <f t="shared" si="120"/>
        <v>2.6</v>
      </c>
      <c r="U632" s="333">
        <f t="shared" si="120"/>
        <v>8.5</v>
      </c>
      <c r="V632" s="286"/>
      <c r="W632" s="286"/>
      <c r="X632" s="286"/>
      <c r="Y632" s="286"/>
      <c r="Z632" s="286"/>
      <c r="AA632" s="286"/>
      <c r="AB632" s="286"/>
      <c r="AC632" s="286"/>
      <c r="AD632" s="286"/>
      <c r="AE632" s="286"/>
      <c r="AF632" s="286"/>
      <c r="AG632" s="286"/>
      <c r="AH632" s="286"/>
      <c r="AI632" s="286"/>
      <c r="AJ632" s="286"/>
      <c r="AK632" s="286"/>
      <c r="AL632" s="286"/>
      <c r="AM632" s="286"/>
      <c r="AN632" s="286"/>
      <c r="AO632" s="286"/>
    </row>
    <row r="633" spans="1:41" s="287" customFormat="1" ht="12" x14ac:dyDescent="0.2">
      <c r="A633" s="286"/>
      <c r="B633" s="286"/>
      <c r="C633" s="331" t="s">
        <v>100</v>
      </c>
      <c r="D633" s="332">
        <f>AVERAGE(D625:D630)</f>
        <v>8.8666666666666671</v>
      </c>
      <c r="E633" s="332">
        <f>AVERAGE(E625:E630)</f>
        <v>3.8666666666666667</v>
      </c>
      <c r="F633" s="333">
        <f>AVERAGE(F625:F630)</f>
        <v>215</v>
      </c>
      <c r="G633" s="332">
        <f>AVERAGE(G625:G630)</f>
        <v>0.38833333333333336</v>
      </c>
      <c r="H633" s="332">
        <f>AVERAGE(H625:H630)</f>
        <v>19.5</v>
      </c>
      <c r="I633" s="332"/>
      <c r="J633" s="332">
        <f>AVERAGE(J625:J630)</f>
        <v>11.691666666666668</v>
      </c>
      <c r="K633" s="332">
        <f>AVERAGE(K625:K630)</f>
        <v>6.9166666666666652</v>
      </c>
      <c r="L633" s="334">
        <f>AVERAGE(L625:L630)</f>
        <v>0.44166666666666665</v>
      </c>
      <c r="M633" s="334"/>
      <c r="N633" s="333">
        <f t="shared" ref="N633:U633" si="121">AVERAGE(N625:N630)</f>
        <v>413</v>
      </c>
      <c r="O633" s="333">
        <f t="shared" si="121"/>
        <v>1230</v>
      </c>
      <c r="P633" s="333">
        <f t="shared" si="121"/>
        <v>28.333333333333332</v>
      </c>
      <c r="Q633" s="332">
        <f t="shared" si="121"/>
        <v>10.148333333333333</v>
      </c>
      <c r="R633" s="333">
        <f t="shared" si="121"/>
        <v>87.333333333333329</v>
      </c>
      <c r="S633" s="333">
        <f t="shared" si="121"/>
        <v>9.6833333333333336</v>
      </c>
      <c r="T633" s="332">
        <f t="shared" si="121"/>
        <v>3.2833333333333332</v>
      </c>
      <c r="U633" s="333">
        <f t="shared" si="121"/>
        <v>11.049999999999999</v>
      </c>
      <c r="V633" s="286"/>
      <c r="W633" s="286"/>
      <c r="X633" s="286"/>
      <c r="Y633" s="286"/>
      <c r="Z633" s="286"/>
      <c r="AA633" s="286"/>
      <c r="AB633" s="286"/>
      <c r="AC633" s="286"/>
      <c r="AD633" s="286"/>
      <c r="AE633" s="286"/>
      <c r="AF633" s="286"/>
      <c r="AG633" s="286"/>
      <c r="AH633" s="286"/>
      <c r="AI633" s="286"/>
      <c r="AJ633" s="286"/>
      <c r="AK633" s="286"/>
      <c r="AL633" s="286"/>
      <c r="AM633" s="286"/>
      <c r="AN633" s="286"/>
      <c r="AO633" s="286"/>
    </row>
    <row r="634" spans="1:41" s="287" customFormat="1" ht="12" x14ac:dyDescent="0.2">
      <c r="A634" s="286"/>
      <c r="B634" s="286"/>
      <c r="C634" s="331" t="s">
        <v>101</v>
      </c>
      <c r="D634" s="332">
        <f>MAX(D625:D630)</f>
        <v>17</v>
      </c>
      <c r="E634" s="332">
        <f>MAX(E625:E630)</f>
        <v>4.8</v>
      </c>
      <c r="F634" s="333">
        <f>MAX(F625:F630)</f>
        <v>450</v>
      </c>
      <c r="G634" s="332">
        <f>MAX(G625:G630)</f>
        <v>0.62</v>
      </c>
      <c r="H634" s="332">
        <f>MAX(H625:H630)</f>
        <v>29</v>
      </c>
      <c r="I634" s="332"/>
      <c r="J634" s="332">
        <f>MAX(J625:J630)</f>
        <v>19</v>
      </c>
      <c r="K634" s="332">
        <f>MAX(K625:K630)</f>
        <v>7.5</v>
      </c>
      <c r="L634" s="334">
        <f>MAX(L625:L630)</f>
        <v>0.82</v>
      </c>
      <c r="M634" s="334"/>
      <c r="N634" s="333">
        <f t="shared" ref="N634:U634" si="122">MAX(N625:N630)</f>
        <v>760</v>
      </c>
      <c r="O634" s="333">
        <f t="shared" si="122"/>
        <v>1800</v>
      </c>
      <c r="P634" s="333">
        <f t="shared" si="122"/>
        <v>40</v>
      </c>
      <c r="Q634" s="332">
        <f t="shared" si="122"/>
        <v>12.7</v>
      </c>
      <c r="R634" s="333">
        <f t="shared" si="122"/>
        <v>93.7</v>
      </c>
      <c r="S634" s="333">
        <f t="shared" si="122"/>
        <v>15</v>
      </c>
      <c r="T634" s="332">
        <f t="shared" si="122"/>
        <v>4.9000000000000004</v>
      </c>
      <c r="U634" s="333">
        <f t="shared" si="122"/>
        <v>20</v>
      </c>
      <c r="V634" s="286"/>
      <c r="W634" s="286"/>
      <c r="X634" s="286"/>
      <c r="Y634" s="286"/>
      <c r="Z634" s="286"/>
      <c r="AA634" s="286"/>
      <c r="AB634" s="286"/>
      <c r="AC634" s="286"/>
      <c r="AD634" s="286"/>
      <c r="AE634" s="286"/>
      <c r="AF634" s="286"/>
      <c r="AG634" s="286"/>
      <c r="AH634" s="286"/>
      <c r="AI634" s="286"/>
      <c r="AJ634" s="286"/>
      <c r="AK634" s="286"/>
      <c r="AL634" s="286"/>
      <c r="AM634" s="286"/>
      <c r="AN634" s="286"/>
      <c r="AO634" s="286"/>
    </row>
    <row r="635" spans="1:41" s="287" customFormat="1" ht="12" x14ac:dyDescent="0.2">
      <c r="A635" s="286"/>
      <c r="B635" s="286"/>
      <c r="C635" s="345"/>
      <c r="D635" s="305"/>
      <c r="E635" s="286"/>
      <c r="F635" s="346"/>
      <c r="G635" s="346"/>
      <c r="H635" s="286"/>
      <c r="I635" s="286"/>
      <c r="J635" s="305"/>
      <c r="K635" s="286"/>
      <c r="L635" s="286"/>
      <c r="M635" s="286"/>
      <c r="N635" s="346"/>
      <c r="O635" s="346"/>
      <c r="P635" s="346"/>
      <c r="Q635" s="305"/>
      <c r="R635" s="346"/>
      <c r="S635" s="346"/>
      <c r="T635" s="305"/>
      <c r="U635" s="346"/>
      <c r="V635" s="286"/>
      <c r="W635" s="286"/>
      <c r="X635" s="286"/>
      <c r="Y635" s="286"/>
      <c r="Z635" s="286"/>
      <c r="AA635" s="286"/>
      <c r="AB635" s="286"/>
      <c r="AC635" s="286"/>
      <c r="AD635" s="286"/>
      <c r="AE635" s="286"/>
      <c r="AF635" s="286"/>
      <c r="AG635" s="286"/>
      <c r="AH635" s="286"/>
      <c r="AI635" s="286"/>
      <c r="AJ635" s="286"/>
      <c r="AK635" s="286"/>
      <c r="AL635" s="286"/>
      <c r="AM635" s="286"/>
      <c r="AN635" s="286"/>
      <c r="AO635" s="286"/>
    </row>
    <row r="636" spans="1:41" s="287" customFormat="1" ht="12" x14ac:dyDescent="0.2">
      <c r="A636" s="335"/>
      <c r="B636" s="335"/>
      <c r="C636" s="355"/>
      <c r="D636" s="357"/>
      <c r="E636" s="335"/>
      <c r="F636" s="356"/>
      <c r="G636" s="356"/>
      <c r="H636" s="335"/>
      <c r="I636" s="335"/>
      <c r="J636" s="357"/>
      <c r="K636" s="335"/>
      <c r="L636" s="335"/>
      <c r="M636" s="335"/>
      <c r="N636" s="356"/>
      <c r="O636" s="356"/>
      <c r="P636" s="356"/>
      <c r="Q636" s="357"/>
      <c r="R636" s="356"/>
      <c r="S636" s="356"/>
      <c r="T636" s="357"/>
      <c r="U636" s="356"/>
      <c r="V636" s="286"/>
      <c r="W636" s="286"/>
      <c r="X636" s="286"/>
      <c r="Y636" s="286"/>
      <c r="Z636" s="286"/>
      <c r="AA636" s="286"/>
      <c r="AB636" s="286"/>
      <c r="AC636" s="286"/>
      <c r="AD636" s="286"/>
      <c r="AE636" s="286"/>
      <c r="AF636" s="286"/>
      <c r="AG636" s="286"/>
      <c r="AH636" s="286"/>
      <c r="AI636" s="286"/>
      <c r="AJ636" s="286"/>
      <c r="AK636" s="286"/>
      <c r="AL636" s="286"/>
      <c r="AM636" s="286"/>
      <c r="AN636" s="286"/>
      <c r="AO636" s="286"/>
    </row>
    <row r="637" spans="1:41" s="287" customFormat="1" ht="12" x14ac:dyDescent="0.2">
      <c r="A637" s="299">
        <v>684</v>
      </c>
      <c r="B637" s="289" t="s">
        <v>89</v>
      </c>
      <c r="C637" s="290">
        <v>44972</v>
      </c>
      <c r="D637" s="285">
        <v>1.1000000000000001</v>
      </c>
      <c r="E637" s="285">
        <v>1</v>
      </c>
      <c r="F637" s="289">
        <v>250</v>
      </c>
      <c r="G637" s="291">
        <v>0.27</v>
      </c>
      <c r="H637" s="289">
        <v>14</v>
      </c>
      <c r="I637" s="294"/>
      <c r="J637" s="292">
        <v>6.03</v>
      </c>
      <c r="K637" s="285">
        <v>6.8</v>
      </c>
      <c r="L637" s="291">
        <v>0.16</v>
      </c>
      <c r="M637" s="293">
        <v>10</v>
      </c>
      <c r="N637" s="289">
        <v>190</v>
      </c>
      <c r="O637" s="289">
        <v>640</v>
      </c>
      <c r="P637" s="285">
        <v>9.6999999999999993</v>
      </c>
      <c r="Q637" s="289">
        <v>13.96</v>
      </c>
      <c r="R637" s="289">
        <v>99.6</v>
      </c>
      <c r="S637" s="285">
        <v>5.6</v>
      </c>
      <c r="T637" s="285">
        <v>1.8</v>
      </c>
      <c r="U637" s="285">
        <v>4.3</v>
      </c>
      <c r="V637" s="286"/>
      <c r="W637" s="286"/>
      <c r="X637" s="286"/>
      <c r="Y637" s="286"/>
      <c r="Z637" s="286"/>
      <c r="AA637" s="286"/>
      <c r="AB637" s="286"/>
      <c r="AC637" s="286"/>
      <c r="AD637" s="286"/>
      <c r="AE637" s="286"/>
      <c r="AF637" s="286"/>
      <c r="AG637" s="286"/>
      <c r="AH637" s="286"/>
      <c r="AI637" s="286"/>
      <c r="AJ637" s="286"/>
      <c r="AK637" s="286"/>
      <c r="AL637" s="286"/>
      <c r="AM637" s="286"/>
      <c r="AN637" s="286"/>
      <c r="AO637" s="286"/>
    </row>
    <row r="638" spans="1:41" s="287" customFormat="1" ht="12" x14ac:dyDescent="0.2">
      <c r="A638" s="299">
        <v>684</v>
      </c>
      <c r="B638" s="289" t="s">
        <v>89</v>
      </c>
      <c r="C638" s="290">
        <v>45035</v>
      </c>
      <c r="D638" s="285">
        <v>7.3</v>
      </c>
      <c r="E638" s="285">
        <v>1.3</v>
      </c>
      <c r="F638" s="289">
        <v>100</v>
      </c>
      <c r="G638" s="291">
        <v>0.27</v>
      </c>
      <c r="H638" s="289">
        <v>12</v>
      </c>
      <c r="I638" s="294"/>
      <c r="J638" s="292">
        <v>5.69</v>
      </c>
      <c r="K638" s="285">
        <v>6.9</v>
      </c>
      <c r="L638" s="291">
        <v>0.2</v>
      </c>
      <c r="M638" s="293">
        <v>10</v>
      </c>
      <c r="N638" s="289">
        <v>100</v>
      </c>
      <c r="O638" s="289">
        <v>520</v>
      </c>
      <c r="P638" s="285">
        <v>12</v>
      </c>
      <c r="Q638" s="289">
        <v>11.5</v>
      </c>
      <c r="R638" s="289">
        <v>95.6</v>
      </c>
      <c r="S638" s="285">
        <v>4.8</v>
      </c>
      <c r="T638" s="285">
        <v>1.5</v>
      </c>
      <c r="U638" s="285">
        <v>4.2</v>
      </c>
      <c r="V638" s="286"/>
      <c r="W638" s="286"/>
      <c r="X638" s="286"/>
      <c r="Y638" s="286"/>
      <c r="Z638" s="286"/>
      <c r="AA638" s="286"/>
      <c r="AB638" s="286"/>
      <c r="AC638" s="286"/>
      <c r="AD638" s="286"/>
      <c r="AE638" s="286"/>
      <c r="AF638" s="286"/>
      <c r="AG638" s="286"/>
      <c r="AH638" s="286"/>
      <c r="AI638" s="286"/>
      <c r="AJ638" s="286"/>
      <c r="AK638" s="286"/>
      <c r="AL638" s="286"/>
      <c r="AM638" s="286"/>
      <c r="AN638" s="286"/>
      <c r="AO638" s="286"/>
    </row>
    <row r="639" spans="1:41" s="287" customFormat="1" ht="12" x14ac:dyDescent="0.2">
      <c r="A639" s="299">
        <v>684</v>
      </c>
      <c r="B639" s="289" t="s">
        <v>89</v>
      </c>
      <c r="C639" s="290">
        <v>45091</v>
      </c>
      <c r="D639" s="285">
        <v>17.3</v>
      </c>
      <c r="E639" s="285">
        <v>1.1000000000000001</v>
      </c>
      <c r="F639" s="289">
        <v>50</v>
      </c>
      <c r="G639" s="291">
        <v>0.15</v>
      </c>
      <c r="H639" s="289">
        <v>8.9</v>
      </c>
      <c r="I639" s="294"/>
      <c r="J639" s="285">
        <v>8.41</v>
      </c>
      <c r="K639" s="285">
        <v>7.1</v>
      </c>
      <c r="L639" s="291">
        <v>0.44</v>
      </c>
      <c r="M639" s="289">
        <v>24</v>
      </c>
      <c r="N639" s="289">
        <v>99</v>
      </c>
      <c r="O639" s="289">
        <v>520</v>
      </c>
      <c r="P639" s="289">
        <v>16</v>
      </c>
      <c r="Q639" s="289">
        <v>8.4</v>
      </c>
      <c r="R639" s="289">
        <v>88.9</v>
      </c>
      <c r="S639" s="285">
        <v>7.8</v>
      </c>
      <c r="T639" s="285">
        <v>2.4</v>
      </c>
      <c r="U639" s="285">
        <v>5.2</v>
      </c>
      <c r="V639" s="286"/>
      <c r="W639" s="286"/>
      <c r="X639" s="286"/>
      <c r="Y639" s="286"/>
      <c r="Z639" s="286"/>
      <c r="AA639" s="286"/>
      <c r="AB639" s="286"/>
      <c r="AC639" s="286"/>
      <c r="AD639" s="286"/>
      <c r="AE639" s="286"/>
      <c r="AF639" s="286"/>
      <c r="AG639" s="286"/>
      <c r="AH639" s="286"/>
      <c r="AI639" s="286"/>
      <c r="AJ639" s="286"/>
      <c r="AK639" s="286"/>
      <c r="AL639" s="286"/>
      <c r="AM639" s="286"/>
      <c r="AN639" s="286"/>
      <c r="AO639" s="286"/>
    </row>
    <row r="640" spans="1:41" s="287" customFormat="1" ht="12" x14ac:dyDescent="0.2">
      <c r="A640" s="288">
        <v>684</v>
      </c>
      <c r="B640" s="289" t="s">
        <v>89</v>
      </c>
      <c r="C640" s="290" t="s">
        <v>207</v>
      </c>
      <c r="D640" s="405">
        <v>17.2</v>
      </c>
      <c r="E640" s="406">
        <v>8.8000000000000007</v>
      </c>
      <c r="F640" s="407">
        <v>250</v>
      </c>
      <c r="G640" s="408">
        <v>0.56000000000000005</v>
      </c>
      <c r="H640" s="407">
        <v>33</v>
      </c>
      <c r="I640" s="409"/>
      <c r="J640" s="406">
        <v>4.97</v>
      </c>
      <c r="K640" s="406">
        <v>6.1</v>
      </c>
      <c r="L640" s="408">
        <v>0.1</v>
      </c>
      <c r="M640" s="410">
        <v>10</v>
      </c>
      <c r="N640" s="410">
        <v>50</v>
      </c>
      <c r="O640" s="407">
        <v>1300</v>
      </c>
      <c r="P640" s="407">
        <v>61</v>
      </c>
      <c r="Q640" s="406">
        <v>8.9</v>
      </c>
      <c r="R640" s="407">
        <v>95.3</v>
      </c>
      <c r="S640" s="406">
        <v>4.4000000000000004</v>
      </c>
      <c r="T640" s="406">
        <v>1.4</v>
      </c>
      <c r="U640" s="406">
        <v>3.4</v>
      </c>
      <c r="V640" s="286"/>
      <c r="W640" s="286"/>
      <c r="X640" s="286"/>
      <c r="Y640" s="286"/>
      <c r="Z640" s="286"/>
      <c r="AA640" s="286"/>
      <c r="AB640" s="286"/>
      <c r="AC640" s="286"/>
      <c r="AD640" s="286"/>
      <c r="AE640" s="286"/>
      <c r="AF640" s="286"/>
      <c r="AG640" s="286"/>
      <c r="AH640" s="286"/>
      <c r="AI640" s="286"/>
      <c r="AJ640" s="286"/>
      <c r="AK640" s="286"/>
      <c r="AL640" s="286"/>
      <c r="AM640" s="286"/>
      <c r="AN640" s="286"/>
      <c r="AO640" s="286"/>
    </row>
    <row r="641" spans="1:41" s="287" customFormat="1" ht="12" x14ac:dyDescent="0.2">
      <c r="A641" s="299">
        <v>684</v>
      </c>
      <c r="B641" s="289" t="s">
        <v>89</v>
      </c>
      <c r="C641" s="290">
        <v>45211</v>
      </c>
      <c r="D641" s="406">
        <v>9.3000000000000007</v>
      </c>
      <c r="E641" s="406">
        <v>2.8</v>
      </c>
      <c r="F641" s="407">
        <v>200</v>
      </c>
      <c r="G641" s="408">
        <v>0.47</v>
      </c>
      <c r="H641" s="407">
        <v>23</v>
      </c>
      <c r="I641" s="409"/>
      <c r="J641" s="406">
        <v>6.37</v>
      </c>
      <c r="K641" s="406">
        <v>6.8</v>
      </c>
      <c r="L641" s="408">
        <v>0.26</v>
      </c>
      <c r="M641" s="407">
        <v>29</v>
      </c>
      <c r="N641" s="407">
        <v>67</v>
      </c>
      <c r="O641" s="407">
        <v>820</v>
      </c>
      <c r="P641" s="407">
        <v>22</v>
      </c>
      <c r="Q641" s="406">
        <v>9.8000000000000007</v>
      </c>
      <c r="R641" s="407">
        <v>89</v>
      </c>
      <c r="S641" s="406">
        <v>6.1</v>
      </c>
      <c r="T641" s="406">
        <v>1.9</v>
      </c>
      <c r="U641" s="406">
        <v>4.7</v>
      </c>
      <c r="V641" s="286"/>
      <c r="W641" s="286"/>
      <c r="X641" s="286"/>
      <c r="Y641" s="286"/>
      <c r="Z641" s="286"/>
      <c r="AA641" s="286"/>
      <c r="AB641" s="286"/>
      <c r="AC641" s="286"/>
      <c r="AD641" s="286"/>
      <c r="AE641" s="286"/>
      <c r="AF641" s="286"/>
      <c r="AG641" s="286"/>
      <c r="AH641" s="286"/>
      <c r="AI641" s="286"/>
      <c r="AJ641" s="286"/>
      <c r="AK641" s="286"/>
      <c r="AL641" s="286"/>
      <c r="AM641" s="286"/>
      <c r="AN641" s="286"/>
      <c r="AO641" s="286"/>
    </row>
    <row r="642" spans="1:41" s="287" customFormat="1" ht="12" x14ac:dyDescent="0.2">
      <c r="A642" s="299">
        <v>684</v>
      </c>
      <c r="B642" s="289" t="s">
        <v>89</v>
      </c>
      <c r="C642" s="290">
        <v>45273</v>
      </c>
      <c r="D642" s="406">
        <v>0.3</v>
      </c>
      <c r="E642" s="406">
        <v>1.8</v>
      </c>
      <c r="F642" s="407">
        <v>200</v>
      </c>
      <c r="G642" s="408">
        <v>0.34</v>
      </c>
      <c r="H642" s="407">
        <v>16</v>
      </c>
      <c r="I642" s="409"/>
      <c r="J642" s="406">
        <v>6.11</v>
      </c>
      <c r="K642" s="406">
        <v>6.8</v>
      </c>
      <c r="L642" s="408">
        <v>0.26</v>
      </c>
      <c r="M642" s="407">
        <v>43</v>
      </c>
      <c r="N642" s="407">
        <v>170</v>
      </c>
      <c r="O642" s="407">
        <v>650</v>
      </c>
      <c r="P642" s="407">
        <v>12</v>
      </c>
      <c r="Q642" s="407">
        <v>13.6</v>
      </c>
      <c r="R642" s="407">
        <v>96.3</v>
      </c>
      <c r="S642" s="406">
        <v>5.9</v>
      </c>
      <c r="T642" s="406">
        <v>1.8</v>
      </c>
      <c r="U642" s="406">
        <v>4.7</v>
      </c>
      <c r="V642" s="286"/>
      <c r="W642" s="286"/>
      <c r="X642" s="286"/>
      <c r="Y642" s="286"/>
      <c r="Z642" s="286"/>
      <c r="AA642" s="286"/>
      <c r="AB642" s="286"/>
      <c r="AC642" s="286"/>
      <c r="AD642" s="286"/>
      <c r="AE642" s="286"/>
      <c r="AF642" s="286"/>
      <c r="AG642" s="286"/>
      <c r="AH642" s="286"/>
      <c r="AI642" s="286"/>
      <c r="AJ642" s="286"/>
      <c r="AK642" s="286"/>
      <c r="AL642" s="286"/>
      <c r="AM642" s="286"/>
      <c r="AN642" s="286"/>
      <c r="AO642" s="286"/>
    </row>
    <row r="643" spans="1:41" s="287" customFormat="1" ht="12" x14ac:dyDescent="0.2">
      <c r="A643" s="340"/>
      <c r="B643" s="340"/>
      <c r="C643" s="341"/>
      <c r="D643" s="342"/>
      <c r="E643" s="342"/>
      <c r="F643" s="343"/>
      <c r="G643" s="343"/>
      <c r="H643" s="342"/>
      <c r="I643" s="342"/>
      <c r="J643" s="342"/>
      <c r="K643" s="342"/>
      <c r="L643" s="344"/>
      <c r="M643" s="344"/>
      <c r="N643" s="343"/>
      <c r="O643" s="343"/>
      <c r="P643" s="343"/>
      <c r="Q643" s="342"/>
      <c r="R643" s="343"/>
      <c r="S643" s="343"/>
      <c r="T643" s="342"/>
      <c r="U643" s="343"/>
      <c r="V643" s="286"/>
      <c r="W643" s="286"/>
      <c r="X643" s="286"/>
      <c r="Y643" s="286"/>
      <c r="Z643" s="286"/>
      <c r="AA643" s="286"/>
      <c r="AB643" s="286"/>
      <c r="AC643" s="286"/>
      <c r="AD643" s="286"/>
      <c r="AE643" s="286"/>
      <c r="AF643" s="286"/>
      <c r="AG643" s="286"/>
      <c r="AH643" s="286"/>
      <c r="AI643" s="286"/>
      <c r="AJ643" s="286"/>
      <c r="AK643" s="286"/>
      <c r="AL643" s="286"/>
      <c r="AM643" s="286"/>
      <c r="AN643" s="286"/>
      <c r="AO643" s="286"/>
    </row>
    <row r="644" spans="1:41" s="287" customFormat="1" ht="12" x14ac:dyDescent="0.2">
      <c r="A644" s="286"/>
      <c r="B644" s="286"/>
      <c r="C644" s="331" t="s">
        <v>99</v>
      </c>
      <c r="D644" s="332">
        <f>MIN(D637:D642)</f>
        <v>0.3</v>
      </c>
      <c r="E644" s="332">
        <f>MIN(E637:E642)</f>
        <v>1</v>
      </c>
      <c r="F644" s="333">
        <f>MIN(F637:F642)</f>
        <v>50</v>
      </c>
      <c r="G644" s="332">
        <f>MIN(G637:G642)</f>
        <v>0.15</v>
      </c>
      <c r="H644" s="332">
        <f>MIN(H637:H642)</f>
        <v>8.9</v>
      </c>
      <c r="I644" s="332"/>
      <c r="J644" s="332">
        <f>MIN(J637:J642)</f>
        <v>4.97</v>
      </c>
      <c r="K644" s="332">
        <f>MIN(K637:K642)</f>
        <v>6.1</v>
      </c>
      <c r="L644" s="334">
        <f>MIN(L637:L642)</f>
        <v>0.1</v>
      </c>
      <c r="M644" s="334"/>
      <c r="N644" s="333">
        <f t="shared" ref="N644:U644" si="123">MIN(N637:N642)</f>
        <v>50</v>
      </c>
      <c r="O644" s="333">
        <f t="shared" si="123"/>
        <v>520</v>
      </c>
      <c r="P644" s="333">
        <f t="shared" si="123"/>
        <v>9.6999999999999993</v>
      </c>
      <c r="Q644" s="332">
        <f t="shared" si="123"/>
        <v>8.4</v>
      </c>
      <c r="R644" s="333">
        <f t="shared" si="123"/>
        <v>88.9</v>
      </c>
      <c r="S644" s="333">
        <f t="shared" si="123"/>
        <v>4.4000000000000004</v>
      </c>
      <c r="T644" s="332">
        <f t="shared" si="123"/>
        <v>1.4</v>
      </c>
      <c r="U644" s="333">
        <f t="shared" si="123"/>
        <v>3.4</v>
      </c>
      <c r="V644" s="286"/>
      <c r="W644" s="286"/>
      <c r="X644" s="286"/>
      <c r="Y644" s="286"/>
      <c r="Z644" s="286"/>
      <c r="AA644" s="286"/>
      <c r="AB644" s="286"/>
      <c r="AC644" s="286"/>
      <c r="AD644" s="286"/>
      <c r="AE644" s="286"/>
      <c r="AF644" s="286"/>
      <c r="AG644" s="286"/>
      <c r="AH644" s="286"/>
      <c r="AI644" s="286"/>
      <c r="AJ644" s="286"/>
      <c r="AK644" s="286"/>
      <c r="AL644" s="286"/>
      <c r="AM644" s="286"/>
      <c r="AN644" s="286"/>
      <c r="AO644" s="286"/>
    </row>
    <row r="645" spans="1:41" s="287" customFormat="1" ht="12" x14ac:dyDescent="0.2">
      <c r="A645" s="286"/>
      <c r="B645" s="286"/>
      <c r="C645" s="331" t="s">
        <v>100</v>
      </c>
      <c r="D645" s="332">
        <f>AVERAGE(D637:D642)</f>
        <v>8.75</v>
      </c>
      <c r="E645" s="332">
        <f>AVERAGE(E637:E642)</f>
        <v>2.8000000000000003</v>
      </c>
      <c r="F645" s="333">
        <f>AVERAGE(F637:F642)</f>
        <v>175</v>
      </c>
      <c r="G645" s="332">
        <f>AVERAGE(G637:G642)</f>
        <v>0.34333333333333332</v>
      </c>
      <c r="H645" s="332">
        <f>AVERAGE(H637:H642)</f>
        <v>17.816666666666666</v>
      </c>
      <c r="I645" s="332"/>
      <c r="J645" s="332">
        <f>AVERAGE(J637:J642)</f>
        <v>6.2633333333333345</v>
      </c>
      <c r="K645" s="332">
        <f>AVERAGE(K637:K642)</f>
        <v>6.7499999999999991</v>
      </c>
      <c r="L645" s="334">
        <f>AVERAGE(L637:L642)</f>
        <v>0.23666666666666669</v>
      </c>
      <c r="M645" s="334"/>
      <c r="N645" s="333">
        <f t="shared" ref="N645:U645" si="124">AVERAGE(N637:N642)</f>
        <v>112.66666666666667</v>
      </c>
      <c r="O645" s="333">
        <f t="shared" si="124"/>
        <v>741.66666666666663</v>
      </c>
      <c r="P645" s="333">
        <f t="shared" si="124"/>
        <v>22.116666666666664</v>
      </c>
      <c r="Q645" s="332">
        <f t="shared" si="124"/>
        <v>11.026666666666666</v>
      </c>
      <c r="R645" s="333">
        <f t="shared" si="124"/>
        <v>94.116666666666674</v>
      </c>
      <c r="S645" s="333">
        <f t="shared" si="124"/>
        <v>5.7666666666666666</v>
      </c>
      <c r="T645" s="332">
        <f t="shared" si="124"/>
        <v>1.8</v>
      </c>
      <c r="U645" s="333">
        <f t="shared" si="124"/>
        <v>4.4166666666666661</v>
      </c>
      <c r="V645" s="286"/>
      <c r="W645" s="286"/>
      <c r="X645" s="286"/>
      <c r="Y645" s="286"/>
      <c r="Z645" s="286"/>
      <c r="AA645" s="286"/>
      <c r="AB645" s="286"/>
      <c r="AC645" s="286"/>
      <c r="AD645" s="286"/>
      <c r="AE645" s="286"/>
      <c r="AF645" s="286"/>
      <c r="AG645" s="286"/>
      <c r="AH645" s="286"/>
      <c r="AI645" s="286"/>
      <c r="AJ645" s="286"/>
      <c r="AK645" s="286"/>
      <c r="AL645" s="286"/>
      <c r="AM645" s="286"/>
      <c r="AN645" s="286"/>
      <c r="AO645" s="286"/>
    </row>
    <row r="646" spans="1:41" s="287" customFormat="1" ht="12" x14ac:dyDescent="0.2">
      <c r="A646" s="286"/>
      <c r="B646" s="286"/>
      <c r="C646" s="331" t="s">
        <v>101</v>
      </c>
      <c r="D646" s="332">
        <f>MAX(D637:D642)</f>
        <v>17.3</v>
      </c>
      <c r="E646" s="332">
        <f>MAX(E637:E642)</f>
        <v>8.8000000000000007</v>
      </c>
      <c r="F646" s="333">
        <f>MAX(F637:F642)</f>
        <v>250</v>
      </c>
      <c r="G646" s="332">
        <f>MAX(G637:G642)</f>
        <v>0.56000000000000005</v>
      </c>
      <c r="H646" s="332">
        <f>MAX(H637:H642)</f>
        <v>33</v>
      </c>
      <c r="I646" s="332"/>
      <c r="J646" s="332">
        <f>MAX(J637:J642)</f>
        <v>8.41</v>
      </c>
      <c r="K646" s="332">
        <f>MAX(K637:K642)</f>
        <v>7.1</v>
      </c>
      <c r="L646" s="334">
        <f>MAX(L637:L642)</f>
        <v>0.44</v>
      </c>
      <c r="M646" s="334"/>
      <c r="N646" s="333">
        <f t="shared" ref="N646:U646" si="125">MAX(N637:N642)</f>
        <v>190</v>
      </c>
      <c r="O646" s="333">
        <f t="shared" si="125"/>
        <v>1300</v>
      </c>
      <c r="P646" s="333">
        <f t="shared" si="125"/>
        <v>61</v>
      </c>
      <c r="Q646" s="332">
        <f t="shared" si="125"/>
        <v>13.96</v>
      </c>
      <c r="R646" s="333">
        <f t="shared" si="125"/>
        <v>99.6</v>
      </c>
      <c r="S646" s="333">
        <f t="shared" si="125"/>
        <v>7.8</v>
      </c>
      <c r="T646" s="332">
        <f t="shared" si="125"/>
        <v>2.4</v>
      </c>
      <c r="U646" s="333">
        <f t="shared" si="125"/>
        <v>5.2</v>
      </c>
      <c r="V646" s="286"/>
      <c r="W646" s="286"/>
      <c r="X646" s="286"/>
      <c r="Y646" s="286"/>
      <c r="Z646" s="286"/>
      <c r="AA646" s="286"/>
      <c r="AB646" s="286"/>
      <c r="AC646" s="286"/>
      <c r="AD646" s="286"/>
      <c r="AE646" s="286"/>
      <c r="AF646" s="286"/>
      <c r="AG646" s="286"/>
      <c r="AH646" s="286"/>
      <c r="AI646" s="286"/>
      <c r="AJ646" s="286"/>
      <c r="AK646" s="286"/>
      <c r="AL646" s="286"/>
      <c r="AM646" s="286"/>
      <c r="AN646" s="286"/>
      <c r="AO646" s="286"/>
    </row>
    <row r="647" spans="1:41" s="287" customFormat="1" ht="12" x14ac:dyDescent="0.2">
      <c r="A647" s="286"/>
      <c r="B647" s="286"/>
      <c r="C647" s="345"/>
      <c r="D647" s="305"/>
      <c r="E647" s="286"/>
      <c r="F647" s="346"/>
      <c r="G647" s="346"/>
      <c r="H647" s="286"/>
      <c r="I647" s="286"/>
      <c r="J647" s="305"/>
      <c r="K647" s="286"/>
      <c r="L647" s="286"/>
      <c r="M647" s="286"/>
      <c r="N647" s="346"/>
      <c r="O647" s="346"/>
      <c r="P647" s="346"/>
      <c r="Q647" s="305"/>
      <c r="R647" s="346"/>
      <c r="S647" s="346"/>
      <c r="T647" s="305"/>
      <c r="U647" s="346"/>
      <c r="V647" s="286"/>
      <c r="W647" s="286"/>
      <c r="X647" s="286"/>
      <c r="Y647" s="286"/>
      <c r="Z647" s="286"/>
      <c r="AA647" s="286"/>
      <c r="AB647" s="286"/>
      <c r="AC647" s="286"/>
      <c r="AD647" s="286"/>
      <c r="AE647" s="286"/>
      <c r="AF647" s="286"/>
      <c r="AG647" s="286"/>
      <c r="AH647" s="286"/>
      <c r="AI647" s="286"/>
      <c r="AJ647" s="286"/>
      <c r="AK647" s="286"/>
      <c r="AL647" s="286"/>
      <c r="AM647" s="286"/>
      <c r="AN647" s="286"/>
      <c r="AO647" s="286"/>
    </row>
    <row r="648" spans="1:41" s="287" customFormat="1" ht="12" x14ac:dyDescent="0.2">
      <c r="A648" s="335"/>
      <c r="B648" s="335"/>
      <c r="C648" s="355"/>
      <c r="D648" s="357"/>
      <c r="E648" s="335"/>
      <c r="F648" s="356"/>
      <c r="G648" s="356"/>
      <c r="H648" s="335"/>
      <c r="I648" s="335"/>
      <c r="J648" s="357"/>
      <c r="K648" s="335"/>
      <c r="L648" s="335"/>
      <c r="M648" s="335"/>
      <c r="N648" s="356"/>
      <c r="O648" s="356"/>
      <c r="P648" s="356"/>
      <c r="Q648" s="357"/>
      <c r="R648" s="356"/>
      <c r="S648" s="356"/>
      <c r="T648" s="357"/>
      <c r="U648" s="356"/>
      <c r="V648" s="286"/>
      <c r="W648" s="286"/>
      <c r="X648" s="286"/>
      <c r="Y648" s="286"/>
      <c r="Z648" s="286"/>
      <c r="AA648" s="286"/>
      <c r="AB648" s="286"/>
      <c r="AC648" s="286"/>
      <c r="AD648" s="286"/>
      <c r="AE648" s="286"/>
      <c r="AF648" s="286"/>
      <c r="AG648" s="286"/>
      <c r="AH648" s="286"/>
      <c r="AI648" s="286"/>
      <c r="AJ648" s="286"/>
      <c r="AK648" s="286"/>
      <c r="AL648" s="286"/>
      <c r="AM648" s="286"/>
      <c r="AN648" s="286"/>
      <c r="AO648" s="286"/>
    </row>
    <row r="649" spans="1:41" s="287" customFormat="1" x14ac:dyDescent="0.2">
      <c r="A649" s="314">
        <v>730</v>
      </c>
      <c r="B649" s="339" t="s">
        <v>90</v>
      </c>
      <c r="C649" s="367" t="s">
        <v>193</v>
      </c>
      <c r="D649" s="368">
        <v>2.6</v>
      </c>
      <c r="E649" s="368">
        <v>1.6</v>
      </c>
      <c r="F649" s="369">
        <v>300</v>
      </c>
      <c r="G649" s="370">
        <v>0.42</v>
      </c>
      <c r="H649" s="369">
        <v>19</v>
      </c>
      <c r="I649" s="369" t="s">
        <v>102</v>
      </c>
      <c r="J649" s="368">
        <v>5.79</v>
      </c>
      <c r="K649" s="368">
        <v>5.9</v>
      </c>
      <c r="L649" s="370">
        <v>4.1000000000000002E-2</v>
      </c>
      <c r="M649" s="369">
        <v>14</v>
      </c>
      <c r="N649" s="369">
        <v>120</v>
      </c>
      <c r="O649" s="369">
        <v>900</v>
      </c>
      <c r="P649" s="369">
        <v>12</v>
      </c>
      <c r="Q649" s="289">
        <v>11.95</v>
      </c>
      <c r="R649" s="369">
        <v>92.7</v>
      </c>
      <c r="S649" s="368">
        <v>4.8</v>
      </c>
      <c r="T649" s="368">
        <v>1.2</v>
      </c>
      <c r="U649" s="368">
        <v>6</v>
      </c>
      <c r="V649" s="286"/>
      <c r="W649" s="286"/>
      <c r="X649" s="286"/>
      <c r="Y649" s="286"/>
      <c r="Z649" s="286"/>
      <c r="AA649" s="286"/>
      <c r="AB649" s="286"/>
      <c r="AC649" s="286"/>
      <c r="AD649" s="286"/>
      <c r="AE649" s="286"/>
      <c r="AF649" s="286"/>
      <c r="AG649" s="286"/>
      <c r="AH649" s="286"/>
      <c r="AI649" s="286"/>
      <c r="AJ649" s="286"/>
      <c r="AK649" s="286"/>
      <c r="AL649" s="286"/>
      <c r="AM649" s="286"/>
      <c r="AN649" s="286"/>
      <c r="AO649" s="286"/>
    </row>
    <row r="650" spans="1:41" s="287" customFormat="1" ht="12" x14ac:dyDescent="0.2">
      <c r="A650" s="288">
        <v>730</v>
      </c>
      <c r="B650" s="289" t="s">
        <v>90</v>
      </c>
      <c r="C650" s="290">
        <v>44972</v>
      </c>
      <c r="D650" s="285">
        <v>1.6</v>
      </c>
      <c r="E650" s="285">
        <v>1.3</v>
      </c>
      <c r="F650" s="289">
        <v>200</v>
      </c>
      <c r="G650" s="291">
        <v>0.32</v>
      </c>
      <c r="H650" s="289">
        <v>15</v>
      </c>
      <c r="I650" s="294"/>
      <c r="J650" s="292">
        <v>6.4</v>
      </c>
      <c r="K650" s="285">
        <v>6.3</v>
      </c>
      <c r="L650" s="291">
        <v>0.1</v>
      </c>
      <c r="M650" s="289">
        <v>21</v>
      </c>
      <c r="N650" s="289">
        <v>270</v>
      </c>
      <c r="O650" s="289">
        <v>710</v>
      </c>
      <c r="P650" s="285">
        <v>9.4</v>
      </c>
      <c r="Q650" s="289">
        <v>12.75</v>
      </c>
      <c r="R650" s="289">
        <v>91.8</v>
      </c>
      <c r="S650" s="285">
        <v>5</v>
      </c>
      <c r="T650" s="285">
        <v>1.3</v>
      </c>
      <c r="U650" s="285">
        <v>6.9</v>
      </c>
      <c r="V650" s="286"/>
      <c r="W650" s="286"/>
      <c r="X650" s="286"/>
      <c r="Y650" s="286"/>
      <c r="Z650" s="286"/>
      <c r="AA650" s="286"/>
      <c r="AB650" s="286"/>
      <c r="AC650" s="286"/>
      <c r="AD650" s="286"/>
      <c r="AE650" s="286"/>
      <c r="AF650" s="286"/>
      <c r="AG650" s="286"/>
      <c r="AH650" s="286"/>
      <c r="AI650" s="286"/>
      <c r="AJ650" s="286"/>
      <c r="AK650" s="286"/>
      <c r="AL650" s="286"/>
      <c r="AM650" s="286"/>
      <c r="AN650" s="286"/>
      <c r="AO650" s="286"/>
    </row>
    <row r="651" spans="1:41" s="287" customFormat="1" ht="12" x14ac:dyDescent="0.2">
      <c r="A651" s="288">
        <v>730</v>
      </c>
      <c r="B651" s="289" t="s">
        <v>90</v>
      </c>
      <c r="C651" s="290">
        <v>44999</v>
      </c>
      <c r="D651" s="285">
        <v>2.2000000000000002</v>
      </c>
      <c r="E651" s="285">
        <v>3.2</v>
      </c>
      <c r="F651" s="289">
        <v>200</v>
      </c>
      <c r="G651" s="291">
        <v>0.33</v>
      </c>
      <c r="H651" s="289">
        <v>15</v>
      </c>
      <c r="I651" s="294"/>
      <c r="J651" s="292">
        <v>6.12</v>
      </c>
      <c r="K651" s="285">
        <v>6.2</v>
      </c>
      <c r="L651" s="291">
        <v>0.1</v>
      </c>
      <c r="M651" s="289">
        <v>61</v>
      </c>
      <c r="N651" s="289">
        <v>250</v>
      </c>
      <c r="O651" s="289">
        <v>800</v>
      </c>
      <c r="P651" s="289">
        <v>18</v>
      </c>
      <c r="Q651" s="289">
        <v>12.5</v>
      </c>
      <c r="R651" s="289">
        <v>95</v>
      </c>
      <c r="S651" s="285">
        <v>4.8</v>
      </c>
      <c r="T651" s="285">
        <v>1.2</v>
      </c>
      <c r="U651" s="285">
        <v>6.8</v>
      </c>
      <c r="V651" s="286"/>
      <c r="W651" s="286"/>
      <c r="X651" s="286"/>
      <c r="Y651" s="286"/>
      <c r="Z651" s="286"/>
      <c r="AA651" s="286"/>
      <c r="AB651" s="286"/>
      <c r="AC651" s="286"/>
      <c r="AD651" s="286"/>
      <c r="AE651" s="286"/>
      <c r="AF651" s="286"/>
      <c r="AG651" s="286"/>
      <c r="AH651" s="286"/>
      <c r="AI651" s="286"/>
      <c r="AJ651" s="286"/>
      <c r="AK651" s="286"/>
      <c r="AL651" s="286"/>
      <c r="AM651" s="286"/>
      <c r="AN651" s="286"/>
      <c r="AO651" s="286"/>
    </row>
    <row r="652" spans="1:41" s="287" customFormat="1" ht="12" x14ac:dyDescent="0.2">
      <c r="A652" s="288">
        <v>730</v>
      </c>
      <c r="B652" s="289" t="s">
        <v>90</v>
      </c>
      <c r="C652" s="290">
        <v>45035</v>
      </c>
      <c r="D652" s="285">
        <v>8.1999999999999993</v>
      </c>
      <c r="E652" s="285">
        <v>1.6</v>
      </c>
      <c r="F652" s="289">
        <v>100</v>
      </c>
      <c r="G652" s="291">
        <v>0.31</v>
      </c>
      <c r="H652" s="289">
        <v>13</v>
      </c>
      <c r="I652" s="294"/>
      <c r="J652" s="292">
        <v>6.5</v>
      </c>
      <c r="K652" s="285">
        <v>6.5</v>
      </c>
      <c r="L652" s="291">
        <v>0.12</v>
      </c>
      <c r="M652" s="289">
        <v>17</v>
      </c>
      <c r="N652" s="289">
        <v>150</v>
      </c>
      <c r="O652" s="289">
        <v>710</v>
      </c>
      <c r="P652" s="285">
        <v>14</v>
      </c>
      <c r="Q652" s="289">
        <v>10.95</v>
      </c>
      <c r="R652" s="289">
        <v>92.5</v>
      </c>
      <c r="S652" s="285">
        <v>4.8</v>
      </c>
      <c r="T652" s="285">
        <v>1.2</v>
      </c>
      <c r="U652" s="285">
        <v>6.9</v>
      </c>
      <c r="V652" s="286"/>
      <c r="W652" s="286"/>
      <c r="X652" s="286"/>
      <c r="Y652" s="286"/>
      <c r="Z652" s="286"/>
      <c r="AA652" s="286"/>
      <c r="AB652" s="286"/>
      <c r="AC652" s="286"/>
      <c r="AD652" s="286"/>
      <c r="AE652" s="286"/>
      <c r="AF652" s="286"/>
      <c r="AG652" s="286"/>
      <c r="AH652" s="286"/>
      <c r="AI652" s="286"/>
      <c r="AJ652" s="286"/>
      <c r="AK652" s="286"/>
      <c r="AL652" s="286"/>
      <c r="AM652" s="286"/>
      <c r="AN652" s="286"/>
      <c r="AO652" s="286"/>
    </row>
    <row r="653" spans="1:41" s="287" customFormat="1" x14ac:dyDescent="0.2">
      <c r="A653" s="295">
        <v>730</v>
      </c>
      <c r="B653" s="261" t="s">
        <v>90</v>
      </c>
      <c r="C653" s="290">
        <v>45062</v>
      </c>
      <c r="D653" s="285">
        <v>15</v>
      </c>
      <c r="E653" s="285">
        <v>2.2000000000000002</v>
      </c>
      <c r="F653" s="289">
        <v>150</v>
      </c>
      <c r="G653" s="291">
        <v>0.26</v>
      </c>
      <c r="H653" s="289">
        <v>13</v>
      </c>
      <c r="I653" s="294"/>
      <c r="J653" s="285">
        <v>7.12</v>
      </c>
      <c r="K653" s="285">
        <v>6.7</v>
      </c>
      <c r="L653" s="291">
        <v>0.21</v>
      </c>
      <c r="M653" s="289">
        <v>23</v>
      </c>
      <c r="N653" s="289">
        <v>150</v>
      </c>
      <c r="O653" s="289">
        <v>700</v>
      </c>
      <c r="P653" s="289">
        <v>13</v>
      </c>
      <c r="Q653" s="289">
        <v>8.65</v>
      </c>
      <c r="R653" s="289">
        <v>88.1</v>
      </c>
      <c r="S653" s="285">
        <v>6.1</v>
      </c>
      <c r="T653" s="285">
        <v>1.4</v>
      </c>
      <c r="U653" s="285">
        <v>6.9</v>
      </c>
      <c r="V653" s="286"/>
      <c r="W653" s="286"/>
      <c r="X653" s="286"/>
      <c r="Y653" s="286"/>
      <c r="Z653" s="286"/>
      <c r="AA653" s="286"/>
      <c r="AB653" s="286"/>
      <c r="AC653" s="286"/>
      <c r="AD653" s="286"/>
      <c r="AE653" s="286"/>
      <c r="AF653" s="286"/>
      <c r="AG653" s="286"/>
      <c r="AH653" s="286"/>
      <c r="AI653" s="286"/>
      <c r="AJ653" s="286"/>
      <c r="AK653" s="286"/>
      <c r="AL653" s="286"/>
      <c r="AM653" s="286"/>
      <c r="AN653" s="286"/>
      <c r="AO653" s="286"/>
    </row>
    <row r="654" spans="1:41" s="287" customFormat="1" ht="12" x14ac:dyDescent="0.2">
      <c r="A654" s="288">
        <v>730</v>
      </c>
      <c r="B654" s="289" t="s">
        <v>90</v>
      </c>
      <c r="C654" s="290">
        <v>45090</v>
      </c>
      <c r="D654" s="285">
        <v>18.7</v>
      </c>
      <c r="E654" s="285">
        <v>2</v>
      </c>
      <c r="F654" s="289">
        <v>100</v>
      </c>
      <c r="G654" s="291">
        <v>0.27</v>
      </c>
      <c r="H654" s="289">
        <v>12</v>
      </c>
      <c r="I654" s="294"/>
      <c r="J654" s="285">
        <v>7.89</v>
      </c>
      <c r="K654" s="285">
        <v>6.8</v>
      </c>
      <c r="L654" s="291">
        <v>0.26</v>
      </c>
      <c r="M654" s="289">
        <v>10</v>
      </c>
      <c r="N654" s="289">
        <v>92</v>
      </c>
      <c r="O654" s="289">
        <v>540</v>
      </c>
      <c r="P654" s="289">
        <v>17</v>
      </c>
      <c r="Q654" s="289">
        <v>8</v>
      </c>
      <c r="R654" s="289">
        <v>86.5</v>
      </c>
      <c r="S654" s="285">
        <v>7.2</v>
      </c>
      <c r="T654" s="285">
        <v>1.6</v>
      </c>
      <c r="U654" s="285">
        <v>7.4</v>
      </c>
      <c r="V654" s="286"/>
      <c r="W654" s="286"/>
      <c r="X654" s="286"/>
      <c r="Y654" s="286"/>
      <c r="Z654" s="286"/>
      <c r="AA654" s="286"/>
      <c r="AB654" s="286"/>
      <c r="AC654" s="286"/>
      <c r="AD654" s="286"/>
      <c r="AE654" s="286"/>
      <c r="AF654" s="286"/>
      <c r="AG654" s="286"/>
      <c r="AH654" s="286"/>
      <c r="AI654" s="286"/>
      <c r="AJ654" s="286"/>
      <c r="AK654" s="286"/>
      <c r="AL654" s="286"/>
      <c r="AM654" s="286"/>
      <c r="AN654" s="286"/>
      <c r="AO654" s="286"/>
    </row>
    <row r="655" spans="1:41" s="287" customFormat="1" ht="12" x14ac:dyDescent="0.2">
      <c r="A655" s="288">
        <v>730</v>
      </c>
      <c r="B655" s="289" t="s">
        <v>90</v>
      </c>
      <c r="C655" s="290">
        <v>45133</v>
      </c>
      <c r="D655" s="285">
        <v>17.899999999999999</v>
      </c>
      <c r="E655" s="285">
        <v>2.5</v>
      </c>
      <c r="F655" s="289">
        <v>100</v>
      </c>
      <c r="G655" s="291">
        <v>0.28000000000000003</v>
      </c>
      <c r="H655" s="289">
        <v>12</v>
      </c>
      <c r="I655" s="294"/>
      <c r="J655" s="285">
        <v>8.2899999999999991</v>
      </c>
      <c r="K655" s="285">
        <v>7.1</v>
      </c>
      <c r="L655" s="291">
        <v>0.31</v>
      </c>
      <c r="M655" s="289">
        <v>10</v>
      </c>
      <c r="N655" s="289">
        <v>25</v>
      </c>
      <c r="O655" s="289">
        <v>480</v>
      </c>
      <c r="P655" s="289">
        <v>11</v>
      </c>
      <c r="Q655" s="289">
        <v>9</v>
      </c>
      <c r="R655" s="289">
        <v>98</v>
      </c>
      <c r="S655" s="285">
        <v>7.6</v>
      </c>
      <c r="T655" s="285">
        <v>1.6</v>
      </c>
      <c r="U655" s="285">
        <v>7.2</v>
      </c>
      <c r="V655" s="286"/>
      <c r="W655" s="286"/>
      <c r="X655" s="286"/>
      <c r="Y655" s="286"/>
      <c r="Z655" s="286"/>
      <c r="AA655" s="286"/>
      <c r="AB655" s="286"/>
      <c r="AC655" s="286"/>
      <c r="AD655" s="286"/>
      <c r="AE655" s="286"/>
      <c r="AF655" s="286"/>
      <c r="AG655" s="286"/>
      <c r="AH655" s="286"/>
      <c r="AI655" s="286"/>
      <c r="AJ655" s="286"/>
      <c r="AK655" s="286"/>
      <c r="AL655" s="286"/>
      <c r="AM655" s="286"/>
      <c r="AN655" s="286"/>
      <c r="AO655" s="286"/>
    </row>
    <row r="656" spans="1:41" s="287" customFormat="1" ht="12" x14ac:dyDescent="0.2">
      <c r="A656" s="288">
        <v>730</v>
      </c>
      <c r="B656" s="289" t="s">
        <v>90</v>
      </c>
      <c r="C656" s="290" t="s">
        <v>207</v>
      </c>
      <c r="D656" s="405">
        <v>17.2</v>
      </c>
      <c r="E656" s="406">
        <v>2.6</v>
      </c>
      <c r="F656" s="407">
        <v>300</v>
      </c>
      <c r="G656" s="408">
        <v>0.6</v>
      </c>
      <c r="H656" s="407">
        <v>27</v>
      </c>
      <c r="I656" s="409"/>
      <c r="J656" s="406">
        <v>7.22</v>
      </c>
      <c r="K656" s="406">
        <v>6.3</v>
      </c>
      <c r="L656" s="408">
        <v>0.16</v>
      </c>
      <c r="M656" s="407">
        <v>14</v>
      </c>
      <c r="N656" s="410">
        <v>50</v>
      </c>
      <c r="O656" s="407">
        <v>930</v>
      </c>
      <c r="P656" s="407">
        <v>28</v>
      </c>
      <c r="Q656" s="406">
        <v>7.25</v>
      </c>
      <c r="R656" s="407">
        <v>76.2</v>
      </c>
      <c r="S656" s="406">
        <v>6</v>
      </c>
      <c r="T656" s="406">
        <v>1.4</v>
      </c>
      <c r="U656" s="406">
        <v>6.8</v>
      </c>
      <c r="V656" s="286"/>
      <c r="W656" s="286"/>
      <c r="X656" s="286"/>
      <c r="Y656" s="286"/>
      <c r="Z656" s="286"/>
      <c r="AA656" s="286"/>
      <c r="AB656" s="286"/>
      <c r="AC656" s="286"/>
      <c r="AD656" s="286"/>
      <c r="AE656" s="286"/>
      <c r="AF656" s="286"/>
      <c r="AG656" s="286"/>
      <c r="AH656" s="286"/>
      <c r="AI656" s="286"/>
      <c r="AJ656" s="286"/>
      <c r="AK656" s="286"/>
      <c r="AL656" s="286"/>
      <c r="AM656" s="286"/>
      <c r="AN656" s="286"/>
      <c r="AO656" s="286"/>
    </row>
    <row r="657" spans="1:41" s="287" customFormat="1" ht="12" x14ac:dyDescent="0.2">
      <c r="A657" s="288">
        <v>730</v>
      </c>
      <c r="B657" s="289" t="s">
        <v>90</v>
      </c>
      <c r="C657" s="290">
        <v>45189</v>
      </c>
      <c r="D657" s="285">
        <v>16</v>
      </c>
      <c r="E657" s="285">
        <v>4.5</v>
      </c>
      <c r="F657" s="289">
        <v>500</v>
      </c>
      <c r="G657" s="291">
        <v>0.72</v>
      </c>
      <c r="H657" s="289">
        <v>30</v>
      </c>
      <c r="I657" s="289"/>
      <c r="J657" s="292">
        <v>7.09</v>
      </c>
      <c r="K657" s="285">
        <v>6.4</v>
      </c>
      <c r="L657" s="291">
        <v>0.23</v>
      </c>
      <c r="M657" s="289">
        <v>77</v>
      </c>
      <c r="N657" s="293">
        <v>50</v>
      </c>
      <c r="O657" s="289">
        <v>1000</v>
      </c>
      <c r="P657" s="285">
        <v>26</v>
      </c>
      <c r="Q657" s="289">
        <v>7.1</v>
      </c>
      <c r="R657" s="289">
        <v>74.099999999999994</v>
      </c>
      <c r="S657" s="285">
        <v>6.8</v>
      </c>
      <c r="T657" s="285">
        <v>1.5</v>
      </c>
      <c r="U657" s="285">
        <v>6</v>
      </c>
      <c r="V657" s="286"/>
      <c r="W657" s="286"/>
      <c r="X657" s="286"/>
      <c r="Y657" s="286"/>
      <c r="Z657" s="286"/>
      <c r="AA657" s="286"/>
      <c r="AB657" s="286"/>
      <c r="AC657" s="286"/>
      <c r="AD657" s="286"/>
      <c r="AE657" s="286"/>
      <c r="AF657" s="286"/>
      <c r="AG657" s="286"/>
      <c r="AH657" s="286"/>
      <c r="AI657" s="286"/>
      <c r="AJ657" s="286"/>
      <c r="AK657" s="286"/>
      <c r="AL657" s="286"/>
      <c r="AM657" s="286"/>
      <c r="AN657" s="286"/>
      <c r="AO657" s="286"/>
    </row>
    <row r="658" spans="1:41" s="287" customFormat="1" ht="12" x14ac:dyDescent="0.2">
      <c r="A658" s="299">
        <v>730</v>
      </c>
      <c r="B658" s="289" t="s">
        <v>90</v>
      </c>
      <c r="C658" s="290">
        <v>45211</v>
      </c>
      <c r="D658" s="406">
        <v>10.7</v>
      </c>
      <c r="E658" s="406">
        <v>3.3</v>
      </c>
      <c r="F658" s="407">
        <v>400</v>
      </c>
      <c r="G658" s="408">
        <v>0.65</v>
      </c>
      <c r="H658" s="407">
        <v>29</v>
      </c>
      <c r="I658" s="409"/>
      <c r="J658" s="406">
        <v>6.62</v>
      </c>
      <c r="K658" s="406">
        <v>6.4</v>
      </c>
      <c r="L658" s="408">
        <v>0.15</v>
      </c>
      <c r="M658" s="407">
        <v>35</v>
      </c>
      <c r="N658" s="407">
        <v>53</v>
      </c>
      <c r="O658" s="407">
        <v>940</v>
      </c>
      <c r="P658" s="407">
        <v>25</v>
      </c>
      <c r="Q658" s="406">
        <v>8.6</v>
      </c>
      <c r="R658" s="407">
        <v>80</v>
      </c>
      <c r="S658" s="406">
        <v>6</v>
      </c>
      <c r="T658" s="406">
        <v>1.4</v>
      </c>
      <c r="U658" s="406">
        <v>6.9</v>
      </c>
      <c r="V658" s="286"/>
      <c r="W658" s="286"/>
      <c r="X658" s="286"/>
      <c r="Y658" s="286"/>
      <c r="Z658" s="286"/>
      <c r="AA658" s="286"/>
      <c r="AB658" s="286"/>
      <c r="AC658" s="286"/>
      <c r="AD658" s="286"/>
      <c r="AE658" s="286"/>
      <c r="AF658" s="286"/>
      <c r="AG658" s="286"/>
      <c r="AH658" s="286"/>
      <c r="AI658" s="286"/>
      <c r="AJ658" s="286"/>
      <c r="AK658" s="286"/>
      <c r="AL658" s="286"/>
      <c r="AM658" s="286"/>
      <c r="AN658" s="286"/>
      <c r="AO658" s="286"/>
    </row>
    <row r="659" spans="1:41" s="287" customFormat="1" ht="12" x14ac:dyDescent="0.2">
      <c r="A659" s="288">
        <v>730</v>
      </c>
      <c r="B659" s="289" t="s">
        <v>90</v>
      </c>
      <c r="C659" s="64" t="s">
        <v>222</v>
      </c>
      <c r="D659" s="406">
        <v>4.2</v>
      </c>
      <c r="E659" s="406">
        <v>1.9</v>
      </c>
      <c r="F659" s="407">
        <v>750</v>
      </c>
      <c r="G659" s="408">
        <v>0.75</v>
      </c>
      <c r="H659" s="407">
        <v>29</v>
      </c>
      <c r="I659" s="409"/>
      <c r="J659" s="406">
        <v>5.31</v>
      </c>
      <c r="K659" s="406">
        <v>6.1</v>
      </c>
      <c r="L659" s="411">
        <v>7.4999999999999997E-2</v>
      </c>
      <c r="M659" s="407">
        <v>20</v>
      </c>
      <c r="N659" s="407">
        <v>63</v>
      </c>
      <c r="O659" s="407">
        <v>850</v>
      </c>
      <c r="P659" s="407">
        <v>20</v>
      </c>
      <c r="Q659" s="407">
        <v>11.2</v>
      </c>
      <c r="R659" s="407">
        <v>88.2</v>
      </c>
      <c r="S659" s="406">
        <v>4.7</v>
      </c>
      <c r="T659" s="406">
        <v>1.1000000000000001</v>
      </c>
      <c r="U659" s="406">
        <v>5.8</v>
      </c>
      <c r="V659" s="286"/>
      <c r="W659" s="286"/>
      <c r="X659" s="286"/>
      <c r="Y659" s="286"/>
      <c r="Z659" s="286"/>
      <c r="AA659" s="286"/>
      <c r="AB659" s="286"/>
      <c r="AC659" s="286"/>
      <c r="AD659" s="286"/>
      <c r="AE659" s="286"/>
      <c r="AF659" s="286"/>
      <c r="AG659" s="286"/>
      <c r="AH659" s="286"/>
      <c r="AI659" s="286"/>
      <c r="AJ659" s="286"/>
      <c r="AK659" s="286"/>
      <c r="AL659" s="286"/>
      <c r="AM659" s="286"/>
      <c r="AN659" s="286"/>
      <c r="AO659" s="286"/>
    </row>
    <row r="660" spans="1:41" s="287" customFormat="1" ht="12" x14ac:dyDescent="0.2">
      <c r="A660" s="299">
        <v>730</v>
      </c>
      <c r="B660" s="289" t="s">
        <v>90</v>
      </c>
      <c r="C660" s="290">
        <v>45273</v>
      </c>
      <c r="D660" s="406">
        <v>0.6</v>
      </c>
      <c r="E660" s="406">
        <v>2.4</v>
      </c>
      <c r="F660" s="407">
        <v>350</v>
      </c>
      <c r="G660" s="408">
        <v>0.54</v>
      </c>
      <c r="H660" s="407">
        <v>22</v>
      </c>
      <c r="I660" s="409"/>
      <c r="J660" s="406">
        <v>6.42</v>
      </c>
      <c r="K660" s="406">
        <v>6.3</v>
      </c>
      <c r="L660" s="408">
        <v>0.16</v>
      </c>
      <c r="M660" s="407">
        <v>66</v>
      </c>
      <c r="N660" s="407">
        <v>140</v>
      </c>
      <c r="O660" s="407">
        <v>850</v>
      </c>
      <c r="P660" s="407">
        <v>17</v>
      </c>
      <c r="Q660" s="407">
        <v>12.5</v>
      </c>
      <c r="R660" s="407">
        <v>88.4</v>
      </c>
      <c r="S660" s="406">
        <v>5.9</v>
      </c>
      <c r="T660" s="406">
        <v>1.4</v>
      </c>
      <c r="U660" s="406">
        <v>6.6</v>
      </c>
      <c r="V660" s="286"/>
      <c r="W660" s="286"/>
      <c r="X660" s="286"/>
      <c r="Y660" s="286"/>
      <c r="Z660" s="286"/>
      <c r="AA660" s="286"/>
      <c r="AB660" s="286"/>
      <c r="AC660" s="286"/>
      <c r="AD660" s="286"/>
      <c r="AE660" s="286"/>
      <c r="AF660" s="286"/>
      <c r="AG660" s="286"/>
      <c r="AH660" s="286"/>
      <c r="AI660" s="286"/>
      <c r="AJ660" s="286"/>
      <c r="AK660" s="286"/>
      <c r="AL660" s="286"/>
      <c r="AM660" s="286"/>
      <c r="AN660" s="286"/>
      <c r="AO660" s="286"/>
    </row>
    <row r="661" spans="1:41" s="287" customFormat="1" ht="12" x14ac:dyDescent="0.2">
      <c r="A661" s="340"/>
      <c r="B661" s="340"/>
      <c r="C661" s="341"/>
      <c r="D661" s="342"/>
      <c r="E661" s="342"/>
      <c r="F661" s="343"/>
      <c r="G661" s="343"/>
      <c r="H661" s="342"/>
      <c r="I661" s="342"/>
      <c r="J661" s="342"/>
      <c r="K661" s="342"/>
      <c r="L661" s="344"/>
      <c r="M661" s="344"/>
      <c r="N661" s="343"/>
      <c r="O661" s="343"/>
      <c r="P661" s="343"/>
      <c r="Q661" s="342"/>
      <c r="R661" s="343"/>
      <c r="S661" s="343"/>
      <c r="T661" s="342"/>
      <c r="U661" s="343"/>
      <c r="V661" s="286"/>
      <c r="W661" s="286"/>
      <c r="X661" s="286"/>
      <c r="Y661" s="286"/>
      <c r="Z661" s="286"/>
      <c r="AA661" s="286"/>
      <c r="AB661" s="286"/>
      <c r="AC661" s="286"/>
      <c r="AD661" s="286"/>
      <c r="AE661" s="286"/>
      <c r="AF661" s="286"/>
      <c r="AG661" s="286"/>
      <c r="AH661" s="286"/>
      <c r="AI661" s="286"/>
      <c r="AJ661" s="286"/>
      <c r="AK661" s="286"/>
      <c r="AL661" s="286"/>
      <c r="AM661" s="286"/>
      <c r="AN661" s="286"/>
      <c r="AO661" s="286"/>
    </row>
    <row r="662" spans="1:41" s="287" customFormat="1" ht="12" x14ac:dyDescent="0.2">
      <c r="A662" s="286"/>
      <c r="B662" s="286"/>
      <c r="C662" s="331" t="s">
        <v>99</v>
      </c>
      <c r="D662" s="332">
        <f>MIN(D649:D660)</f>
        <v>0.6</v>
      </c>
      <c r="E662" s="332">
        <f>MIN(E649:E660)</f>
        <v>1.3</v>
      </c>
      <c r="F662" s="333">
        <f>MIN(F649:F660)</f>
        <v>100</v>
      </c>
      <c r="G662" s="332">
        <f>MIN(G649:G660)</f>
        <v>0.26</v>
      </c>
      <c r="H662" s="332">
        <f>MIN(H649:H660)</f>
        <v>12</v>
      </c>
      <c r="I662" s="332"/>
      <c r="J662" s="332">
        <f>MIN(J649:J660)</f>
        <v>5.31</v>
      </c>
      <c r="K662" s="332">
        <f>MIN(K649:K660)</f>
        <v>5.9</v>
      </c>
      <c r="L662" s="334">
        <f>MIN(L649:L660)</f>
        <v>4.1000000000000002E-2</v>
      </c>
      <c r="M662" s="334"/>
      <c r="N662" s="333">
        <f t="shared" ref="N662:U662" si="126">MIN(N649:N660)</f>
        <v>25</v>
      </c>
      <c r="O662" s="333">
        <f t="shared" si="126"/>
        <v>480</v>
      </c>
      <c r="P662" s="333">
        <f t="shared" si="126"/>
        <v>9.4</v>
      </c>
      <c r="Q662" s="332">
        <f t="shared" si="126"/>
        <v>7.1</v>
      </c>
      <c r="R662" s="333">
        <f t="shared" si="126"/>
        <v>74.099999999999994</v>
      </c>
      <c r="S662" s="333">
        <f t="shared" si="126"/>
        <v>4.7</v>
      </c>
      <c r="T662" s="332">
        <f t="shared" si="126"/>
        <v>1.1000000000000001</v>
      </c>
      <c r="U662" s="333">
        <f t="shared" si="126"/>
        <v>5.8</v>
      </c>
      <c r="V662" s="286"/>
      <c r="W662" s="286"/>
      <c r="X662" s="286"/>
      <c r="Y662" s="286"/>
      <c r="Z662" s="286"/>
      <c r="AA662" s="286"/>
      <c r="AB662" s="286"/>
      <c r="AC662" s="286"/>
      <c r="AD662" s="286"/>
      <c r="AE662" s="286"/>
      <c r="AF662" s="286"/>
      <c r="AG662" s="286"/>
      <c r="AH662" s="286"/>
      <c r="AI662" s="286"/>
      <c r="AJ662" s="286"/>
      <c r="AK662" s="286"/>
      <c r="AL662" s="286"/>
      <c r="AM662" s="286"/>
      <c r="AN662" s="286"/>
      <c r="AO662" s="286"/>
    </row>
    <row r="663" spans="1:41" s="287" customFormat="1" ht="12" x14ac:dyDescent="0.2">
      <c r="A663" s="286"/>
      <c r="B663" s="286"/>
      <c r="C663" s="331" t="s">
        <v>100</v>
      </c>
      <c r="D663" s="332">
        <f>AVERAGE(D649:D660)</f>
        <v>9.5749999999999993</v>
      </c>
      <c r="E663" s="332">
        <f>AVERAGE(E649:E660)</f>
        <v>2.4250000000000003</v>
      </c>
      <c r="F663" s="333">
        <f>AVERAGE(F649:F660)</f>
        <v>287.5</v>
      </c>
      <c r="G663" s="332">
        <f>AVERAGE(G649:G660)</f>
        <v>0.45416666666666677</v>
      </c>
      <c r="H663" s="332">
        <f>AVERAGE(H649:H660)</f>
        <v>19.666666666666668</v>
      </c>
      <c r="I663" s="332"/>
      <c r="J663" s="332">
        <f>AVERAGE(J649:J660)</f>
        <v>6.7308333333333339</v>
      </c>
      <c r="K663" s="332">
        <f>AVERAGE(K649:K660)</f>
        <v>6.4166666666666652</v>
      </c>
      <c r="L663" s="334">
        <f>AVERAGE(L649:L660)</f>
        <v>0.15966666666666665</v>
      </c>
      <c r="M663" s="334"/>
      <c r="N663" s="333">
        <f t="shared" ref="N663:U663" si="127">AVERAGE(N649:N660)</f>
        <v>117.75</v>
      </c>
      <c r="O663" s="333">
        <f t="shared" si="127"/>
        <v>784.16666666666663</v>
      </c>
      <c r="P663" s="333">
        <f t="shared" si="127"/>
        <v>17.533333333333335</v>
      </c>
      <c r="Q663" s="332">
        <f t="shared" si="127"/>
        <v>10.0375</v>
      </c>
      <c r="R663" s="333">
        <f t="shared" si="127"/>
        <v>87.625000000000014</v>
      </c>
      <c r="S663" s="333">
        <f t="shared" si="127"/>
        <v>5.8083333333333336</v>
      </c>
      <c r="T663" s="332">
        <f t="shared" si="127"/>
        <v>1.3583333333333334</v>
      </c>
      <c r="U663" s="333">
        <f t="shared" si="127"/>
        <v>6.6833333333333327</v>
      </c>
      <c r="V663" s="286"/>
      <c r="W663" s="286"/>
      <c r="X663" s="286"/>
      <c r="Y663" s="286"/>
      <c r="Z663" s="286"/>
      <c r="AA663" s="286"/>
      <c r="AB663" s="286"/>
      <c r="AC663" s="286"/>
      <c r="AD663" s="286"/>
      <c r="AE663" s="286"/>
      <c r="AF663" s="286"/>
      <c r="AG663" s="286"/>
      <c r="AH663" s="286"/>
      <c r="AI663" s="286"/>
      <c r="AJ663" s="286"/>
      <c r="AK663" s="286"/>
      <c r="AL663" s="286"/>
      <c r="AM663" s="286"/>
      <c r="AN663" s="286"/>
      <c r="AO663" s="286"/>
    </row>
    <row r="664" spans="1:41" s="287" customFormat="1" ht="12" x14ac:dyDescent="0.2">
      <c r="A664" s="286"/>
      <c r="B664" s="286"/>
      <c r="C664" s="331" t="s">
        <v>101</v>
      </c>
      <c r="D664" s="332">
        <f>MAX(D649:D660)</f>
        <v>18.7</v>
      </c>
      <c r="E664" s="332">
        <f>MAX(E649:E660)</f>
        <v>4.5</v>
      </c>
      <c r="F664" s="333">
        <f>MAX(F649:F660)</f>
        <v>750</v>
      </c>
      <c r="G664" s="332">
        <f>MAX(G649:G660)</f>
        <v>0.75</v>
      </c>
      <c r="H664" s="332">
        <f>MAX(H649:H660)</f>
        <v>30</v>
      </c>
      <c r="I664" s="332"/>
      <c r="J664" s="332">
        <f>MAX(J649:J660)</f>
        <v>8.2899999999999991</v>
      </c>
      <c r="K664" s="332">
        <f>MAX(K649:K660)</f>
        <v>7.1</v>
      </c>
      <c r="L664" s="334">
        <f>MAX(L649:L660)</f>
        <v>0.31</v>
      </c>
      <c r="M664" s="334"/>
      <c r="N664" s="333">
        <f t="shared" ref="N664:U664" si="128">MAX(N649:N660)</f>
        <v>270</v>
      </c>
      <c r="O664" s="333">
        <f t="shared" si="128"/>
        <v>1000</v>
      </c>
      <c r="P664" s="333">
        <f t="shared" si="128"/>
        <v>28</v>
      </c>
      <c r="Q664" s="332">
        <f t="shared" si="128"/>
        <v>12.75</v>
      </c>
      <c r="R664" s="333">
        <f t="shared" si="128"/>
        <v>98</v>
      </c>
      <c r="S664" s="333">
        <f t="shared" si="128"/>
        <v>7.6</v>
      </c>
      <c r="T664" s="332">
        <f t="shared" si="128"/>
        <v>1.6</v>
      </c>
      <c r="U664" s="333">
        <f t="shared" si="128"/>
        <v>7.4</v>
      </c>
      <c r="V664" s="286"/>
      <c r="W664" s="286"/>
      <c r="X664" s="286"/>
      <c r="Y664" s="286"/>
      <c r="Z664" s="286"/>
      <c r="AA664" s="286"/>
      <c r="AB664" s="286"/>
      <c r="AC664" s="286"/>
      <c r="AD664" s="286"/>
      <c r="AE664" s="286"/>
      <c r="AF664" s="286"/>
      <c r="AG664" s="286"/>
      <c r="AH664" s="286"/>
      <c r="AI664" s="286"/>
      <c r="AJ664" s="286"/>
      <c r="AK664" s="286"/>
      <c r="AL664" s="286"/>
      <c r="AM664" s="286"/>
      <c r="AN664" s="286"/>
      <c r="AO664" s="286"/>
    </row>
    <row r="665" spans="1:41" s="287" customFormat="1" ht="12" x14ac:dyDescent="0.2">
      <c r="A665" s="286"/>
      <c r="B665" s="286"/>
      <c r="C665" s="327"/>
      <c r="D665" s="328"/>
      <c r="E665" s="328"/>
      <c r="F665" s="329"/>
      <c r="G665" s="329"/>
      <c r="H665" s="329"/>
      <c r="I665" s="329"/>
      <c r="J665" s="328"/>
      <c r="K665" s="328"/>
      <c r="L665" s="330"/>
      <c r="M665" s="330"/>
      <c r="N665" s="329"/>
      <c r="O665" s="329"/>
      <c r="P665" s="329"/>
      <c r="Q665" s="328"/>
      <c r="R665" s="329"/>
      <c r="S665" s="329"/>
      <c r="T665" s="328"/>
      <c r="U665" s="329"/>
      <c r="V665" s="286"/>
      <c r="W665" s="286"/>
      <c r="X665" s="286"/>
      <c r="Y665" s="286"/>
      <c r="Z665" s="286"/>
      <c r="AA665" s="286"/>
      <c r="AB665" s="286"/>
      <c r="AC665" s="286"/>
      <c r="AD665" s="286"/>
      <c r="AE665" s="286"/>
      <c r="AF665" s="286"/>
      <c r="AG665" s="286"/>
      <c r="AH665" s="286"/>
      <c r="AI665" s="286"/>
      <c r="AJ665" s="286"/>
      <c r="AK665" s="286"/>
      <c r="AL665" s="286"/>
      <c r="AM665" s="286"/>
      <c r="AN665" s="286"/>
      <c r="AO665" s="286"/>
    </row>
    <row r="666" spans="1:41" s="287" customFormat="1" ht="12" x14ac:dyDescent="0.2">
      <c r="A666" s="335"/>
      <c r="B666" s="335"/>
      <c r="C666" s="371"/>
      <c r="D666" s="372"/>
      <c r="E666" s="372"/>
      <c r="F666" s="373"/>
      <c r="G666" s="373"/>
      <c r="H666" s="373"/>
      <c r="I666" s="373"/>
      <c r="J666" s="372"/>
      <c r="K666" s="372"/>
      <c r="L666" s="374"/>
      <c r="M666" s="374"/>
      <c r="N666" s="373"/>
      <c r="O666" s="373"/>
      <c r="P666" s="373"/>
      <c r="Q666" s="372"/>
      <c r="R666" s="373"/>
      <c r="S666" s="373"/>
      <c r="T666" s="372"/>
      <c r="U666" s="373"/>
      <c r="V666" s="286"/>
      <c r="W666" s="286"/>
      <c r="X666" s="286"/>
      <c r="Y666" s="286"/>
      <c r="Z666" s="286"/>
      <c r="AA666" s="286"/>
      <c r="AB666" s="286"/>
      <c r="AC666" s="286"/>
      <c r="AD666" s="286"/>
      <c r="AE666" s="286"/>
      <c r="AF666" s="286"/>
      <c r="AG666" s="286"/>
      <c r="AH666" s="286"/>
      <c r="AI666" s="286"/>
      <c r="AJ666" s="286"/>
      <c r="AK666" s="286"/>
      <c r="AL666" s="286"/>
      <c r="AM666" s="286"/>
      <c r="AN666" s="286"/>
      <c r="AO666" s="286"/>
    </row>
    <row r="667" spans="1:41" s="287" customFormat="1" ht="12" x14ac:dyDescent="0.2">
      <c r="A667" s="299">
        <v>742</v>
      </c>
      <c r="B667" s="289" t="s">
        <v>91</v>
      </c>
      <c r="C667" s="290">
        <v>44972</v>
      </c>
      <c r="D667" s="285">
        <v>2.2999999999999998</v>
      </c>
      <c r="E667" s="285">
        <v>2.4</v>
      </c>
      <c r="F667" s="289">
        <v>275</v>
      </c>
      <c r="G667" s="291">
        <v>0.48</v>
      </c>
      <c r="H667" s="289">
        <v>22</v>
      </c>
      <c r="I667" s="294"/>
      <c r="J667" s="292">
        <v>5.57</v>
      </c>
      <c r="K667" s="285">
        <v>5.7</v>
      </c>
      <c r="L667" s="298">
        <v>3.7999999999999999E-2</v>
      </c>
      <c r="M667" s="289">
        <v>79</v>
      </c>
      <c r="N667" s="289">
        <v>430</v>
      </c>
      <c r="O667" s="289">
        <v>1000</v>
      </c>
      <c r="P667" s="289">
        <v>28</v>
      </c>
      <c r="Q667" s="289">
        <v>12.7</v>
      </c>
      <c r="R667" s="289">
        <v>93.4</v>
      </c>
      <c r="S667" s="285">
        <v>4.4000000000000004</v>
      </c>
      <c r="T667" s="285">
        <v>1.2</v>
      </c>
      <c r="U667" s="285">
        <v>4.4000000000000004</v>
      </c>
      <c r="V667" s="286"/>
      <c r="W667" s="286"/>
      <c r="X667" s="286"/>
      <c r="Y667" s="286"/>
      <c r="Z667" s="286"/>
      <c r="AA667" s="286"/>
      <c r="AB667" s="286"/>
      <c r="AC667" s="286"/>
      <c r="AD667" s="286"/>
      <c r="AE667" s="286"/>
      <c r="AF667" s="286"/>
      <c r="AG667" s="286"/>
      <c r="AH667" s="286"/>
      <c r="AI667" s="286"/>
      <c r="AJ667" s="286"/>
      <c r="AK667" s="286"/>
      <c r="AL667" s="286"/>
      <c r="AM667" s="286"/>
      <c r="AN667" s="286"/>
      <c r="AO667" s="286"/>
    </row>
    <row r="668" spans="1:41" s="287" customFormat="1" ht="12" x14ac:dyDescent="0.2">
      <c r="A668" s="299">
        <v>742</v>
      </c>
      <c r="B668" s="289" t="s">
        <v>91</v>
      </c>
      <c r="C668" s="290">
        <v>45035</v>
      </c>
      <c r="D668" s="285">
        <v>7.7</v>
      </c>
      <c r="E668" s="285">
        <v>4.5</v>
      </c>
      <c r="F668" s="289">
        <v>250</v>
      </c>
      <c r="G668" s="291">
        <v>0.46</v>
      </c>
      <c r="H668" s="289">
        <v>18</v>
      </c>
      <c r="I668" s="294"/>
      <c r="J668" s="292">
        <v>5.1100000000000003</v>
      </c>
      <c r="K668" s="285">
        <v>6.1</v>
      </c>
      <c r="L668" s="298">
        <v>6.7000000000000004E-2</v>
      </c>
      <c r="M668" s="289">
        <v>98</v>
      </c>
      <c r="N668" s="289">
        <v>260</v>
      </c>
      <c r="O668" s="289">
        <v>860</v>
      </c>
      <c r="P668" s="289">
        <v>32</v>
      </c>
      <c r="Q668" s="289">
        <v>11.22</v>
      </c>
      <c r="R668" s="289">
        <v>93.7</v>
      </c>
      <c r="S668" s="285">
        <v>4</v>
      </c>
      <c r="T668" s="285">
        <v>0.96</v>
      </c>
      <c r="U668" s="285">
        <v>4.4000000000000004</v>
      </c>
      <c r="V668" s="286"/>
      <c r="W668" s="286"/>
      <c r="X668" s="286"/>
      <c r="Y668" s="286"/>
      <c r="Z668" s="286"/>
      <c r="AA668" s="286"/>
      <c r="AB668" s="286"/>
      <c r="AC668" s="286"/>
      <c r="AD668" s="286"/>
      <c r="AE668" s="286"/>
      <c r="AF668" s="286"/>
      <c r="AG668" s="286"/>
      <c r="AH668" s="286"/>
      <c r="AI668" s="286"/>
      <c r="AJ668" s="286"/>
      <c r="AK668" s="286"/>
      <c r="AL668" s="286"/>
      <c r="AM668" s="286"/>
      <c r="AN668" s="286"/>
      <c r="AO668" s="286"/>
    </row>
    <row r="669" spans="1:41" s="287" customFormat="1" ht="12" x14ac:dyDescent="0.2">
      <c r="A669" s="299">
        <v>742</v>
      </c>
      <c r="B669" s="289" t="s">
        <v>91</v>
      </c>
      <c r="C669" s="290">
        <v>45090</v>
      </c>
      <c r="D669" s="285">
        <v>12.4</v>
      </c>
      <c r="E669" s="289">
        <v>85</v>
      </c>
      <c r="F669" s="289">
        <v>600</v>
      </c>
      <c r="G669" s="291">
        <v>0.57999999999999996</v>
      </c>
      <c r="H669" s="289">
        <v>16</v>
      </c>
      <c r="I669" s="294"/>
      <c r="J669" s="285">
        <v>7.98</v>
      </c>
      <c r="K669" s="285">
        <v>6.9</v>
      </c>
      <c r="L669" s="291">
        <v>0.39</v>
      </c>
      <c r="M669" s="289">
        <v>100</v>
      </c>
      <c r="N669" s="289">
        <v>100</v>
      </c>
      <c r="O669" s="289">
        <v>790</v>
      </c>
      <c r="P669" s="289">
        <v>47</v>
      </c>
      <c r="Q669" s="289">
        <v>9.52</v>
      </c>
      <c r="R669" s="289">
        <v>90.3</v>
      </c>
      <c r="S669" s="285">
        <v>8.3000000000000007</v>
      </c>
      <c r="T669" s="285">
        <v>1.8</v>
      </c>
      <c r="U669" s="285">
        <v>5.7</v>
      </c>
      <c r="V669" s="286"/>
      <c r="W669" s="286"/>
      <c r="X669" s="286"/>
      <c r="Y669" s="286"/>
      <c r="Z669" s="286"/>
      <c r="AA669" s="286"/>
      <c r="AB669" s="286"/>
      <c r="AC669" s="286"/>
      <c r="AD669" s="286"/>
      <c r="AE669" s="286"/>
      <c r="AF669" s="286"/>
      <c r="AG669" s="286"/>
      <c r="AH669" s="286"/>
      <c r="AI669" s="286"/>
      <c r="AJ669" s="286"/>
      <c r="AK669" s="286"/>
      <c r="AL669" s="286"/>
      <c r="AM669" s="286"/>
      <c r="AN669" s="286"/>
      <c r="AO669" s="286"/>
    </row>
    <row r="670" spans="1:41" s="287" customFormat="1" ht="12" x14ac:dyDescent="0.2">
      <c r="A670" s="288">
        <v>742</v>
      </c>
      <c r="B670" s="289" t="s">
        <v>91</v>
      </c>
      <c r="C670" s="290" t="s">
        <v>207</v>
      </c>
      <c r="D670" s="405">
        <v>16.8</v>
      </c>
      <c r="E670" s="406">
        <v>7.4</v>
      </c>
      <c r="F670" s="407">
        <v>400</v>
      </c>
      <c r="G670" s="406">
        <v>1</v>
      </c>
      <c r="H670" s="407">
        <v>46</v>
      </c>
      <c r="I670" s="409"/>
      <c r="J670" s="406">
        <v>5.64</v>
      </c>
      <c r="K670" s="406">
        <v>5</v>
      </c>
      <c r="L670" s="412">
        <v>0.02</v>
      </c>
      <c r="M670" s="407">
        <v>16</v>
      </c>
      <c r="N670" s="410">
        <v>50</v>
      </c>
      <c r="O670" s="407">
        <v>1300</v>
      </c>
      <c r="P670" s="407">
        <v>86</v>
      </c>
      <c r="Q670" s="406">
        <v>7.3</v>
      </c>
      <c r="R670" s="407">
        <v>76.2</v>
      </c>
      <c r="S670" s="406">
        <v>4.5</v>
      </c>
      <c r="T670" s="406">
        <v>1</v>
      </c>
      <c r="U670" s="406">
        <v>4.2</v>
      </c>
      <c r="V670" s="286"/>
      <c r="W670" s="286"/>
      <c r="X670" s="286"/>
      <c r="Y670" s="286"/>
      <c r="Z670" s="286"/>
      <c r="AA670" s="286"/>
      <c r="AB670" s="286"/>
      <c r="AC670" s="286"/>
      <c r="AD670" s="286"/>
      <c r="AE670" s="286"/>
      <c r="AF670" s="286"/>
      <c r="AG670" s="286"/>
      <c r="AH670" s="286"/>
      <c r="AI670" s="286"/>
      <c r="AJ670" s="286"/>
      <c r="AK670" s="286"/>
      <c r="AL670" s="286"/>
      <c r="AM670" s="286"/>
      <c r="AN670" s="286"/>
      <c r="AO670" s="286"/>
    </row>
    <row r="671" spans="1:41" s="287" customFormat="1" ht="12" x14ac:dyDescent="0.2">
      <c r="A671" s="299">
        <v>742</v>
      </c>
      <c r="B671" s="289" t="s">
        <v>91</v>
      </c>
      <c r="C671" s="290">
        <v>45211</v>
      </c>
      <c r="D671" s="406">
        <v>9.8000000000000007</v>
      </c>
      <c r="E671" s="406">
        <v>4.8</v>
      </c>
      <c r="F671" s="407">
        <v>650</v>
      </c>
      <c r="G671" s="406">
        <v>1.2</v>
      </c>
      <c r="H671" s="407">
        <v>47</v>
      </c>
      <c r="I671" s="409"/>
      <c r="J671" s="406">
        <v>5.07</v>
      </c>
      <c r="K671" s="406">
        <v>5.6</v>
      </c>
      <c r="L671" s="411">
        <v>2.8000000000000001E-2</v>
      </c>
      <c r="M671" s="407">
        <v>39</v>
      </c>
      <c r="N671" s="410">
        <v>50</v>
      </c>
      <c r="O671" s="407">
        <v>1200</v>
      </c>
      <c r="P671" s="407">
        <v>83</v>
      </c>
      <c r="Q671" s="406">
        <v>9.9</v>
      </c>
      <c r="R671" s="407">
        <v>90</v>
      </c>
      <c r="S671" s="406">
        <v>4.3</v>
      </c>
      <c r="T671" s="406">
        <v>1.1000000000000001</v>
      </c>
      <c r="U671" s="406">
        <v>4.7</v>
      </c>
      <c r="V671" s="286"/>
      <c r="W671" s="286"/>
      <c r="X671" s="286"/>
      <c r="Y671" s="286"/>
      <c r="Z671" s="286"/>
      <c r="AA671" s="286"/>
      <c r="AB671" s="286"/>
      <c r="AC671" s="286"/>
      <c r="AD671" s="286"/>
      <c r="AE671" s="286"/>
      <c r="AF671" s="286"/>
      <c r="AG671" s="286"/>
      <c r="AH671" s="286"/>
      <c r="AI671" s="286"/>
      <c r="AJ671" s="286"/>
      <c r="AK671" s="286"/>
      <c r="AL671" s="286"/>
      <c r="AM671" s="286"/>
      <c r="AN671" s="286"/>
      <c r="AO671" s="286"/>
    </row>
    <row r="672" spans="1:41" s="287" customFormat="1" ht="12" x14ac:dyDescent="0.2">
      <c r="A672" s="299">
        <v>742</v>
      </c>
      <c r="B672" s="289" t="s">
        <v>91</v>
      </c>
      <c r="C672" s="290">
        <v>45273</v>
      </c>
      <c r="D672" s="406">
        <v>0.8</v>
      </c>
      <c r="E672" s="406">
        <v>3.6</v>
      </c>
      <c r="F672" s="407">
        <v>450</v>
      </c>
      <c r="G672" s="408">
        <v>0.67</v>
      </c>
      <c r="H672" s="407">
        <v>28</v>
      </c>
      <c r="I672" s="409"/>
      <c r="J672" s="406">
        <v>5.4</v>
      </c>
      <c r="K672" s="406">
        <v>5.9</v>
      </c>
      <c r="L672" s="411">
        <v>7.1999999999999995E-2</v>
      </c>
      <c r="M672" s="407">
        <v>180</v>
      </c>
      <c r="N672" s="407">
        <v>120</v>
      </c>
      <c r="O672" s="407">
        <v>1000</v>
      </c>
      <c r="P672" s="407">
        <v>40</v>
      </c>
      <c r="Q672" s="407">
        <v>13.2</v>
      </c>
      <c r="R672" s="407">
        <v>94.8</v>
      </c>
      <c r="S672" s="406">
        <v>4.3</v>
      </c>
      <c r="T672" s="406">
        <v>1.2</v>
      </c>
      <c r="U672" s="406">
        <v>5.4</v>
      </c>
      <c r="V672" s="286"/>
      <c r="W672" s="286"/>
      <c r="X672" s="286"/>
      <c r="Y672" s="286"/>
      <c r="Z672" s="286"/>
      <c r="AA672" s="286"/>
      <c r="AB672" s="286"/>
      <c r="AC672" s="286"/>
      <c r="AD672" s="286"/>
      <c r="AE672" s="286"/>
      <c r="AF672" s="286"/>
      <c r="AG672" s="286"/>
      <c r="AH672" s="286"/>
      <c r="AI672" s="286"/>
      <c r="AJ672" s="286"/>
      <c r="AK672" s="286"/>
      <c r="AL672" s="286"/>
      <c r="AM672" s="286"/>
      <c r="AN672" s="286"/>
      <c r="AO672" s="286"/>
    </row>
    <row r="673" spans="1:41" s="287" customFormat="1" ht="12" x14ac:dyDescent="0.2">
      <c r="A673" s="340"/>
      <c r="B673" s="340"/>
      <c r="C673" s="341"/>
      <c r="D673" s="342"/>
      <c r="E673" s="342"/>
      <c r="F673" s="343"/>
      <c r="G673" s="343"/>
      <c r="H673" s="342"/>
      <c r="I673" s="342"/>
      <c r="J673" s="342"/>
      <c r="K673" s="342"/>
      <c r="L673" s="344"/>
      <c r="M673" s="344"/>
      <c r="N673" s="343"/>
      <c r="O673" s="343"/>
      <c r="P673" s="343"/>
      <c r="Q673" s="342"/>
      <c r="R673" s="343"/>
      <c r="S673" s="343"/>
      <c r="T673" s="342"/>
      <c r="U673" s="343"/>
      <c r="V673" s="286"/>
      <c r="W673" s="286"/>
      <c r="X673" s="286"/>
      <c r="Y673" s="286"/>
      <c r="Z673" s="286"/>
      <c r="AA673" s="286"/>
      <c r="AB673" s="286"/>
      <c r="AC673" s="286"/>
      <c r="AD673" s="286"/>
      <c r="AE673" s="286"/>
      <c r="AF673" s="286"/>
      <c r="AG673" s="286"/>
      <c r="AH673" s="286"/>
      <c r="AI673" s="286"/>
      <c r="AJ673" s="286"/>
      <c r="AK673" s="286"/>
      <c r="AL673" s="286"/>
      <c r="AM673" s="286"/>
      <c r="AN673" s="286"/>
      <c r="AO673" s="286"/>
    </row>
    <row r="674" spans="1:41" s="287" customFormat="1" ht="12" x14ac:dyDescent="0.2">
      <c r="A674" s="286"/>
      <c r="B674" s="286"/>
      <c r="C674" s="331" t="s">
        <v>99</v>
      </c>
      <c r="D674" s="332">
        <f>MIN(D667:D672)</f>
        <v>0.8</v>
      </c>
      <c r="E674" s="332">
        <f>MIN(E667:E672)</f>
        <v>2.4</v>
      </c>
      <c r="F674" s="333">
        <f>MIN(F667:F672)</f>
        <v>250</v>
      </c>
      <c r="G674" s="332">
        <f>MIN(G667:G672)</f>
        <v>0.46</v>
      </c>
      <c r="H674" s="332">
        <f>MIN(H667:H672)</f>
        <v>16</v>
      </c>
      <c r="I674" s="332"/>
      <c r="J674" s="332">
        <f>MIN(J667:J672)</f>
        <v>5.07</v>
      </c>
      <c r="K674" s="332">
        <f>MIN(K667:K672)</f>
        <v>5</v>
      </c>
      <c r="L674" s="334">
        <f>MIN(L667:L672)</f>
        <v>0.02</v>
      </c>
      <c r="M674" s="334"/>
      <c r="N674" s="333">
        <f t="shared" ref="N674:U674" si="129">MIN(N667:N672)</f>
        <v>50</v>
      </c>
      <c r="O674" s="333">
        <f t="shared" si="129"/>
        <v>790</v>
      </c>
      <c r="P674" s="333">
        <f t="shared" si="129"/>
        <v>28</v>
      </c>
      <c r="Q674" s="332">
        <f t="shared" si="129"/>
        <v>7.3</v>
      </c>
      <c r="R674" s="333">
        <f t="shared" si="129"/>
        <v>76.2</v>
      </c>
      <c r="S674" s="333">
        <f t="shared" si="129"/>
        <v>4</v>
      </c>
      <c r="T674" s="332">
        <f t="shared" si="129"/>
        <v>0.96</v>
      </c>
      <c r="U674" s="333">
        <f t="shared" si="129"/>
        <v>4.2</v>
      </c>
      <c r="V674" s="286"/>
      <c r="W674" s="286"/>
      <c r="X674" s="286"/>
      <c r="Y674" s="286"/>
      <c r="Z674" s="286"/>
      <c r="AA674" s="286"/>
      <c r="AB674" s="286"/>
      <c r="AC674" s="286"/>
      <c r="AD674" s="286"/>
      <c r="AE674" s="286"/>
      <c r="AF674" s="286"/>
      <c r="AG674" s="286"/>
      <c r="AH674" s="286"/>
      <c r="AI674" s="286"/>
      <c r="AJ674" s="286"/>
      <c r="AK674" s="286"/>
      <c r="AL674" s="286"/>
      <c r="AM674" s="286"/>
      <c r="AN674" s="286"/>
      <c r="AO674" s="286"/>
    </row>
    <row r="675" spans="1:41" s="287" customFormat="1" ht="12" x14ac:dyDescent="0.2">
      <c r="A675" s="286"/>
      <c r="B675" s="286"/>
      <c r="C675" s="331" t="s">
        <v>100</v>
      </c>
      <c r="D675" s="332">
        <f>AVERAGE(D667:D672)</f>
        <v>8.2999999999999989</v>
      </c>
      <c r="E675" s="332">
        <f>AVERAGE(E667:E672)</f>
        <v>17.95</v>
      </c>
      <c r="F675" s="333">
        <f>AVERAGE(F667:F672)</f>
        <v>437.5</v>
      </c>
      <c r="G675" s="332">
        <f>AVERAGE(G667:G672)</f>
        <v>0.73166666666666658</v>
      </c>
      <c r="H675" s="332">
        <f>AVERAGE(H667:H672)</f>
        <v>29.5</v>
      </c>
      <c r="I675" s="332"/>
      <c r="J675" s="332">
        <f>AVERAGE(J667:J672)</f>
        <v>5.7950000000000008</v>
      </c>
      <c r="K675" s="332">
        <f>AVERAGE(K667:K672)</f>
        <v>5.8666666666666671</v>
      </c>
      <c r="L675" s="334">
        <f>AVERAGE(L667:L672)</f>
        <v>0.10249999999999999</v>
      </c>
      <c r="M675" s="334"/>
      <c r="N675" s="333">
        <f t="shared" ref="N675:U675" si="130">AVERAGE(N667:N672)</f>
        <v>168.33333333333334</v>
      </c>
      <c r="O675" s="333">
        <f t="shared" si="130"/>
        <v>1025</v>
      </c>
      <c r="P675" s="333">
        <f t="shared" si="130"/>
        <v>52.666666666666664</v>
      </c>
      <c r="Q675" s="332">
        <f t="shared" si="130"/>
        <v>10.639999999999999</v>
      </c>
      <c r="R675" s="333">
        <f t="shared" si="130"/>
        <v>89.733333333333334</v>
      </c>
      <c r="S675" s="333">
        <f t="shared" si="130"/>
        <v>4.9666666666666677</v>
      </c>
      <c r="T675" s="332">
        <f t="shared" si="130"/>
        <v>1.2100000000000002</v>
      </c>
      <c r="U675" s="333">
        <f t="shared" si="130"/>
        <v>4.8</v>
      </c>
      <c r="V675" s="286"/>
      <c r="W675" s="286"/>
      <c r="X675" s="286"/>
      <c r="Y675" s="286"/>
      <c r="Z675" s="286"/>
      <c r="AA675" s="286"/>
      <c r="AB675" s="286"/>
      <c r="AC675" s="286"/>
      <c r="AD675" s="286"/>
      <c r="AE675" s="286"/>
      <c r="AF675" s="286"/>
      <c r="AG675" s="286"/>
      <c r="AH675" s="286"/>
      <c r="AI675" s="286"/>
      <c r="AJ675" s="286"/>
      <c r="AK675" s="286"/>
      <c r="AL675" s="286"/>
      <c r="AM675" s="286"/>
      <c r="AN675" s="286"/>
      <c r="AO675" s="286"/>
    </row>
    <row r="676" spans="1:41" s="287" customFormat="1" ht="12" x14ac:dyDescent="0.2">
      <c r="A676" s="286"/>
      <c r="B676" s="286"/>
      <c r="C676" s="331" t="s">
        <v>101</v>
      </c>
      <c r="D676" s="332">
        <f>MAX(D667:D672)</f>
        <v>16.8</v>
      </c>
      <c r="E676" s="332">
        <f>MAX(E667:E672)</f>
        <v>85</v>
      </c>
      <c r="F676" s="333">
        <f>MAX(F667:F672)</f>
        <v>650</v>
      </c>
      <c r="G676" s="332">
        <f>MAX(G667:G672)</f>
        <v>1.2</v>
      </c>
      <c r="H676" s="332">
        <f>MAX(H667:H672)</f>
        <v>47</v>
      </c>
      <c r="I676" s="332"/>
      <c r="J676" s="332">
        <f>MAX(J667:J672)</f>
        <v>7.98</v>
      </c>
      <c r="K676" s="332">
        <f>MAX(K667:K672)</f>
        <v>6.9</v>
      </c>
      <c r="L676" s="334">
        <f>MAX(L667:L672)</f>
        <v>0.39</v>
      </c>
      <c r="M676" s="334"/>
      <c r="N676" s="333">
        <f t="shared" ref="N676:U676" si="131">MAX(N667:N672)</f>
        <v>430</v>
      </c>
      <c r="O676" s="333">
        <f t="shared" si="131"/>
        <v>1300</v>
      </c>
      <c r="P676" s="333">
        <f t="shared" si="131"/>
        <v>86</v>
      </c>
      <c r="Q676" s="332">
        <f t="shared" si="131"/>
        <v>13.2</v>
      </c>
      <c r="R676" s="333">
        <f t="shared" si="131"/>
        <v>94.8</v>
      </c>
      <c r="S676" s="333">
        <f t="shared" si="131"/>
        <v>8.3000000000000007</v>
      </c>
      <c r="T676" s="332">
        <f t="shared" si="131"/>
        <v>1.8</v>
      </c>
      <c r="U676" s="333">
        <f t="shared" si="131"/>
        <v>5.7</v>
      </c>
      <c r="V676" s="286"/>
      <c r="W676" s="286"/>
      <c r="X676" s="286"/>
      <c r="Y676" s="286"/>
      <c r="Z676" s="286"/>
      <c r="AA676" s="286"/>
      <c r="AB676" s="286"/>
      <c r="AC676" s="286"/>
      <c r="AD676" s="286"/>
      <c r="AE676" s="286"/>
      <c r="AF676" s="286"/>
      <c r="AG676" s="286"/>
      <c r="AH676" s="286"/>
      <c r="AI676" s="286"/>
      <c r="AJ676" s="286"/>
      <c r="AK676" s="286"/>
      <c r="AL676" s="286"/>
      <c r="AM676" s="286"/>
      <c r="AN676" s="286"/>
      <c r="AO676" s="286"/>
    </row>
    <row r="677" spans="1:41" s="287" customFormat="1" ht="12" x14ac:dyDescent="0.2">
      <c r="A677" s="286"/>
      <c r="B677" s="286"/>
      <c r="C677" s="327"/>
      <c r="D677" s="328"/>
      <c r="E677" s="328"/>
      <c r="F677" s="329"/>
      <c r="G677" s="329"/>
      <c r="H677" s="329"/>
      <c r="I677" s="329"/>
      <c r="J677" s="328"/>
      <c r="K677" s="328"/>
      <c r="L677" s="330"/>
      <c r="M677" s="330"/>
      <c r="N677" s="329"/>
      <c r="O677" s="329"/>
      <c r="P677" s="329"/>
      <c r="Q677" s="328"/>
      <c r="R677" s="329"/>
      <c r="S677" s="329"/>
      <c r="T677" s="328"/>
      <c r="U677" s="329"/>
      <c r="V677" s="286"/>
      <c r="W677" s="286"/>
      <c r="X677" s="286"/>
      <c r="Y677" s="286"/>
      <c r="Z677" s="286"/>
      <c r="AA677" s="286"/>
      <c r="AB677" s="286"/>
      <c r="AC677" s="286"/>
      <c r="AD677" s="286"/>
      <c r="AE677" s="286"/>
      <c r="AF677" s="286"/>
      <c r="AG677" s="286"/>
      <c r="AH677" s="286"/>
      <c r="AI677" s="286"/>
      <c r="AJ677" s="286"/>
      <c r="AK677" s="286"/>
      <c r="AL677" s="286"/>
      <c r="AM677" s="286"/>
      <c r="AN677" s="286"/>
      <c r="AO677" s="286"/>
    </row>
    <row r="678" spans="1:41" s="287" customFormat="1" ht="12" x14ac:dyDescent="0.2">
      <c r="A678" s="335"/>
      <c r="B678" s="335"/>
      <c r="C678" s="371"/>
      <c r="D678" s="372"/>
      <c r="E678" s="372"/>
      <c r="F678" s="373"/>
      <c r="G678" s="373"/>
      <c r="H678" s="373"/>
      <c r="I678" s="373"/>
      <c r="J678" s="372"/>
      <c r="K678" s="372"/>
      <c r="L678" s="374"/>
      <c r="M678" s="374"/>
      <c r="N678" s="373"/>
      <c r="O678" s="373"/>
      <c r="P678" s="373"/>
      <c r="Q678" s="372"/>
      <c r="R678" s="373"/>
      <c r="S678" s="373"/>
      <c r="T678" s="372"/>
      <c r="U678" s="373"/>
      <c r="V678" s="286"/>
      <c r="W678" s="286"/>
      <c r="X678" s="286"/>
      <c r="Y678" s="286"/>
      <c r="Z678" s="286"/>
      <c r="AA678" s="286"/>
      <c r="AB678" s="286"/>
      <c r="AC678" s="286"/>
      <c r="AD678" s="286"/>
      <c r="AE678" s="286"/>
      <c r="AF678" s="286"/>
      <c r="AG678" s="286"/>
      <c r="AH678" s="286"/>
      <c r="AI678" s="286"/>
      <c r="AJ678" s="286"/>
      <c r="AK678" s="286"/>
      <c r="AL678" s="286"/>
      <c r="AM678" s="286"/>
      <c r="AN678" s="286"/>
      <c r="AO678" s="286"/>
    </row>
    <row r="679" spans="1:41" s="287" customFormat="1" ht="12" x14ac:dyDescent="0.2">
      <c r="A679" s="299">
        <v>750</v>
      </c>
      <c r="B679" s="289" t="s">
        <v>92</v>
      </c>
      <c r="C679" s="290">
        <v>44972</v>
      </c>
      <c r="D679" s="285">
        <v>1.8</v>
      </c>
      <c r="E679" s="285">
        <v>1.6</v>
      </c>
      <c r="F679" s="289">
        <v>200</v>
      </c>
      <c r="G679" s="291">
        <v>0.32</v>
      </c>
      <c r="H679" s="289">
        <v>16</v>
      </c>
      <c r="I679" s="294"/>
      <c r="J679" s="285">
        <v>7.1</v>
      </c>
      <c r="K679" s="285">
        <v>6.5</v>
      </c>
      <c r="L679" s="291">
        <v>0.13</v>
      </c>
      <c r="M679" s="289">
        <v>27</v>
      </c>
      <c r="N679" s="289">
        <v>430</v>
      </c>
      <c r="O679" s="289">
        <v>850</v>
      </c>
      <c r="P679" s="285">
        <v>9.4</v>
      </c>
      <c r="Q679" s="289">
        <v>13.4</v>
      </c>
      <c r="R679" s="289">
        <v>96.9</v>
      </c>
      <c r="S679" s="285">
        <v>6</v>
      </c>
      <c r="T679" s="285">
        <v>1.5</v>
      </c>
      <c r="U679" s="285">
        <v>7.4</v>
      </c>
      <c r="V679" s="286"/>
      <c r="W679" s="286"/>
      <c r="X679" s="286"/>
      <c r="Y679" s="286"/>
      <c r="Z679" s="286"/>
      <c r="AA679" s="286"/>
      <c r="AB679" s="286"/>
      <c r="AC679" s="286"/>
      <c r="AD679" s="286"/>
      <c r="AE679" s="286"/>
      <c r="AF679" s="286"/>
      <c r="AG679" s="286"/>
      <c r="AH679" s="286"/>
      <c r="AI679" s="286"/>
      <c r="AJ679" s="286"/>
      <c r="AK679" s="286"/>
      <c r="AL679" s="286"/>
      <c r="AM679" s="286"/>
      <c r="AN679" s="286"/>
      <c r="AO679" s="286"/>
    </row>
    <row r="680" spans="1:41" s="287" customFormat="1" ht="12" x14ac:dyDescent="0.2">
      <c r="A680" s="299">
        <v>750</v>
      </c>
      <c r="B680" s="289" t="s">
        <v>92</v>
      </c>
      <c r="C680" s="290">
        <v>45035</v>
      </c>
      <c r="D680" s="285">
        <v>8.4</v>
      </c>
      <c r="E680" s="285">
        <v>3</v>
      </c>
      <c r="F680" s="289">
        <v>100</v>
      </c>
      <c r="G680" s="291">
        <v>0.28999999999999998</v>
      </c>
      <c r="H680" s="289">
        <v>14</v>
      </c>
      <c r="I680" s="294"/>
      <c r="J680" s="285">
        <v>7.51</v>
      </c>
      <c r="K680" s="285">
        <v>6.7</v>
      </c>
      <c r="L680" s="291">
        <v>0.16</v>
      </c>
      <c r="M680" s="289">
        <v>14</v>
      </c>
      <c r="N680" s="289">
        <v>360</v>
      </c>
      <c r="O680" s="289">
        <v>830</v>
      </c>
      <c r="P680" s="285">
        <v>18</v>
      </c>
      <c r="Q680" s="289">
        <v>11.35</v>
      </c>
      <c r="R680" s="289">
        <v>96.3</v>
      </c>
      <c r="S680" s="285">
        <v>5.9</v>
      </c>
      <c r="T680" s="285">
        <v>1.4</v>
      </c>
      <c r="U680" s="285">
        <v>7.1</v>
      </c>
      <c r="V680" s="286"/>
      <c r="W680" s="286"/>
      <c r="X680" s="286"/>
      <c r="Y680" s="286"/>
      <c r="Z680" s="286"/>
      <c r="AA680" s="286"/>
      <c r="AB680" s="286"/>
      <c r="AC680" s="286"/>
      <c r="AD680" s="286"/>
      <c r="AE680" s="286"/>
      <c r="AF680" s="286"/>
      <c r="AG680" s="286"/>
      <c r="AH680" s="286"/>
      <c r="AI680" s="286"/>
      <c r="AJ680" s="286"/>
      <c r="AK680" s="286"/>
      <c r="AL680" s="286"/>
      <c r="AM680" s="286"/>
      <c r="AN680" s="286"/>
      <c r="AO680" s="286"/>
    </row>
    <row r="681" spans="1:41" s="287" customFormat="1" ht="12" x14ac:dyDescent="0.2">
      <c r="A681" s="299">
        <v>750</v>
      </c>
      <c r="B681" s="289" t="s">
        <v>92</v>
      </c>
      <c r="C681" s="290">
        <v>45090</v>
      </c>
      <c r="D681" s="285">
        <v>19.7</v>
      </c>
      <c r="E681" s="285">
        <v>12</v>
      </c>
      <c r="F681" s="289">
        <v>90</v>
      </c>
      <c r="G681" s="291">
        <v>0.14000000000000001</v>
      </c>
      <c r="H681" s="289">
        <v>4.9000000000000004</v>
      </c>
      <c r="I681" s="294"/>
      <c r="J681" s="285">
        <v>13.7</v>
      </c>
      <c r="K681" s="285">
        <v>6.8</v>
      </c>
      <c r="L681" s="291">
        <v>0.66</v>
      </c>
      <c r="M681" s="289">
        <v>11</v>
      </c>
      <c r="N681" s="289">
        <v>150</v>
      </c>
      <c r="O681" s="289">
        <v>410</v>
      </c>
      <c r="P681" s="289">
        <v>14</v>
      </c>
      <c r="Q681" s="289">
        <v>7.9</v>
      </c>
      <c r="R681" s="289">
        <v>87.7</v>
      </c>
      <c r="S681" s="285">
        <v>12</v>
      </c>
      <c r="T681" s="285">
        <v>3.2</v>
      </c>
      <c r="U681" s="285">
        <v>10</v>
      </c>
      <c r="V681" s="286"/>
      <c r="W681" s="286"/>
      <c r="X681" s="286"/>
      <c r="Y681" s="286"/>
      <c r="Z681" s="286"/>
      <c r="AA681" s="286"/>
      <c r="AB681" s="286"/>
      <c r="AC681" s="286"/>
      <c r="AD681" s="286"/>
      <c r="AE681" s="286"/>
      <c r="AF681" s="286"/>
      <c r="AG681" s="286"/>
      <c r="AH681" s="286"/>
      <c r="AI681" s="286"/>
      <c r="AJ681" s="286"/>
      <c r="AK681" s="286"/>
      <c r="AL681" s="286"/>
      <c r="AM681" s="286"/>
      <c r="AN681" s="286"/>
      <c r="AO681" s="286"/>
    </row>
    <row r="682" spans="1:41" s="287" customFormat="1" ht="12" x14ac:dyDescent="0.2">
      <c r="A682" s="288">
        <v>750</v>
      </c>
      <c r="B682" s="289" t="s">
        <v>92</v>
      </c>
      <c r="C682" s="290" t="s">
        <v>207</v>
      </c>
      <c r="D682" s="405">
        <v>17.399999999999999</v>
      </c>
      <c r="E682" s="406">
        <v>1.6</v>
      </c>
      <c r="F682" s="407">
        <v>200</v>
      </c>
      <c r="G682" s="408">
        <v>0.46</v>
      </c>
      <c r="H682" s="407">
        <v>24</v>
      </c>
      <c r="I682" s="409"/>
      <c r="J682" s="406">
        <v>7.14</v>
      </c>
      <c r="K682" s="406">
        <v>6.6</v>
      </c>
      <c r="L682" s="408">
        <v>0.18</v>
      </c>
      <c r="M682" s="407">
        <v>10</v>
      </c>
      <c r="N682" s="407">
        <v>79</v>
      </c>
      <c r="O682" s="407">
        <v>840</v>
      </c>
      <c r="P682" s="407">
        <v>20</v>
      </c>
      <c r="Q682" s="406">
        <v>9</v>
      </c>
      <c r="R682" s="407">
        <v>95.4</v>
      </c>
      <c r="S682" s="406">
        <v>6.4</v>
      </c>
      <c r="T682" s="406">
        <v>1.5</v>
      </c>
      <c r="U682" s="406">
        <v>6.4</v>
      </c>
      <c r="V682" s="286"/>
      <c r="W682" s="286"/>
      <c r="X682" s="286"/>
      <c r="Y682" s="286"/>
      <c r="Z682" s="286"/>
      <c r="AA682" s="286"/>
      <c r="AB682" s="286"/>
      <c r="AC682" s="286"/>
      <c r="AD682" s="286"/>
      <c r="AE682" s="286"/>
      <c r="AF682" s="286"/>
      <c r="AG682" s="286"/>
      <c r="AH682" s="286"/>
      <c r="AI682" s="286"/>
      <c r="AJ682" s="286"/>
      <c r="AK682" s="286"/>
      <c r="AL682" s="286"/>
      <c r="AM682" s="286"/>
      <c r="AN682" s="286"/>
      <c r="AO682" s="286"/>
    </row>
    <row r="683" spans="1:41" s="287" customFormat="1" ht="12" x14ac:dyDescent="0.2">
      <c r="A683" s="299">
        <v>750</v>
      </c>
      <c r="B683" s="289" t="s">
        <v>92</v>
      </c>
      <c r="C683" s="290">
        <v>45211</v>
      </c>
      <c r="D683" s="406">
        <v>10.9</v>
      </c>
      <c r="E683" s="406">
        <v>2.5</v>
      </c>
      <c r="F683" s="407">
        <v>200</v>
      </c>
      <c r="G683" s="408">
        <v>0.55000000000000004</v>
      </c>
      <c r="H683" s="407">
        <v>27</v>
      </c>
      <c r="I683" s="409"/>
      <c r="J683" s="406">
        <v>6.63</v>
      </c>
      <c r="K683" s="406">
        <v>6.6</v>
      </c>
      <c r="L683" s="408">
        <v>0.15</v>
      </c>
      <c r="M683" s="407">
        <v>26</v>
      </c>
      <c r="N683" s="407">
        <v>89</v>
      </c>
      <c r="O683" s="407">
        <v>850</v>
      </c>
      <c r="P683" s="407">
        <v>24</v>
      </c>
      <c r="Q683" s="406">
        <v>9.5</v>
      </c>
      <c r="R683" s="407">
        <v>89</v>
      </c>
      <c r="S683" s="406">
        <v>5.8</v>
      </c>
      <c r="T683" s="406">
        <v>1.4</v>
      </c>
      <c r="U683" s="406">
        <v>6</v>
      </c>
      <c r="V683" s="286"/>
      <c r="W683" s="286"/>
      <c r="X683" s="286"/>
      <c r="Y683" s="286"/>
      <c r="Z683" s="286"/>
      <c r="AA683" s="286"/>
      <c r="AB683" s="286"/>
      <c r="AC683" s="286"/>
      <c r="AD683" s="286"/>
      <c r="AE683" s="286"/>
      <c r="AF683" s="286"/>
      <c r="AG683" s="286"/>
      <c r="AH683" s="286"/>
      <c r="AI683" s="286"/>
      <c r="AJ683" s="286"/>
      <c r="AK683" s="286"/>
      <c r="AL683" s="286"/>
      <c r="AM683" s="286"/>
      <c r="AN683" s="286"/>
      <c r="AO683" s="286"/>
    </row>
    <row r="684" spans="1:41" s="287" customFormat="1" ht="12" x14ac:dyDescent="0.2">
      <c r="A684" s="299">
        <v>750</v>
      </c>
      <c r="B684" s="289" t="s">
        <v>92</v>
      </c>
      <c r="C684" s="290">
        <v>45273</v>
      </c>
      <c r="D684" s="406">
        <v>0.5</v>
      </c>
      <c r="E684" s="406">
        <v>2.2000000000000002</v>
      </c>
      <c r="F684" s="407">
        <v>200</v>
      </c>
      <c r="G684" s="408">
        <v>0.44</v>
      </c>
      <c r="H684" s="407">
        <v>18</v>
      </c>
      <c r="I684" s="409"/>
      <c r="J684" s="406">
        <v>7.13</v>
      </c>
      <c r="K684" s="406">
        <v>6.6</v>
      </c>
      <c r="L684" s="408">
        <v>0.2</v>
      </c>
      <c r="M684" s="407">
        <v>64</v>
      </c>
      <c r="N684" s="407">
        <v>230</v>
      </c>
      <c r="O684" s="407">
        <v>870</v>
      </c>
      <c r="P684" s="407">
        <v>18</v>
      </c>
      <c r="Q684" s="407">
        <v>13.5</v>
      </c>
      <c r="R684" s="407">
        <v>95.7</v>
      </c>
      <c r="S684" s="406">
        <v>6.5</v>
      </c>
      <c r="T684" s="406">
        <v>1.5</v>
      </c>
      <c r="U684" s="406">
        <v>7.2</v>
      </c>
      <c r="V684" s="286"/>
      <c r="W684" s="286"/>
      <c r="X684" s="286"/>
      <c r="Y684" s="286"/>
      <c r="Z684" s="286"/>
      <c r="AA684" s="286"/>
      <c r="AB684" s="286"/>
      <c r="AC684" s="286"/>
      <c r="AD684" s="286"/>
      <c r="AE684" s="286"/>
      <c r="AF684" s="286"/>
      <c r="AG684" s="286"/>
      <c r="AH684" s="286"/>
      <c r="AI684" s="286"/>
      <c r="AJ684" s="286"/>
      <c r="AK684" s="286"/>
      <c r="AL684" s="286"/>
      <c r="AM684" s="286"/>
      <c r="AN684" s="286"/>
      <c r="AO684" s="286"/>
    </row>
    <row r="685" spans="1:41" s="287" customFormat="1" ht="12" x14ac:dyDescent="0.2">
      <c r="A685" s="340"/>
      <c r="B685" s="340"/>
      <c r="C685" s="341"/>
      <c r="D685" s="342"/>
      <c r="E685" s="342"/>
      <c r="F685" s="343"/>
      <c r="G685" s="343"/>
      <c r="H685" s="342"/>
      <c r="I685" s="342"/>
      <c r="J685" s="342"/>
      <c r="K685" s="342"/>
      <c r="L685" s="344"/>
      <c r="M685" s="344"/>
      <c r="N685" s="343"/>
      <c r="O685" s="343"/>
      <c r="P685" s="343"/>
      <c r="Q685" s="342"/>
      <c r="R685" s="343"/>
      <c r="S685" s="343"/>
      <c r="T685" s="342"/>
      <c r="U685" s="343"/>
      <c r="V685" s="286"/>
      <c r="W685" s="286"/>
      <c r="X685" s="286"/>
      <c r="Y685" s="286"/>
      <c r="Z685" s="286"/>
      <c r="AA685" s="286"/>
      <c r="AB685" s="286"/>
      <c r="AC685" s="286"/>
      <c r="AD685" s="286"/>
      <c r="AE685" s="286"/>
      <c r="AF685" s="286"/>
      <c r="AG685" s="286"/>
      <c r="AH685" s="286"/>
      <c r="AI685" s="286"/>
      <c r="AJ685" s="286"/>
      <c r="AK685" s="286"/>
      <c r="AL685" s="286"/>
      <c r="AM685" s="286"/>
      <c r="AN685" s="286"/>
      <c r="AO685" s="286"/>
    </row>
    <row r="686" spans="1:41" s="287" customFormat="1" ht="12" x14ac:dyDescent="0.2">
      <c r="A686" s="286"/>
      <c r="B686" s="286"/>
      <c r="C686" s="331" t="s">
        <v>99</v>
      </c>
      <c r="D686" s="332">
        <f>MIN(D679:D684)</f>
        <v>0.5</v>
      </c>
      <c r="E686" s="332">
        <f>MIN(E679:E684)</f>
        <v>1.6</v>
      </c>
      <c r="F686" s="333">
        <f>MIN(F679:F684)</f>
        <v>90</v>
      </c>
      <c r="G686" s="332">
        <f>MIN(G679:G684)</f>
        <v>0.14000000000000001</v>
      </c>
      <c r="H686" s="332">
        <f>MIN(H679:H684)</f>
        <v>4.9000000000000004</v>
      </c>
      <c r="I686" s="332"/>
      <c r="J686" s="332">
        <f>MIN(J679:J684)</f>
        <v>6.63</v>
      </c>
      <c r="K686" s="332">
        <f>MIN(K679:K684)</f>
        <v>6.5</v>
      </c>
      <c r="L686" s="334">
        <f>MIN(L679:L684)</f>
        <v>0.13</v>
      </c>
      <c r="M686" s="334"/>
      <c r="N686" s="333">
        <f t="shared" ref="N686:U686" si="132">MIN(N679:N684)</f>
        <v>79</v>
      </c>
      <c r="O686" s="333">
        <f t="shared" si="132"/>
        <v>410</v>
      </c>
      <c r="P686" s="333">
        <f t="shared" si="132"/>
        <v>9.4</v>
      </c>
      <c r="Q686" s="332">
        <f t="shared" si="132"/>
        <v>7.9</v>
      </c>
      <c r="R686" s="333">
        <f t="shared" si="132"/>
        <v>87.7</v>
      </c>
      <c r="S686" s="333">
        <f t="shared" si="132"/>
        <v>5.8</v>
      </c>
      <c r="T686" s="332">
        <f t="shared" si="132"/>
        <v>1.4</v>
      </c>
      <c r="U686" s="333">
        <f t="shared" si="132"/>
        <v>6</v>
      </c>
      <c r="V686" s="286"/>
      <c r="W686" s="286"/>
      <c r="X686" s="286"/>
      <c r="Y686" s="286"/>
      <c r="Z686" s="286"/>
      <c r="AA686" s="286"/>
      <c r="AB686" s="286"/>
      <c r="AC686" s="286"/>
      <c r="AD686" s="286"/>
      <c r="AE686" s="286"/>
      <c r="AF686" s="286"/>
      <c r="AG686" s="286"/>
      <c r="AH686" s="286"/>
      <c r="AI686" s="286"/>
      <c r="AJ686" s="286"/>
      <c r="AK686" s="286"/>
      <c r="AL686" s="286"/>
      <c r="AM686" s="286"/>
      <c r="AN686" s="286"/>
      <c r="AO686" s="286"/>
    </row>
    <row r="687" spans="1:41" s="287" customFormat="1" ht="12" x14ac:dyDescent="0.2">
      <c r="A687" s="286"/>
      <c r="B687" s="286"/>
      <c r="C687" s="331" t="s">
        <v>100</v>
      </c>
      <c r="D687" s="332">
        <f>AVERAGE(D679:D684)</f>
        <v>9.7833333333333332</v>
      </c>
      <c r="E687" s="332">
        <f>AVERAGE(E679:E684)</f>
        <v>3.8166666666666669</v>
      </c>
      <c r="F687" s="333">
        <f>AVERAGE(F679:F684)</f>
        <v>165</v>
      </c>
      <c r="G687" s="332">
        <f>AVERAGE(G679:G684)</f>
        <v>0.3666666666666667</v>
      </c>
      <c r="H687" s="332">
        <f>AVERAGE(H679:H684)</f>
        <v>17.316666666666666</v>
      </c>
      <c r="I687" s="332"/>
      <c r="J687" s="332">
        <f>AVERAGE(J679:J684)</f>
        <v>8.2016666666666662</v>
      </c>
      <c r="K687" s="332">
        <f>AVERAGE(K679:K684)</f>
        <v>6.6333333333333337</v>
      </c>
      <c r="L687" s="334">
        <f>AVERAGE(L679:L684)</f>
        <v>0.24666666666666667</v>
      </c>
      <c r="M687" s="334"/>
      <c r="N687" s="333">
        <f t="shared" ref="N687:U687" si="133">AVERAGE(N679:N684)</f>
        <v>223</v>
      </c>
      <c r="O687" s="333">
        <f t="shared" si="133"/>
        <v>775</v>
      </c>
      <c r="P687" s="333">
        <f t="shared" si="133"/>
        <v>17.233333333333334</v>
      </c>
      <c r="Q687" s="332">
        <f t="shared" si="133"/>
        <v>10.775</v>
      </c>
      <c r="R687" s="333">
        <f t="shared" si="133"/>
        <v>93.5</v>
      </c>
      <c r="S687" s="333">
        <f t="shared" si="133"/>
        <v>7.0999999999999988</v>
      </c>
      <c r="T687" s="332">
        <f t="shared" si="133"/>
        <v>1.75</v>
      </c>
      <c r="U687" s="333">
        <f t="shared" si="133"/>
        <v>7.3500000000000005</v>
      </c>
      <c r="V687" s="286"/>
      <c r="W687" s="286"/>
      <c r="X687" s="286"/>
      <c r="Y687" s="286"/>
      <c r="Z687" s="286"/>
      <c r="AA687" s="286"/>
      <c r="AB687" s="286"/>
      <c r="AC687" s="286"/>
      <c r="AD687" s="286"/>
      <c r="AE687" s="286"/>
      <c r="AF687" s="286"/>
      <c r="AG687" s="286"/>
      <c r="AH687" s="286"/>
      <c r="AI687" s="286"/>
      <c r="AJ687" s="286"/>
      <c r="AK687" s="286"/>
      <c r="AL687" s="286"/>
      <c r="AM687" s="286"/>
      <c r="AN687" s="286"/>
      <c r="AO687" s="286"/>
    </row>
    <row r="688" spans="1:41" s="287" customFormat="1" ht="12" x14ac:dyDescent="0.2">
      <c r="A688" s="286"/>
      <c r="B688" s="286"/>
      <c r="C688" s="331" t="s">
        <v>101</v>
      </c>
      <c r="D688" s="332">
        <f>MAX(D679:D684)</f>
        <v>19.7</v>
      </c>
      <c r="E688" s="332">
        <f>MAX(E679:E684)</f>
        <v>12</v>
      </c>
      <c r="F688" s="333">
        <f>MAX(F679:F684)</f>
        <v>200</v>
      </c>
      <c r="G688" s="332">
        <f>MAX(G679:G684)</f>
        <v>0.55000000000000004</v>
      </c>
      <c r="H688" s="332">
        <f>MAX(H679:H684)</f>
        <v>27</v>
      </c>
      <c r="I688" s="332"/>
      <c r="J688" s="332">
        <f>MAX(J679:J684)</f>
        <v>13.7</v>
      </c>
      <c r="K688" s="332">
        <f>MAX(K679:K684)</f>
        <v>6.8</v>
      </c>
      <c r="L688" s="334">
        <f>MAX(L679:L684)</f>
        <v>0.66</v>
      </c>
      <c r="M688" s="334"/>
      <c r="N688" s="333">
        <f t="shared" ref="N688:U688" si="134">MAX(N679:N684)</f>
        <v>430</v>
      </c>
      <c r="O688" s="333">
        <f t="shared" si="134"/>
        <v>870</v>
      </c>
      <c r="P688" s="333">
        <f t="shared" si="134"/>
        <v>24</v>
      </c>
      <c r="Q688" s="332">
        <f t="shared" si="134"/>
        <v>13.5</v>
      </c>
      <c r="R688" s="333">
        <f t="shared" si="134"/>
        <v>96.9</v>
      </c>
      <c r="S688" s="333">
        <f t="shared" si="134"/>
        <v>12</v>
      </c>
      <c r="T688" s="332">
        <f t="shared" si="134"/>
        <v>3.2</v>
      </c>
      <c r="U688" s="333">
        <f t="shared" si="134"/>
        <v>10</v>
      </c>
      <c r="V688" s="286"/>
      <c r="W688" s="286"/>
      <c r="X688" s="286"/>
      <c r="Y688" s="286"/>
      <c r="Z688" s="286"/>
      <c r="AA688" s="286"/>
      <c r="AB688" s="286"/>
      <c r="AC688" s="286"/>
      <c r="AD688" s="286"/>
      <c r="AE688" s="286"/>
      <c r="AF688" s="286"/>
      <c r="AG688" s="286"/>
      <c r="AH688" s="286"/>
      <c r="AI688" s="286"/>
      <c r="AJ688" s="286"/>
      <c r="AK688" s="286"/>
      <c r="AL688" s="286"/>
      <c r="AM688" s="286"/>
      <c r="AN688" s="286"/>
      <c r="AO688" s="286"/>
    </row>
    <row r="689" spans="1:41" s="287" customFormat="1" ht="12" x14ac:dyDescent="0.2">
      <c r="A689" s="286"/>
      <c r="B689" s="286"/>
      <c r="C689" s="327"/>
      <c r="D689" s="328"/>
      <c r="E689" s="328"/>
      <c r="F689" s="329"/>
      <c r="G689" s="329"/>
      <c r="H689" s="328"/>
      <c r="I689" s="328"/>
      <c r="J689" s="328"/>
      <c r="K689" s="328"/>
      <c r="L689" s="330"/>
      <c r="M689" s="330"/>
      <c r="N689" s="329"/>
      <c r="O689" s="329"/>
      <c r="P689" s="329"/>
      <c r="Q689" s="328"/>
      <c r="R689" s="329"/>
      <c r="S689" s="329"/>
      <c r="T689" s="328"/>
      <c r="U689" s="329"/>
      <c r="V689" s="286"/>
      <c r="W689" s="286"/>
      <c r="X689" s="286"/>
      <c r="Y689" s="286"/>
      <c r="Z689" s="286"/>
      <c r="AA689" s="286"/>
      <c r="AB689" s="286"/>
      <c r="AC689" s="286"/>
      <c r="AD689" s="286"/>
      <c r="AE689" s="286"/>
      <c r="AF689" s="286"/>
      <c r="AG689" s="286"/>
      <c r="AH689" s="286"/>
      <c r="AI689" s="286"/>
      <c r="AJ689" s="286"/>
      <c r="AK689" s="286"/>
      <c r="AL689" s="286"/>
      <c r="AM689" s="286"/>
      <c r="AN689" s="286"/>
      <c r="AO689" s="286"/>
    </row>
    <row r="690" spans="1:41" s="287" customFormat="1" ht="12" x14ac:dyDescent="0.2">
      <c r="A690" s="335"/>
      <c r="B690" s="335"/>
      <c r="C690" s="371"/>
      <c r="D690" s="372"/>
      <c r="E690" s="372"/>
      <c r="F690" s="373"/>
      <c r="G690" s="373"/>
      <c r="H690" s="372"/>
      <c r="I690" s="372"/>
      <c r="J690" s="372"/>
      <c r="K690" s="372"/>
      <c r="L690" s="374"/>
      <c r="M690" s="374"/>
      <c r="N690" s="373"/>
      <c r="O690" s="373"/>
      <c r="P690" s="373"/>
      <c r="Q690" s="372"/>
      <c r="R690" s="373"/>
      <c r="S690" s="373"/>
      <c r="T690" s="372"/>
      <c r="U690" s="373"/>
      <c r="V690" s="286"/>
      <c r="W690" s="286"/>
      <c r="X690" s="286"/>
      <c r="Y690" s="286"/>
      <c r="Z690" s="286"/>
      <c r="AA690" s="286"/>
      <c r="AB690" s="286"/>
      <c r="AC690" s="286"/>
      <c r="AD690" s="286"/>
      <c r="AE690" s="286"/>
      <c r="AF690" s="286"/>
      <c r="AG690" s="286"/>
      <c r="AH690" s="286"/>
      <c r="AI690" s="286"/>
      <c r="AJ690" s="286"/>
      <c r="AK690" s="286"/>
      <c r="AL690" s="286"/>
      <c r="AM690" s="286"/>
      <c r="AN690" s="286"/>
      <c r="AO690" s="286"/>
    </row>
    <row r="691" spans="1:41" s="287" customFormat="1" ht="12" x14ac:dyDescent="0.2">
      <c r="A691" s="299">
        <v>762</v>
      </c>
      <c r="B691" s="289" t="s">
        <v>93</v>
      </c>
      <c r="C691" s="290">
        <v>44972</v>
      </c>
      <c r="D691" s="285">
        <v>1.9</v>
      </c>
      <c r="E691" s="285">
        <v>2.2999999999999998</v>
      </c>
      <c r="F691" s="289">
        <v>200</v>
      </c>
      <c r="G691" s="291">
        <v>0.32</v>
      </c>
      <c r="H691" s="289">
        <v>15</v>
      </c>
      <c r="I691" s="294"/>
      <c r="J691" s="292">
        <v>8.61</v>
      </c>
      <c r="K691" s="285">
        <v>6.6</v>
      </c>
      <c r="L691" s="291">
        <v>0.23</v>
      </c>
      <c r="M691" s="289">
        <v>120</v>
      </c>
      <c r="N691" s="289">
        <v>460</v>
      </c>
      <c r="O691" s="289">
        <v>980</v>
      </c>
      <c r="P691" s="289">
        <v>16</v>
      </c>
      <c r="Q691" s="289">
        <v>12.8</v>
      </c>
      <c r="R691" s="289">
        <v>94.6</v>
      </c>
      <c r="S691" s="285">
        <v>7.3</v>
      </c>
      <c r="T691" s="285">
        <v>1.7</v>
      </c>
      <c r="U691" s="285">
        <v>8.9</v>
      </c>
      <c r="V691" s="286"/>
      <c r="W691" s="286"/>
      <c r="X691" s="286"/>
      <c r="Y691" s="286"/>
      <c r="Z691" s="286"/>
      <c r="AA691" s="286"/>
      <c r="AB691" s="286"/>
      <c r="AC691" s="286"/>
      <c r="AD691" s="286"/>
      <c r="AE691" s="286"/>
      <c r="AF691" s="286"/>
      <c r="AG691" s="286"/>
      <c r="AH691" s="286"/>
      <c r="AI691" s="286"/>
      <c r="AJ691" s="286"/>
      <c r="AK691" s="286"/>
      <c r="AL691" s="286"/>
      <c r="AM691" s="286"/>
      <c r="AN691" s="286"/>
      <c r="AO691" s="286"/>
    </row>
    <row r="692" spans="1:41" s="287" customFormat="1" ht="12" x14ac:dyDescent="0.2">
      <c r="A692" s="299">
        <v>762</v>
      </c>
      <c r="B692" s="289" t="s">
        <v>93</v>
      </c>
      <c r="C692" s="290">
        <v>45035</v>
      </c>
      <c r="D692" s="285">
        <v>9.1</v>
      </c>
      <c r="E692" s="285">
        <v>3.5</v>
      </c>
      <c r="F692" s="289">
        <v>100</v>
      </c>
      <c r="G692" s="291">
        <v>0.34</v>
      </c>
      <c r="H692" s="289">
        <v>13</v>
      </c>
      <c r="I692" s="294"/>
      <c r="J692" s="292">
        <v>9.5500000000000007</v>
      </c>
      <c r="K692" s="285">
        <v>6.8</v>
      </c>
      <c r="L692" s="291">
        <v>0.34</v>
      </c>
      <c r="M692" s="289">
        <v>170</v>
      </c>
      <c r="N692" s="289">
        <v>390</v>
      </c>
      <c r="O692" s="289">
        <v>1000</v>
      </c>
      <c r="P692" s="289">
        <v>22</v>
      </c>
      <c r="Q692" s="289">
        <v>10.45</v>
      </c>
      <c r="R692" s="289">
        <v>91.8</v>
      </c>
      <c r="S692" s="285">
        <v>8.3000000000000007</v>
      </c>
      <c r="T692" s="285">
        <v>1.9</v>
      </c>
      <c r="U692" s="285">
        <v>9.1</v>
      </c>
      <c r="V692" s="286"/>
      <c r="W692" s="286"/>
      <c r="X692" s="286"/>
      <c r="Y692" s="286"/>
      <c r="Z692" s="286"/>
      <c r="AA692" s="286"/>
      <c r="AB692" s="286"/>
      <c r="AC692" s="286"/>
      <c r="AD692" s="286"/>
      <c r="AE692" s="286"/>
      <c r="AF692" s="286"/>
      <c r="AG692" s="286"/>
      <c r="AH692" s="286"/>
      <c r="AI692" s="286"/>
      <c r="AJ692" s="286"/>
      <c r="AK692" s="286"/>
      <c r="AL692" s="286"/>
      <c r="AM692" s="286"/>
      <c r="AN692" s="286"/>
      <c r="AO692" s="286"/>
    </row>
    <row r="693" spans="1:41" s="287" customFormat="1" ht="12" x14ac:dyDescent="0.2">
      <c r="A693" s="299">
        <v>762</v>
      </c>
      <c r="B693" s="289" t="s">
        <v>93</v>
      </c>
      <c r="C693" s="290">
        <v>45091</v>
      </c>
      <c r="D693" s="285">
        <v>16</v>
      </c>
      <c r="E693" s="285">
        <v>13</v>
      </c>
      <c r="F693" s="289">
        <v>65</v>
      </c>
      <c r="G693" s="291">
        <v>9.8000000000000004E-2</v>
      </c>
      <c r="H693" s="289">
        <v>6.9</v>
      </c>
      <c r="I693" s="294"/>
      <c r="J693" s="289">
        <v>26.4</v>
      </c>
      <c r="K693" s="285">
        <v>7.4</v>
      </c>
      <c r="L693" s="291">
        <v>1.4</v>
      </c>
      <c r="M693" s="289">
        <v>1700</v>
      </c>
      <c r="N693" s="289">
        <v>1600</v>
      </c>
      <c r="O693" s="289">
        <v>3500</v>
      </c>
      <c r="P693" s="289">
        <v>47</v>
      </c>
      <c r="Q693" s="285">
        <v>8.6</v>
      </c>
      <c r="R693" s="289">
        <v>88.9</v>
      </c>
      <c r="S693" s="289">
        <v>24</v>
      </c>
      <c r="T693" s="285">
        <v>5.3</v>
      </c>
      <c r="U693" s="289">
        <v>23</v>
      </c>
      <c r="V693" s="286"/>
      <c r="W693" s="286"/>
      <c r="X693" s="286"/>
      <c r="Y693" s="286"/>
      <c r="Z693" s="286"/>
      <c r="AA693" s="286"/>
      <c r="AB693" s="286"/>
      <c r="AC693" s="286"/>
      <c r="AD693" s="286"/>
      <c r="AE693" s="286"/>
      <c r="AF693" s="286"/>
      <c r="AG693" s="286"/>
      <c r="AH693" s="286"/>
      <c r="AI693" s="286"/>
      <c r="AJ693" s="286"/>
      <c r="AK693" s="286"/>
      <c r="AL693" s="286"/>
      <c r="AM693" s="286"/>
      <c r="AN693" s="286"/>
      <c r="AO693" s="286"/>
    </row>
    <row r="694" spans="1:41" s="287" customFormat="1" ht="12" x14ac:dyDescent="0.2">
      <c r="A694" s="288">
        <v>762</v>
      </c>
      <c r="B694" s="289" t="s">
        <v>93</v>
      </c>
      <c r="C694" s="290" t="s">
        <v>208</v>
      </c>
      <c r="D694" s="405">
        <v>14.7</v>
      </c>
      <c r="E694" s="406">
        <v>2.6</v>
      </c>
      <c r="F694" s="407">
        <v>400</v>
      </c>
      <c r="G694" s="408">
        <v>0.77</v>
      </c>
      <c r="H694" s="407">
        <v>37</v>
      </c>
      <c r="I694" s="409"/>
      <c r="J694" s="406">
        <v>6.95</v>
      </c>
      <c r="K694" s="406">
        <v>6.1</v>
      </c>
      <c r="L694" s="408">
        <v>0.14000000000000001</v>
      </c>
      <c r="M694" s="407">
        <v>42</v>
      </c>
      <c r="N694" s="407">
        <v>87</v>
      </c>
      <c r="O694" s="407">
        <v>1400</v>
      </c>
      <c r="P694" s="407">
        <v>40</v>
      </c>
      <c r="Q694" s="406">
        <v>7.6</v>
      </c>
      <c r="R694" s="407">
        <v>76.8</v>
      </c>
      <c r="S694" s="406">
        <v>6.8</v>
      </c>
      <c r="T694" s="406">
        <v>1.4</v>
      </c>
      <c r="U694" s="406">
        <v>6.1</v>
      </c>
      <c r="V694" s="286"/>
      <c r="W694" s="286"/>
      <c r="X694" s="286"/>
      <c r="Y694" s="286"/>
      <c r="Z694" s="286"/>
      <c r="AA694" s="286"/>
      <c r="AB694" s="286"/>
      <c r="AC694" s="286"/>
      <c r="AD694" s="286"/>
      <c r="AE694" s="286"/>
      <c r="AF694" s="286"/>
      <c r="AG694" s="286"/>
      <c r="AH694" s="286"/>
      <c r="AI694" s="286"/>
      <c r="AJ694" s="286"/>
      <c r="AK694" s="286"/>
      <c r="AL694" s="286"/>
      <c r="AM694" s="286"/>
      <c r="AN694" s="286"/>
      <c r="AO694" s="286"/>
    </row>
    <row r="695" spans="1:41" s="287" customFormat="1" ht="12" x14ac:dyDescent="0.2">
      <c r="A695" s="299">
        <v>762</v>
      </c>
      <c r="B695" s="289" t="s">
        <v>93</v>
      </c>
      <c r="C695" s="290">
        <v>45211</v>
      </c>
      <c r="D695" s="406">
        <v>9.4</v>
      </c>
      <c r="E695" s="406">
        <v>3</v>
      </c>
      <c r="F695" s="407">
        <v>450</v>
      </c>
      <c r="G695" s="408">
        <v>0.68</v>
      </c>
      <c r="H695" s="407">
        <v>32</v>
      </c>
      <c r="I695" s="409"/>
      <c r="J695" s="406">
        <v>6.38</v>
      </c>
      <c r="K695" s="406">
        <v>6.3</v>
      </c>
      <c r="L695" s="408">
        <v>0.16</v>
      </c>
      <c r="M695" s="407">
        <v>51</v>
      </c>
      <c r="N695" s="407">
        <v>100</v>
      </c>
      <c r="O695" s="407">
        <v>1100</v>
      </c>
      <c r="P695" s="407">
        <v>36</v>
      </c>
      <c r="Q695" s="406">
        <v>9.4</v>
      </c>
      <c r="R695" s="407">
        <v>86</v>
      </c>
      <c r="S695" s="406">
        <v>6.1</v>
      </c>
      <c r="T695" s="406">
        <v>1.4</v>
      </c>
      <c r="U695" s="406">
        <v>5.9</v>
      </c>
      <c r="V695" s="286"/>
      <c r="W695" s="286"/>
      <c r="X695" s="286"/>
      <c r="Y695" s="286"/>
      <c r="Z695" s="286"/>
      <c r="AA695" s="286"/>
      <c r="AB695" s="286"/>
      <c r="AC695" s="286"/>
      <c r="AD695" s="286"/>
      <c r="AE695" s="286"/>
      <c r="AF695" s="286"/>
      <c r="AG695" s="286"/>
      <c r="AH695" s="286"/>
      <c r="AI695" s="286"/>
      <c r="AJ695" s="286"/>
      <c r="AK695" s="286"/>
      <c r="AL695" s="286"/>
      <c r="AM695" s="286"/>
      <c r="AN695" s="286"/>
      <c r="AO695" s="286"/>
    </row>
    <row r="696" spans="1:41" s="287" customFormat="1" ht="12" x14ac:dyDescent="0.2">
      <c r="A696" s="299">
        <v>762</v>
      </c>
      <c r="B696" s="289" t="s">
        <v>93</v>
      </c>
      <c r="C696" s="290">
        <v>45274</v>
      </c>
      <c r="D696" s="406">
        <v>0.5</v>
      </c>
      <c r="E696" s="406">
        <v>4.5999999999999996</v>
      </c>
      <c r="F696" s="407">
        <v>250</v>
      </c>
      <c r="G696" s="408">
        <v>0.35</v>
      </c>
      <c r="H696" s="407">
        <v>15</v>
      </c>
      <c r="I696" s="409"/>
      <c r="J696" s="406">
        <v>9.73</v>
      </c>
      <c r="K696" s="406">
        <v>6.8</v>
      </c>
      <c r="L696" s="408">
        <v>0.43</v>
      </c>
      <c r="M696" s="407">
        <v>240</v>
      </c>
      <c r="N696" s="407">
        <v>330</v>
      </c>
      <c r="O696" s="407">
        <v>1000</v>
      </c>
      <c r="P696" s="407">
        <v>24</v>
      </c>
      <c r="Q696" s="407">
        <v>12.5</v>
      </c>
      <c r="R696" s="407">
        <v>90.3</v>
      </c>
      <c r="S696" s="406">
        <v>9.6</v>
      </c>
      <c r="T696" s="406">
        <v>2.2000000000000002</v>
      </c>
      <c r="U696" s="406">
        <v>8.6</v>
      </c>
      <c r="V696" s="286"/>
      <c r="W696" s="286"/>
      <c r="X696" s="286"/>
      <c r="Y696" s="286"/>
      <c r="Z696" s="286"/>
      <c r="AA696" s="286"/>
      <c r="AB696" s="286"/>
      <c r="AC696" s="286"/>
      <c r="AD696" s="286"/>
      <c r="AE696" s="286"/>
      <c r="AF696" s="286"/>
      <c r="AG696" s="286"/>
      <c r="AH696" s="286"/>
      <c r="AI696" s="286"/>
      <c r="AJ696" s="286"/>
      <c r="AK696" s="286"/>
      <c r="AL696" s="286"/>
      <c r="AM696" s="286"/>
      <c r="AN696" s="286"/>
      <c r="AO696" s="286"/>
    </row>
    <row r="697" spans="1:41" s="287" customFormat="1" ht="12" x14ac:dyDescent="0.2">
      <c r="A697" s="340"/>
      <c r="B697" s="340"/>
      <c r="C697" s="341"/>
      <c r="D697" s="342"/>
      <c r="E697" s="342"/>
      <c r="F697" s="343"/>
      <c r="G697" s="343"/>
      <c r="H697" s="342"/>
      <c r="I697" s="342"/>
      <c r="J697" s="342"/>
      <c r="K697" s="342"/>
      <c r="L697" s="344"/>
      <c r="M697" s="344"/>
      <c r="N697" s="343"/>
      <c r="O697" s="343"/>
      <c r="P697" s="343"/>
      <c r="Q697" s="342"/>
      <c r="R697" s="343"/>
      <c r="S697" s="343"/>
      <c r="T697" s="342"/>
      <c r="U697" s="343"/>
      <c r="V697" s="286"/>
      <c r="W697" s="286"/>
      <c r="X697" s="286"/>
      <c r="Y697" s="286"/>
      <c r="Z697" s="286"/>
      <c r="AA697" s="286"/>
      <c r="AB697" s="286"/>
      <c r="AC697" s="286"/>
      <c r="AD697" s="286"/>
      <c r="AE697" s="286"/>
      <c r="AF697" s="286"/>
      <c r="AG697" s="286"/>
      <c r="AH697" s="286"/>
      <c r="AI697" s="286"/>
      <c r="AJ697" s="286"/>
      <c r="AK697" s="286"/>
      <c r="AL697" s="286"/>
      <c r="AM697" s="286"/>
      <c r="AN697" s="286"/>
      <c r="AO697" s="286"/>
    </row>
    <row r="698" spans="1:41" s="287" customFormat="1" ht="12" x14ac:dyDescent="0.2">
      <c r="A698" s="286"/>
      <c r="B698" s="286"/>
      <c r="C698" s="331" t="s">
        <v>99</v>
      </c>
      <c r="D698" s="332">
        <f>MIN(D691:D696)</f>
        <v>0.5</v>
      </c>
      <c r="E698" s="332">
        <f>MIN(E691:E696)</f>
        <v>2.2999999999999998</v>
      </c>
      <c r="F698" s="333">
        <f>MIN(F691:F696)</f>
        <v>65</v>
      </c>
      <c r="G698" s="332">
        <f>MIN(G691:G696)</f>
        <v>9.8000000000000004E-2</v>
      </c>
      <c r="H698" s="332">
        <f>MIN(H691:H696)</f>
        <v>6.9</v>
      </c>
      <c r="I698" s="332"/>
      <c r="J698" s="332">
        <f>MIN(J691:J696)</f>
        <v>6.38</v>
      </c>
      <c r="K698" s="332">
        <f>MIN(K691:K696)</f>
        <v>6.1</v>
      </c>
      <c r="L698" s="334">
        <f>MIN(L691:L696)</f>
        <v>0.14000000000000001</v>
      </c>
      <c r="M698" s="334"/>
      <c r="N698" s="333">
        <f t="shared" ref="N698:U698" si="135">MIN(N691:N696)</f>
        <v>87</v>
      </c>
      <c r="O698" s="333">
        <f t="shared" si="135"/>
        <v>980</v>
      </c>
      <c r="P698" s="333">
        <f t="shared" si="135"/>
        <v>16</v>
      </c>
      <c r="Q698" s="332">
        <f t="shared" si="135"/>
        <v>7.6</v>
      </c>
      <c r="R698" s="333">
        <f t="shared" si="135"/>
        <v>76.8</v>
      </c>
      <c r="S698" s="333">
        <f t="shared" si="135"/>
        <v>6.1</v>
      </c>
      <c r="T698" s="332">
        <f t="shared" si="135"/>
        <v>1.4</v>
      </c>
      <c r="U698" s="333">
        <f t="shared" si="135"/>
        <v>5.9</v>
      </c>
      <c r="V698" s="286"/>
      <c r="W698" s="286"/>
      <c r="X698" s="286"/>
      <c r="Y698" s="286"/>
      <c r="Z698" s="286"/>
      <c r="AA698" s="286"/>
      <c r="AB698" s="286"/>
      <c r="AC698" s="286"/>
      <c r="AD698" s="286"/>
      <c r="AE698" s="286"/>
      <c r="AF698" s="286"/>
      <c r="AG698" s="286"/>
      <c r="AH698" s="286"/>
      <c r="AI698" s="286"/>
      <c r="AJ698" s="286"/>
      <c r="AK698" s="286"/>
      <c r="AL698" s="286"/>
      <c r="AM698" s="286"/>
      <c r="AN698" s="286"/>
      <c r="AO698" s="286"/>
    </row>
    <row r="699" spans="1:41" s="287" customFormat="1" ht="12" x14ac:dyDescent="0.2">
      <c r="A699" s="286"/>
      <c r="B699" s="286"/>
      <c r="C699" s="331" t="s">
        <v>100</v>
      </c>
      <c r="D699" s="332">
        <f>AVERAGE(D691:D696)</f>
        <v>8.6</v>
      </c>
      <c r="E699" s="332">
        <f>AVERAGE(E691:E696)</f>
        <v>4.833333333333333</v>
      </c>
      <c r="F699" s="333">
        <f>AVERAGE(F691:F696)</f>
        <v>244.16666666666666</v>
      </c>
      <c r="G699" s="332">
        <f>AVERAGE(G691:G696)</f>
        <v>0.4263333333333334</v>
      </c>
      <c r="H699" s="332">
        <f>AVERAGE(H691:H696)</f>
        <v>19.816666666666666</v>
      </c>
      <c r="I699" s="332"/>
      <c r="J699" s="332">
        <f>AVERAGE(J691:J696)</f>
        <v>11.270000000000001</v>
      </c>
      <c r="K699" s="332">
        <f>AVERAGE(K691:K696)</f>
        <v>6.6666666666666652</v>
      </c>
      <c r="L699" s="334">
        <f>AVERAGE(L691:L696)</f>
        <v>0.45</v>
      </c>
      <c r="M699" s="334"/>
      <c r="N699" s="333">
        <f t="shared" ref="N699:U699" si="136">AVERAGE(N691:N696)</f>
        <v>494.5</v>
      </c>
      <c r="O699" s="333">
        <f t="shared" si="136"/>
        <v>1496.6666666666667</v>
      </c>
      <c r="P699" s="333">
        <f t="shared" si="136"/>
        <v>30.833333333333332</v>
      </c>
      <c r="Q699" s="332">
        <f t="shared" si="136"/>
        <v>10.225</v>
      </c>
      <c r="R699" s="333">
        <f t="shared" si="136"/>
        <v>88.066666666666663</v>
      </c>
      <c r="S699" s="333">
        <f t="shared" si="136"/>
        <v>10.35</v>
      </c>
      <c r="T699" s="332">
        <f t="shared" si="136"/>
        <v>2.3166666666666664</v>
      </c>
      <c r="U699" s="333">
        <f t="shared" si="136"/>
        <v>10.266666666666667</v>
      </c>
      <c r="V699" s="286"/>
      <c r="W699" s="286"/>
      <c r="X699" s="286"/>
      <c r="Y699" s="286"/>
      <c r="Z699" s="286"/>
      <c r="AA699" s="286"/>
      <c r="AB699" s="286"/>
      <c r="AC699" s="286"/>
      <c r="AD699" s="286"/>
      <c r="AE699" s="286"/>
      <c r="AF699" s="286"/>
      <c r="AG699" s="286"/>
      <c r="AH699" s="286"/>
      <c r="AI699" s="286"/>
      <c r="AJ699" s="286"/>
      <c r="AK699" s="286"/>
      <c r="AL699" s="286"/>
      <c r="AM699" s="286"/>
      <c r="AN699" s="286"/>
      <c r="AO699" s="286"/>
    </row>
    <row r="700" spans="1:41" s="287" customFormat="1" ht="12" x14ac:dyDescent="0.2">
      <c r="A700" s="286"/>
      <c r="B700" s="286"/>
      <c r="C700" s="331" t="s">
        <v>101</v>
      </c>
      <c r="D700" s="332">
        <f>MAX(D691:D696)</f>
        <v>16</v>
      </c>
      <c r="E700" s="332">
        <f>MAX(E691:E696)</f>
        <v>13</v>
      </c>
      <c r="F700" s="333">
        <f>MAX(F691:F696)</f>
        <v>450</v>
      </c>
      <c r="G700" s="332">
        <f>MAX(G691:G696)</f>
        <v>0.77</v>
      </c>
      <c r="H700" s="332">
        <f>MAX(H691:H696)</f>
        <v>37</v>
      </c>
      <c r="I700" s="332"/>
      <c r="J700" s="332">
        <f>MAX(J691:J696)</f>
        <v>26.4</v>
      </c>
      <c r="K700" s="332">
        <f>MAX(K691:K696)</f>
        <v>7.4</v>
      </c>
      <c r="L700" s="334">
        <f>MAX(L691:L696)</f>
        <v>1.4</v>
      </c>
      <c r="M700" s="334"/>
      <c r="N700" s="333">
        <f t="shared" ref="N700:U700" si="137">MAX(N691:N696)</f>
        <v>1600</v>
      </c>
      <c r="O700" s="333">
        <f t="shared" si="137"/>
        <v>3500</v>
      </c>
      <c r="P700" s="333">
        <f t="shared" si="137"/>
        <v>47</v>
      </c>
      <c r="Q700" s="332">
        <f t="shared" si="137"/>
        <v>12.8</v>
      </c>
      <c r="R700" s="333">
        <f t="shared" si="137"/>
        <v>94.6</v>
      </c>
      <c r="S700" s="333">
        <f t="shared" si="137"/>
        <v>24</v>
      </c>
      <c r="T700" s="332">
        <f t="shared" si="137"/>
        <v>5.3</v>
      </c>
      <c r="U700" s="333">
        <f t="shared" si="137"/>
        <v>23</v>
      </c>
      <c r="V700" s="286"/>
      <c r="W700" s="286"/>
      <c r="X700" s="286"/>
      <c r="Y700" s="286"/>
      <c r="Z700" s="286"/>
      <c r="AA700" s="286"/>
      <c r="AB700" s="286"/>
      <c r="AC700" s="286"/>
      <c r="AD700" s="286"/>
      <c r="AE700" s="286"/>
      <c r="AF700" s="286"/>
      <c r="AG700" s="286"/>
      <c r="AH700" s="286"/>
      <c r="AI700" s="286"/>
      <c r="AJ700" s="286"/>
      <c r="AK700" s="286"/>
      <c r="AL700" s="286"/>
      <c r="AM700" s="286"/>
      <c r="AN700" s="286"/>
      <c r="AO700" s="286"/>
    </row>
    <row r="701" spans="1:41" s="287" customFormat="1" ht="12" x14ac:dyDescent="0.2">
      <c r="A701" s="286"/>
      <c r="B701" s="286"/>
      <c r="C701" s="327"/>
      <c r="D701" s="328"/>
      <c r="E701" s="328"/>
      <c r="F701" s="329"/>
      <c r="G701" s="329"/>
      <c r="H701" s="328"/>
      <c r="I701" s="328"/>
      <c r="J701" s="328"/>
      <c r="K701" s="328"/>
      <c r="L701" s="330"/>
      <c r="M701" s="330"/>
      <c r="N701" s="329"/>
      <c r="O701" s="329"/>
      <c r="P701" s="329"/>
      <c r="Q701" s="328"/>
      <c r="R701" s="329"/>
      <c r="S701" s="329"/>
      <c r="T701" s="328"/>
      <c r="U701" s="329"/>
      <c r="V701" s="286"/>
      <c r="W701" s="286"/>
      <c r="X701" s="286"/>
      <c r="Y701" s="286"/>
      <c r="Z701" s="286"/>
      <c r="AA701" s="286"/>
      <c r="AB701" s="286"/>
      <c r="AC701" s="286"/>
      <c r="AD701" s="286"/>
      <c r="AE701" s="286"/>
      <c r="AF701" s="286"/>
      <c r="AG701" s="286"/>
      <c r="AH701" s="286"/>
      <c r="AI701" s="286"/>
      <c r="AJ701" s="286"/>
      <c r="AK701" s="286"/>
      <c r="AL701" s="286"/>
      <c r="AM701" s="286"/>
      <c r="AN701" s="286"/>
      <c r="AO701" s="286"/>
    </row>
    <row r="702" spans="1:41" s="287" customFormat="1" ht="12" x14ac:dyDescent="0.2">
      <c r="A702" s="335"/>
      <c r="B702" s="335"/>
      <c r="C702" s="371"/>
      <c r="D702" s="372"/>
      <c r="E702" s="372"/>
      <c r="F702" s="373"/>
      <c r="G702" s="373"/>
      <c r="H702" s="372"/>
      <c r="I702" s="372"/>
      <c r="J702" s="372"/>
      <c r="K702" s="372"/>
      <c r="L702" s="374"/>
      <c r="M702" s="374"/>
      <c r="N702" s="373"/>
      <c r="O702" s="373"/>
      <c r="P702" s="373"/>
      <c r="Q702" s="372"/>
      <c r="R702" s="373"/>
      <c r="S702" s="373"/>
      <c r="T702" s="372"/>
      <c r="U702" s="373"/>
      <c r="V702" s="286"/>
      <c r="W702" s="286"/>
      <c r="X702" s="286"/>
      <c r="Y702" s="286"/>
      <c r="Z702" s="286"/>
      <c r="AA702" s="286"/>
      <c r="AB702" s="286"/>
      <c r="AC702" s="286"/>
      <c r="AD702" s="286"/>
      <c r="AE702" s="286"/>
      <c r="AF702" s="286"/>
      <c r="AG702" s="286"/>
      <c r="AH702" s="286"/>
      <c r="AI702" s="286"/>
      <c r="AJ702" s="286"/>
      <c r="AK702" s="286"/>
      <c r="AL702" s="286"/>
      <c r="AM702" s="286"/>
      <c r="AN702" s="286"/>
      <c r="AO702" s="286"/>
    </row>
    <row r="703" spans="1:41" s="287" customFormat="1" ht="12" x14ac:dyDescent="0.2">
      <c r="A703" s="299">
        <v>772</v>
      </c>
      <c r="B703" s="289" t="s">
        <v>94</v>
      </c>
      <c r="C703" s="290">
        <v>44972</v>
      </c>
      <c r="D703" s="285">
        <v>2.1</v>
      </c>
      <c r="E703" s="285">
        <v>3.4</v>
      </c>
      <c r="F703" s="289">
        <v>200</v>
      </c>
      <c r="G703" s="291">
        <v>0.33</v>
      </c>
      <c r="H703" s="289">
        <v>14</v>
      </c>
      <c r="I703" s="294"/>
      <c r="J703" s="296">
        <v>11.7</v>
      </c>
      <c r="K703" s="285">
        <v>6.9</v>
      </c>
      <c r="L703" s="291">
        <v>0.34</v>
      </c>
      <c r="M703" s="289">
        <v>50</v>
      </c>
      <c r="N703" s="289">
        <v>590</v>
      </c>
      <c r="O703" s="289">
        <v>990</v>
      </c>
      <c r="P703" s="289">
        <v>14</v>
      </c>
      <c r="Q703" s="289">
        <v>12.92</v>
      </c>
      <c r="R703" s="289">
        <v>95</v>
      </c>
      <c r="S703" s="289">
        <v>11</v>
      </c>
      <c r="T703" s="285">
        <v>2.5</v>
      </c>
      <c r="U703" s="285">
        <v>9.1999999999999993</v>
      </c>
      <c r="V703" s="286"/>
      <c r="W703" s="286"/>
      <c r="X703" s="286"/>
      <c r="Y703" s="286"/>
      <c r="Z703" s="286"/>
      <c r="AA703" s="286"/>
      <c r="AB703" s="286"/>
      <c r="AC703" s="286"/>
      <c r="AD703" s="286"/>
      <c r="AE703" s="286"/>
      <c r="AF703" s="286"/>
      <c r="AG703" s="286"/>
      <c r="AH703" s="286"/>
      <c r="AI703" s="286"/>
      <c r="AJ703" s="286"/>
      <c r="AK703" s="286"/>
      <c r="AL703" s="286"/>
      <c r="AM703" s="286"/>
      <c r="AN703" s="286"/>
      <c r="AO703" s="286"/>
    </row>
    <row r="704" spans="1:41" s="287" customFormat="1" ht="12" x14ac:dyDescent="0.2">
      <c r="A704" s="299">
        <v>772</v>
      </c>
      <c r="B704" s="289" t="s">
        <v>94</v>
      </c>
      <c r="C704" s="290">
        <v>45035</v>
      </c>
      <c r="D704" s="285">
        <v>8.1</v>
      </c>
      <c r="E704" s="285">
        <v>3.6</v>
      </c>
      <c r="F704" s="289">
        <v>100</v>
      </c>
      <c r="G704" s="291">
        <v>0.27</v>
      </c>
      <c r="H704" s="289">
        <v>12</v>
      </c>
      <c r="I704" s="294"/>
      <c r="J704" s="296">
        <v>13.2</v>
      </c>
      <c r="K704" s="285">
        <v>7</v>
      </c>
      <c r="L704" s="291">
        <v>0.46</v>
      </c>
      <c r="M704" s="289">
        <v>48</v>
      </c>
      <c r="N704" s="289">
        <v>430</v>
      </c>
      <c r="O704" s="289">
        <v>850</v>
      </c>
      <c r="P704" s="289">
        <v>18</v>
      </c>
      <c r="Q704" s="289">
        <v>10.98</v>
      </c>
      <c r="R704" s="289">
        <v>93.6</v>
      </c>
      <c r="S704" s="289">
        <v>13</v>
      </c>
      <c r="T704" s="285">
        <v>2.7</v>
      </c>
      <c r="U704" s="285">
        <v>9.1</v>
      </c>
      <c r="V704" s="286"/>
      <c r="W704" s="286"/>
      <c r="X704" s="286"/>
      <c r="Y704" s="286"/>
      <c r="Z704" s="286"/>
      <c r="AA704" s="286"/>
      <c r="AB704" s="286"/>
      <c r="AC704" s="286"/>
      <c r="AD704" s="286"/>
      <c r="AE704" s="286"/>
      <c r="AF704" s="286"/>
      <c r="AG704" s="286"/>
      <c r="AH704" s="286"/>
      <c r="AI704" s="286"/>
      <c r="AJ704" s="286"/>
      <c r="AK704" s="286"/>
      <c r="AL704" s="286"/>
      <c r="AM704" s="286"/>
      <c r="AN704" s="286"/>
      <c r="AO704" s="286"/>
    </row>
    <row r="705" spans="1:41" s="287" customFormat="1" ht="12" x14ac:dyDescent="0.2">
      <c r="A705" s="299">
        <v>772</v>
      </c>
      <c r="B705" s="289" t="s">
        <v>94</v>
      </c>
      <c r="C705" s="290">
        <v>45091</v>
      </c>
      <c r="D705" s="285">
        <v>16.100000000000001</v>
      </c>
      <c r="E705" s="285">
        <v>6.1</v>
      </c>
      <c r="F705" s="289">
        <v>50</v>
      </c>
      <c r="G705" s="291">
        <v>7.9000000000000001E-2</v>
      </c>
      <c r="H705" s="289">
        <v>5.7</v>
      </c>
      <c r="I705" s="294"/>
      <c r="J705" s="289">
        <v>24.6</v>
      </c>
      <c r="K705" s="285">
        <v>7.4</v>
      </c>
      <c r="L705" s="291">
        <v>1.2</v>
      </c>
      <c r="M705" s="289">
        <v>44</v>
      </c>
      <c r="N705" s="289">
        <v>620</v>
      </c>
      <c r="O705" s="289">
        <v>800</v>
      </c>
      <c r="P705" s="289">
        <v>13</v>
      </c>
      <c r="Q705" s="285">
        <v>8.99</v>
      </c>
      <c r="R705" s="289">
        <v>92.6</v>
      </c>
      <c r="S705" s="289">
        <v>29</v>
      </c>
      <c r="T705" s="285">
        <v>5.6</v>
      </c>
      <c r="U705" s="289">
        <v>14</v>
      </c>
      <c r="V705" s="286"/>
      <c r="W705" s="286"/>
      <c r="X705" s="286"/>
      <c r="Y705" s="286"/>
      <c r="Z705" s="286"/>
      <c r="AA705" s="286"/>
      <c r="AB705" s="286"/>
      <c r="AC705" s="286"/>
      <c r="AD705" s="286"/>
      <c r="AE705" s="286"/>
      <c r="AF705" s="286"/>
      <c r="AG705" s="286"/>
      <c r="AH705" s="286"/>
      <c r="AI705" s="286"/>
      <c r="AJ705" s="286"/>
      <c r="AK705" s="286"/>
      <c r="AL705" s="286"/>
      <c r="AM705" s="286"/>
      <c r="AN705" s="286"/>
      <c r="AO705" s="286"/>
    </row>
    <row r="706" spans="1:41" s="287" customFormat="1" x14ac:dyDescent="0.2">
      <c r="A706" s="295">
        <v>772</v>
      </c>
      <c r="B706" s="261" t="s">
        <v>94</v>
      </c>
      <c r="C706" s="290" t="s">
        <v>208</v>
      </c>
      <c r="D706" s="405">
        <v>15</v>
      </c>
      <c r="E706" s="406">
        <v>2.2999999999999998</v>
      </c>
      <c r="F706" s="407">
        <v>300</v>
      </c>
      <c r="G706" s="408">
        <v>0.72</v>
      </c>
      <c r="H706" s="407">
        <v>33</v>
      </c>
      <c r="I706" s="409"/>
      <c r="J706" s="406">
        <v>9.92</v>
      </c>
      <c r="K706" s="406">
        <v>6.5</v>
      </c>
      <c r="L706" s="408">
        <v>0.28000000000000003</v>
      </c>
      <c r="M706" s="407">
        <v>31</v>
      </c>
      <c r="N706" s="407">
        <v>110</v>
      </c>
      <c r="O706" s="407">
        <v>1300</v>
      </c>
      <c r="P706" s="407">
        <v>28</v>
      </c>
      <c r="Q706" s="406">
        <v>8.5</v>
      </c>
      <c r="R706" s="407">
        <v>85.7</v>
      </c>
      <c r="S706" s="407">
        <v>10</v>
      </c>
      <c r="T706" s="406">
        <v>2.2000000000000002</v>
      </c>
      <c r="U706" s="406">
        <v>7.8</v>
      </c>
      <c r="V706" s="286"/>
      <c r="W706" s="286"/>
      <c r="X706" s="286"/>
      <c r="Y706" s="286"/>
      <c r="Z706" s="286"/>
      <c r="AA706" s="286"/>
      <c r="AB706" s="286"/>
      <c r="AC706" s="286"/>
      <c r="AD706" s="286"/>
      <c r="AE706" s="286"/>
      <c r="AF706" s="286"/>
      <c r="AG706" s="286"/>
      <c r="AH706" s="286"/>
      <c r="AI706" s="286"/>
      <c r="AJ706" s="286"/>
      <c r="AK706" s="286"/>
      <c r="AL706" s="286"/>
      <c r="AM706" s="286"/>
      <c r="AN706" s="286"/>
      <c r="AO706" s="286"/>
    </row>
    <row r="707" spans="1:41" s="287" customFormat="1" ht="12" x14ac:dyDescent="0.2">
      <c r="A707" s="299">
        <v>772</v>
      </c>
      <c r="B707" s="289" t="s">
        <v>94</v>
      </c>
      <c r="C707" s="290">
        <v>45211</v>
      </c>
      <c r="D707" s="406">
        <v>11.1</v>
      </c>
      <c r="E707" s="406">
        <v>3.6</v>
      </c>
      <c r="F707" s="407">
        <v>450</v>
      </c>
      <c r="G707" s="408">
        <v>0.57999999999999996</v>
      </c>
      <c r="H707" s="407">
        <v>30</v>
      </c>
      <c r="I707" s="409"/>
      <c r="J707" s="406">
        <v>8.91</v>
      </c>
      <c r="K707" s="406">
        <v>6.6</v>
      </c>
      <c r="L707" s="408">
        <v>0.26</v>
      </c>
      <c r="M707" s="407">
        <v>33</v>
      </c>
      <c r="N707" s="407">
        <v>140</v>
      </c>
      <c r="O707" s="407">
        <v>1100</v>
      </c>
      <c r="P707" s="407">
        <v>25</v>
      </c>
      <c r="Q707" s="406">
        <v>9.1</v>
      </c>
      <c r="R707" s="407">
        <v>86</v>
      </c>
      <c r="S707" s="406">
        <v>8.6999999999999993</v>
      </c>
      <c r="T707" s="406">
        <v>2</v>
      </c>
      <c r="U707" s="406">
        <v>7.4</v>
      </c>
      <c r="V707" s="286"/>
      <c r="W707" s="286"/>
      <c r="X707" s="286"/>
      <c r="Y707" s="286"/>
      <c r="Z707" s="286"/>
      <c r="AA707" s="286"/>
      <c r="AB707" s="286"/>
      <c r="AC707" s="286"/>
      <c r="AD707" s="286"/>
      <c r="AE707" s="286"/>
      <c r="AF707" s="286"/>
      <c r="AG707" s="286"/>
      <c r="AH707" s="286"/>
      <c r="AI707" s="286"/>
      <c r="AJ707" s="286"/>
      <c r="AK707" s="286"/>
      <c r="AL707" s="286"/>
      <c r="AM707" s="286"/>
      <c r="AN707" s="286"/>
      <c r="AO707" s="286"/>
    </row>
    <row r="708" spans="1:41" s="287" customFormat="1" ht="12" x14ac:dyDescent="0.2">
      <c r="A708" s="299">
        <v>772</v>
      </c>
      <c r="B708" s="289" t="s">
        <v>94</v>
      </c>
      <c r="C708" s="290">
        <v>45274</v>
      </c>
      <c r="D708" s="406">
        <v>0.5</v>
      </c>
      <c r="E708" s="406">
        <v>4.5999999999999996</v>
      </c>
      <c r="F708" s="407">
        <v>250</v>
      </c>
      <c r="G708" s="408">
        <v>0.31</v>
      </c>
      <c r="H708" s="407">
        <v>16</v>
      </c>
      <c r="I708" s="409"/>
      <c r="J708" s="407">
        <v>12.3</v>
      </c>
      <c r="K708" s="406">
        <v>7</v>
      </c>
      <c r="L708" s="408">
        <v>0.49</v>
      </c>
      <c r="M708" s="407">
        <v>99</v>
      </c>
      <c r="N708" s="407">
        <v>350</v>
      </c>
      <c r="O708" s="407">
        <v>930</v>
      </c>
      <c r="P708" s="407">
        <v>19</v>
      </c>
      <c r="Q708" s="407">
        <v>13.3</v>
      </c>
      <c r="R708" s="407">
        <v>94.5</v>
      </c>
      <c r="S708" s="407">
        <v>13</v>
      </c>
      <c r="T708" s="406">
        <v>2.8</v>
      </c>
      <c r="U708" s="406">
        <v>9</v>
      </c>
      <c r="V708" s="286"/>
      <c r="W708" s="286"/>
      <c r="X708" s="286"/>
      <c r="Y708" s="286"/>
      <c r="Z708" s="286"/>
      <c r="AA708" s="286"/>
      <c r="AB708" s="286"/>
      <c r="AC708" s="286"/>
      <c r="AD708" s="286"/>
      <c r="AE708" s="286"/>
      <c r="AF708" s="286"/>
      <c r="AG708" s="286"/>
      <c r="AH708" s="286"/>
      <c r="AI708" s="286"/>
      <c r="AJ708" s="286"/>
      <c r="AK708" s="286"/>
      <c r="AL708" s="286"/>
      <c r="AM708" s="286"/>
      <c r="AN708" s="286"/>
      <c r="AO708" s="286"/>
    </row>
    <row r="709" spans="1:41" s="287" customFormat="1" ht="12" x14ac:dyDescent="0.2">
      <c r="A709" s="340"/>
      <c r="B709" s="340"/>
      <c r="C709" s="341"/>
      <c r="D709" s="342"/>
      <c r="E709" s="342"/>
      <c r="F709" s="343"/>
      <c r="G709" s="343"/>
      <c r="H709" s="342"/>
      <c r="I709" s="342"/>
      <c r="J709" s="342"/>
      <c r="K709" s="342"/>
      <c r="L709" s="344"/>
      <c r="M709" s="344"/>
      <c r="N709" s="343"/>
      <c r="O709" s="343"/>
      <c r="P709" s="343"/>
      <c r="Q709" s="342"/>
      <c r="R709" s="343"/>
      <c r="S709" s="343"/>
      <c r="T709" s="342"/>
      <c r="U709" s="343"/>
      <c r="V709" s="286"/>
      <c r="W709" s="286"/>
      <c r="X709" s="286"/>
      <c r="Y709" s="286"/>
      <c r="Z709" s="286"/>
      <c r="AA709" s="286"/>
      <c r="AB709" s="286"/>
      <c r="AC709" s="286"/>
      <c r="AD709" s="286"/>
      <c r="AE709" s="286"/>
      <c r="AF709" s="286"/>
      <c r="AG709" s="286"/>
      <c r="AH709" s="286"/>
      <c r="AI709" s="286"/>
      <c r="AJ709" s="286"/>
      <c r="AK709" s="286"/>
      <c r="AL709" s="286"/>
      <c r="AM709" s="286"/>
      <c r="AN709" s="286"/>
      <c r="AO709" s="286"/>
    </row>
    <row r="710" spans="1:41" x14ac:dyDescent="0.2">
      <c r="A710" s="286"/>
      <c r="B710" s="286"/>
      <c r="C710" s="331" t="s">
        <v>99</v>
      </c>
      <c r="D710" s="332">
        <f>MIN(D703:D708)</f>
        <v>0.5</v>
      </c>
      <c r="E710" s="332">
        <f>MIN(E703:E708)</f>
        <v>2.2999999999999998</v>
      </c>
      <c r="F710" s="333">
        <f>MIN(F703:F708)</f>
        <v>50</v>
      </c>
      <c r="G710" s="332">
        <f>MIN(G703:G708)</f>
        <v>7.9000000000000001E-2</v>
      </c>
      <c r="H710" s="332">
        <f>MIN(H703:H708)</f>
        <v>5.7</v>
      </c>
      <c r="I710" s="332"/>
      <c r="J710" s="332">
        <f>MIN(J703:J708)</f>
        <v>8.91</v>
      </c>
      <c r="K710" s="332">
        <f>MIN(K703:K708)</f>
        <v>6.5</v>
      </c>
      <c r="L710" s="334">
        <f>MIN(L703:L708)</f>
        <v>0.26</v>
      </c>
      <c r="M710" s="334"/>
      <c r="N710" s="333">
        <f t="shared" ref="N710:S710" si="138">MIN(N703:N708)</f>
        <v>110</v>
      </c>
      <c r="O710" s="333">
        <f t="shared" si="138"/>
        <v>800</v>
      </c>
      <c r="P710" s="333">
        <f t="shared" si="138"/>
        <v>13</v>
      </c>
      <c r="Q710" s="332">
        <f t="shared" si="138"/>
        <v>8.5</v>
      </c>
      <c r="R710" s="333">
        <f t="shared" si="138"/>
        <v>85.7</v>
      </c>
      <c r="S710" s="333">
        <f t="shared" si="138"/>
        <v>8.6999999999999993</v>
      </c>
      <c r="T710" s="332"/>
      <c r="U710" s="333">
        <f>MIN(U703:U708)</f>
        <v>7.4</v>
      </c>
    </row>
    <row r="711" spans="1:41" x14ac:dyDescent="0.2">
      <c r="A711" s="286"/>
      <c r="B711" s="286"/>
      <c r="C711" s="331" t="s">
        <v>100</v>
      </c>
      <c r="D711" s="332">
        <f>AVERAGE(D703:D708)</f>
        <v>8.8166666666666664</v>
      </c>
      <c r="E711" s="332">
        <f>AVERAGE(E703:E708)</f>
        <v>3.9333333333333336</v>
      </c>
      <c r="F711" s="333">
        <f>AVERAGE(F703:F708)</f>
        <v>225</v>
      </c>
      <c r="G711" s="332">
        <f>AVERAGE(G703:G708)</f>
        <v>0.38150000000000001</v>
      </c>
      <c r="H711" s="332">
        <f>AVERAGE(H703:H708)</f>
        <v>18.45</v>
      </c>
      <c r="I711" s="332"/>
      <c r="J711" s="332">
        <f>AVERAGE(J703:J708)</f>
        <v>13.438333333333333</v>
      </c>
      <c r="K711" s="332">
        <f>AVERAGE(K703:K708)</f>
        <v>6.8999999999999995</v>
      </c>
      <c r="L711" s="334">
        <f>AVERAGE(L703:L708)</f>
        <v>0.505</v>
      </c>
      <c r="M711" s="334"/>
      <c r="N711" s="333">
        <f t="shared" ref="N711:U711" si="139">AVERAGE(N703:N708)</f>
        <v>373.33333333333331</v>
      </c>
      <c r="O711" s="333">
        <f t="shared" si="139"/>
        <v>995</v>
      </c>
      <c r="P711" s="333">
        <f t="shared" si="139"/>
        <v>19.5</v>
      </c>
      <c r="Q711" s="332">
        <f t="shared" si="139"/>
        <v>10.631666666666668</v>
      </c>
      <c r="R711" s="333">
        <f t="shared" si="139"/>
        <v>91.233333333333334</v>
      </c>
      <c r="S711" s="333">
        <f t="shared" si="139"/>
        <v>14.116666666666667</v>
      </c>
      <c r="T711" s="332">
        <f t="shared" si="139"/>
        <v>2.9666666666666668</v>
      </c>
      <c r="U711" s="333">
        <f t="shared" si="139"/>
        <v>9.4166666666666661</v>
      </c>
    </row>
    <row r="712" spans="1:41" x14ac:dyDescent="0.2">
      <c r="A712" s="286"/>
      <c r="B712" s="286"/>
      <c r="C712" s="331" t="s">
        <v>101</v>
      </c>
      <c r="D712" s="332">
        <f>MAX(D703:D708)</f>
        <v>16.100000000000001</v>
      </c>
      <c r="E712" s="332">
        <f>MAX(E703:E708)</f>
        <v>6.1</v>
      </c>
      <c r="F712" s="333">
        <f>MAX(F703:F708)</f>
        <v>450</v>
      </c>
      <c r="G712" s="332">
        <f>MAX(G703:G708)</f>
        <v>0.72</v>
      </c>
      <c r="H712" s="332">
        <f>MAX(H703:H708)</f>
        <v>33</v>
      </c>
      <c r="I712" s="332"/>
      <c r="J712" s="332">
        <f>MAX(J703:J708)</f>
        <v>24.6</v>
      </c>
      <c r="K712" s="332">
        <f>MAX(K703:K708)</f>
        <v>7.4</v>
      </c>
      <c r="L712" s="334">
        <f>MAX(L703:L708)</f>
        <v>1.2</v>
      </c>
      <c r="M712" s="334"/>
      <c r="N712" s="333">
        <f t="shared" ref="N712:U712" si="140">MAX(N703:N708)</f>
        <v>620</v>
      </c>
      <c r="O712" s="333">
        <f t="shared" si="140"/>
        <v>1300</v>
      </c>
      <c r="P712" s="333">
        <f t="shared" si="140"/>
        <v>28</v>
      </c>
      <c r="Q712" s="332">
        <f t="shared" si="140"/>
        <v>13.3</v>
      </c>
      <c r="R712" s="333">
        <f t="shared" si="140"/>
        <v>95</v>
      </c>
      <c r="S712" s="333">
        <f t="shared" si="140"/>
        <v>29</v>
      </c>
      <c r="T712" s="332">
        <f t="shared" si="140"/>
        <v>5.6</v>
      </c>
      <c r="U712" s="333">
        <f t="shared" si="140"/>
        <v>14</v>
      </c>
    </row>
    <row r="713" spans="1:41" x14ac:dyDescent="0.2">
      <c r="A713" s="286"/>
      <c r="B713" s="286"/>
      <c r="C713" s="327"/>
      <c r="D713" s="328"/>
      <c r="E713" s="328"/>
      <c r="F713" s="329"/>
      <c r="G713" s="329"/>
      <c r="H713" s="328"/>
      <c r="I713" s="328"/>
      <c r="J713" s="328"/>
      <c r="K713" s="328"/>
      <c r="L713" s="330"/>
      <c r="M713" s="330"/>
      <c r="N713" s="329"/>
      <c r="O713" s="329"/>
      <c r="P713" s="329"/>
      <c r="Q713" s="328"/>
      <c r="R713" s="329"/>
      <c r="S713" s="329"/>
      <c r="T713" s="328"/>
      <c r="U713" s="329"/>
    </row>
    <row r="714" spans="1:41" x14ac:dyDescent="0.2">
      <c r="A714" s="335"/>
      <c r="B714" s="335"/>
      <c r="C714" s="371"/>
      <c r="D714" s="372"/>
      <c r="E714" s="372"/>
      <c r="F714" s="373"/>
      <c r="G714" s="373"/>
      <c r="H714" s="372"/>
      <c r="I714" s="372"/>
      <c r="J714" s="372"/>
      <c r="K714" s="372"/>
      <c r="L714" s="374"/>
      <c r="M714" s="374"/>
      <c r="N714" s="373"/>
      <c r="O714" s="373"/>
      <c r="P714" s="373"/>
      <c r="Q714" s="372"/>
      <c r="R714" s="373"/>
      <c r="S714" s="373"/>
      <c r="T714" s="372"/>
      <c r="U714" s="373"/>
    </row>
    <row r="715" spans="1:41" x14ac:dyDescent="0.2">
      <c r="A715" s="295">
        <v>930</v>
      </c>
      <c r="B715" s="261" t="s">
        <v>103</v>
      </c>
      <c r="C715" s="290">
        <v>44971</v>
      </c>
      <c r="D715" s="285">
        <v>4</v>
      </c>
      <c r="E715" s="285">
        <v>2</v>
      </c>
      <c r="F715" s="289">
        <v>140</v>
      </c>
      <c r="G715" s="291">
        <v>0.34</v>
      </c>
      <c r="H715" s="289">
        <v>15</v>
      </c>
      <c r="I715" s="294"/>
      <c r="J715" s="292">
        <v>9.89</v>
      </c>
      <c r="K715" s="285">
        <v>6.9</v>
      </c>
      <c r="L715" s="291">
        <v>0.31</v>
      </c>
      <c r="M715" s="289">
        <v>28</v>
      </c>
      <c r="N715" s="289">
        <v>220</v>
      </c>
      <c r="O715" s="289">
        <v>550</v>
      </c>
      <c r="P715" s="289">
        <v>14</v>
      </c>
      <c r="Q715" s="289">
        <v>12.11</v>
      </c>
      <c r="R715" s="289">
        <v>92.9</v>
      </c>
      <c r="S715" s="285">
        <v>7.3</v>
      </c>
      <c r="T715" s="285">
        <v>1.6</v>
      </c>
      <c r="U715" s="289">
        <v>13</v>
      </c>
    </row>
    <row r="716" spans="1:41" x14ac:dyDescent="0.2">
      <c r="A716" s="288">
        <v>930</v>
      </c>
      <c r="B716" s="289" t="s">
        <v>95</v>
      </c>
      <c r="C716" s="290">
        <v>45035</v>
      </c>
      <c r="D716" s="285">
        <v>8.8000000000000007</v>
      </c>
      <c r="E716" s="285">
        <v>3</v>
      </c>
      <c r="F716" s="289">
        <v>100</v>
      </c>
      <c r="G716" s="291">
        <v>0.24</v>
      </c>
      <c r="H716" s="289">
        <v>11</v>
      </c>
      <c r="I716" s="294"/>
      <c r="J716" s="292">
        <v>10</v>
      </c>
      <c r="K716" s="285">
        <v>7.2</v>
      </c>
      <c r="L716" s="291">
        <v>0.48</v>
      </c>
      <c r="M716" s="289">
        <v>30</v>
      </c>
      <c r="N716" s="289">
        <v>170</v>
      </c>
      <c r="O716" s="289">
        <v>540</v>
      </c>
      <c r="P716" s="289">
        <v>28</v>
      </c>
      <c r="Q716" s="289">
        <v>10.68</v>
      </c>
      <c r="R716" s="289">
        <v>91.8</v>
      </c>
      <c r="S716" s="285">
        <v>8.8000000000000007</v>
      </c>
      <c r="T716" s="285">
        <v>1.9</v>
      </c>
      <c r="U716" s="289">
        <v>8.4</v>
      </c>
    </row>
    <row r="717" spans="1:41" x14ac:dyDescent="0.2">
      <c r="A717" s="288">
        <v>930</v>
      </c>
      <c r="B717" s="289" t="s">
        <v>95</v>
      </c>
      <c r="C717" s="290">
        <v>45091</v>
      </c>
      <c r="D717" s="285">
        <v>19.899999999999999</v>
      </c>
      <c r="E717" s="285">
        <v>3.3</v>
      </c>
      <c r="F717" s="289">
        <v>25</v>
      </c>
      <c r="G717" s="291">
        <v>6.8000000000000005E-2</v>
      </c>
      <c r="H717" s="289">
        <v>5.7</v>
      </c>
      <c r="I717" s="294"/>
      <c r="J717" s="285">
        <v>17.2</v>
      </c>
      <c r="K717" s="285">
        <v>7.6</v>
      </c>
      <c r="L717" s="291">
        <v>0.93</v>
      </c>
      <c r="M717" s="289">
        <v>10</v>
      </c>
      <c r="N717" s="289">
        <v>170</v>
      </c>
      <c r="O717" s="289">
        <v>480</v>
      </c>
      <c r="P717" s="289">
        <v>43</v>
      </c>
      <c r="Q717" s="289">
        <v>8.1300000000000008</v>
      </c>
      <c r="R717" s="289">
        <v>90.2</v>
      </c>
      <c r="S717" s="285">
        <v>15</v>
      </c>
      <c r="T717" s="285">
        <v>3.1</v>
      </c>
      <c r="U717" s="285">
        <v>16</v>
      </c>
    </row>
    <row r="718" spans="1:41" x14ac:dyDescent="0.2">
      <c r="A718" s="288">
        <v>930</v>
      </c>
      <c r="B718" s="289" t="s">
        <v>95</v>
      </c>
      <c r="C718" s="290" t="s">
        <v>208</v>
      </c>
      <c r="D718" s="405">
        <v>16.399999999999999</v>
      </c>
      <c r="E718" s="406">
        <v>2.5</v>
      </c>
      <c r="F718" s="407">
        <v>250</v>
      </c>
      <c r="G718" s="408">
        <v>0.67</v>
      </c>
      <c r="H718" s="407">
        <v>28</v>
      </c>
      <c r="I718" s="409"/>
      <c r="J718" s="406">
        <v>7.51</v>
      </c>
      <c r="K718" s="406">
        <v>6.7</v>
      </c>
      <c r="L718" s="408">
        <v>0.26</v>
      </c>
      <c r="M718" s="407">
        <v>23</v>
      </c>
      <c r="N718" s="410">
        <v>50</v>
      </c>
      <c r="O718" s="407">
        <v>950</v>
      </c>
      <c r="P718" s="407">
        <v>28</v>
      </c>
      <c r="Q718" s="406">
        <v>8.5</v>
      </c>
      <c r="R718" s="407">
        <v>87.7</v>
      </c>
      <c r="S718" s="406">
        <v>7.8</v>
      </c>
      <c r="T718" s="406">
        <v>1.5</v>
      </c>
      <c r="U718" s="406">
        <v>6.5</v>
      </c>
    </row>
    <row r="719" spans="1:41" x14ac:dyDescent="0.2">
      <c r="A719" s="288">
        <v>930</v>
      </c>
      <c r="B719" s="289" t="s">
        <v>95</v>
      </c>
      <c r="C719" s="290">
        <v>45211</v>
      </c>
      <c r="D719" s="406">
        <v>10.9</v>
      </c>
      <c r="E719" s="406">
        <v>3.4</v>
      </c>
      <c r="F719" s="407">
        <v>450</v>
      </c>
      <c r="G719" s="408">
        <v>0.66</v>
      </c>
      <c r="H719" s="407">
        <v>29</v>
      </c>
      <c r="I719" s="409"/>
      <c r="J719" s="406">
        <v>6.36</v>
      </c>
      <c r="K719" s="406">
        <v>6.7</v>
      </c>
      <c r="L719" s="408">
        <v>0.21</v>
      </c>
      <c r="M719" s="407">
        <v>14</v>
      </c>
      <c r="N719" s="407">
        <v>52</v>
      </c>
      <c r="O719" s="407">
        <v>790</v>
      </c>
      <c r="P719" s="407">
        <v>25</v>
      </c>
      <c r="Q719" s="406">
        <v>9.6</v>
      </c>
      <c r="R719" s="407">
        <v>90</v>
      </c>
      <c r="S719" s="406">
        <v>6.3</v>
      </c>
      <c r="T719" s="406">
        <v>1.3</v>
      </c>
      <c r="U719" s="406">
        <v>5.6</v>
      </c>
    </row>
    <row r="720" spans="1:41" x14ac:dyDescent="0.2">
      <c r="A720" s="288">
        <v>930</v>
      </c>
      <c r="B720" s="289" t="s">
        <v>95</v>
      </c>
      <c r="C720" s="290">
        <v>45273</v>
      </c>
      <c r="D720" s="406">
        <v>2.9</v>
      </c>
      <c r="E720" s="406">
        <v>3.2</v>
      </c>
      <c r="F720" s="407">
        <v>250</v>
      </c>
      <c r="G720" s="408">
        <v>0.3</v>
      </c>
      <c r="H720" s="407">
        <v>14</v>
      </c>
      <c r="I720" s="409"/>
      <c r="J720" s="407">
        <v>10.7</v>
      </c>
      <c r="K720" s="406">
        <v>7.2</v>
      </c>
      <c r="L720" s="408">
        <v>0.52</v>
      </c>
      <c r="M720" s="407">
        <v>49</v>
      </c>
      <c r="N720" s="407">
        <v>170</v>
      </c>
      <c r="O720" s="407">
        <v>580</v>
      </c>
      <c r="P720" s="407">
        <v>27</v>
      </c>
      <c r="Q720" s="407">
        <v>12.2</v>
      </c>
      <c r="R720" s="407">
        <v>93</v>
      </c>
      <c r="S720" s="406">
        <v>9.6999999999999993</v>
      </c>
      <c r="T720" s="406">
        <v>2.2000000000000002</v>
      </c>
      <c r="U720" s="407">
        <v>10</v>
      </c>
    </row>
    <row r="721" spans="1:21" x14ac:dyDescent="0.2">
      <c r="A721" s="299">
        <v>930</v>
      </c>
      <c r="B721" s="289" t="s">
        <v>95</v>
      </c>
      <c r="C721" s="290"/>
      <c r="D721" s="285"/>
      <c r="E721" s="285"/>
      <c r="F721" s="289"/>
      <c r="G721" s="291"/>
      <c r="H721" s="289"/>
      <c r="I721" s="289"/>
      <c r="J721" s="296"/>
      <c r="K721" s="285"/>
      <c r="L721" s="291"/>
      <c r="M721" s="289"/>
      <c r="N721" s="289"/>
      <c r="O721" s="289"/>
      <c r="P721" s="289"/>
      <c r="Q721" s="289"/>
      <c r="R721" s="289"/>
      <c r="S721" s="289"/>
      <c r="T721" s="285"/>
      <c r="U721" s="289"/>
    </row>
    <row r="722" spans="1:21" x14ac:dyDescent="0.2">
      <c r="A722" s="340"/>
      <c r="B722" s="340"/>
      <c r="C722" s="341"/>
      <c r="D722" s="342"/>
      <c r="E722" s="342"/>
      <c r="F722" s="343"/>
      <c r="G722" s="343"/>
      <c r="H722" s="342"/>
      <c r="I722" s="342"/>
      <c r="J722" s="342"/>
      <c r="K722" s="342"/>
      <c r="L722" s="344"/>
      <c r="M722" s="344"/>
      <c r="N722" s="343"/>
      <c r="O722" s="343"/>
      <c r="P722" s="343"/>
      <c r="Q722" s="342"/>
      <c r="R722" s="343"/>
      <c r="S722" s="343"/>
      <c r="T722" s="342"/>
      <c r="U722" s="343"/>
    </row>
    <row r="723" spans="1:21" x14ac:dyDescent="0.2">
      <c r="A723" s="286"/>
      <c r="B723" s="286"/>
      <c r="C723" s="331" t="s">
        <v>99</v>
      </c>
      <c r="D723" s="332">
        <f>MIN(D715:D721)</f>
        <v>2.9</v>
      </c>
      <c r="E723" s="332">
        <f>MIN(E715:E721)</f>
        <v>2</v>
      </c>
      <c r="F723" s="333">
        <f>MIN(F715:F721)</f>
        <v>25</v>
      </c>
      <c r="G723" s="332">
        <f>MIN(G715:G721)</f>
        <v>6.8000000000000005E-2</v>
      </c>
      <c r="H723" s="332">
        <f>MIN(H715:H721)</f>
        <v>5.7</v>
      </c>
      <c r="I723" s="332"/>
      <c r="J723" s="332">
        <f>MIN(J715:J721)</f>
        <v>6.36</v>
      </c>
      <c r="K723" s="332">
        <f>MIN(K715:K721)</f>
        <v>6.7</v>
      </c>
      <c r="L723" s="334">
        <f>MIN(L715:L721)</f>
        <v>0.21</v>
      </c>
      <c r="M723" s="334"/>
      <c r="N723" s="333">
        <f t="shared" ref="N723:U723" si="141">MIN(N715:N721)</f>
        <v>50</v>
      </c>
      <c r="O723" s="333">
        <f t="shared" si="141"/>
        <v>480</v>
      </c>
      <c r="P723" s="333">
        <f t="shared" si="141"/>
        <v>14</v>
      </c>
      <c r="Q723" s="332">
        <f t="shared" si="141"/>
        <v>8.1300000000000008</v>
      </c>
      <c r="R723" s="333">
        <f t="shared" si="141"/>
        <v>87.7</v>
      </c>
      <c r="S723" s="333">
        <f t="shared" si="141"/>
        <v>6.3</v>
      </c>
      <c r="T723" s="332">
        <f t="shared" si="141"/>
        <v>1.3</v>
      </c>
      <c r="U723" s="333">
        <f t="shared" si="141"/>
        <v>5.6</v>
      </c>
    </row>
    <row r="724" spans="1:21" x14ac:dyDescent="0.2">
      <c r="A724" s="286"/>
      <c r="B724" s="286"/>
      <c r="C724" s="331" t="s">
        <v>100</v>
      </c>
      <c r="D724" s="332">
        <f>AVERAGE(D715:D721)</f>
        <v>10.483333333333333</v>
      </c>
      <c r="E724" s="332">
        <f>AVERAGE(E715:E721)</f>
        <v>2.9000000000000004</v>
      </c>
      <c r="F724" s="333">
        <f>AVERAGE(F715:F721)</f>
        <v>202.5</v>
      </c>
      <c r="G724" s="332">
        <f>AVERAGE(G715:G721)</f>
        <v>0.37966666666666665</v>
      </c>
      <c r="H724" s="332">
        <f>AVERAGE(H715:H721)</f>
        <v>17.116666666666667</v>
      </c>
      <c r="I724" s="332"/>
      <c r="J724" s="332">
        <f>AVERAGE(J715:J721)</f>
        <v>10.276666666666666</v>
      </c>
      <c r="K724" s="332">
        <f>AVERAGE(K715:K721)</f>
        <v>7.0500000000000007</v>
      </c>
      <c r="L724" s="334">
        <f>AVERAGE(L715:L721)</f>
        <v>0.45166666666666672</v>
      </c>
      <c r="M724" s="334"/>
      <c r="N724" s="333">
        <f t="shared" ref="N724:U724" si="142">AVERAGE(N715:N721)</f>
        <v>138.66666666666666</v>
      </c>
      <c r="O724" s="333">
        <f t="shared" si="142"/>
        <v>648.33333333333337</v>
      </c>
      <c r="P724" s="333">
        <f t="shared" si="142"/>
        <v>27.5</v>
      </c>
      <c r="Q724" s="332">
        <f t="shared" si="142"/>
        <v>10.203333333333333</v>
      </c>
      <c r="R724" s="333">
        <f t="shared" si="142"/>
        <v>90.933333333333323</v>
      </c>
      <c r="S724" s="333">
        <f t="shared" si="142"/>
        <v>9.1499999999999986</v>
      </c>
      <c r="T724" s="332">
        <f t="shared" si="142"/>
        <v>1.9333333333333336</v>
      </c>
      <c r="U724" s="333">
        <f t="shared" si="142"/>
        <v>9.9166666666666661</v>
      </c>
    </row>
    <row r="725" spans="1:21" x14ac:dyDescent="0.2">
      <c r="A725" s="286"/>
      <c r="B725" s="286"/>
      <c r="C725" s="331" t="s">
        <v>101</v>
      </c>
      <c r="D725" s="332">
        <f>MAX(D715:D721)</f>
        <v>19.899999999999999</v>
      </c>
      <c r="E725" s="332">
        <f>MAX(E715:E721)</f>
        <v>3.4</v>
      </c>
      <c r="F725" s="333">
        <f>MAX(F715:F721)</f>
        <v>450</v>
      </c>
      <c r="G725" s="332">
        <f>MAX(G715:G721)</f>
        <v>0.67</v>
      </c>
      <c r="H725" s="332">
        <f>MAX(H715:H721)</f>
        <v>29</v>
      </c>
      <c r="I725" s="332"/>
      <c r="J725" s="332">
        <f>MAX(J715:J721)</f>
        <v>17.2</v>
      </c>
      <c r="K725" s="332">
        <f>MAX(K715:K721)</f>
        <v>7.6</v>
      </c>
      <c r="L725" s="334">
        <f>MAX(L715:L721)</f>
        <v>0.93</v>
      </c>
      <c r="M725" s="334"/>
      <c r="N725" s="333">
        <f t="shared" ref="N725:U725" si="143">MAX(N715:N721)</f>
        <v>220</v>
      </c>
      <c r="O725" s="333">
        <f t="shared" si="143"/>
        <v>950</v>
      </c>
      <c r="P725" s="333">
        <f t="shared" si="143"/>
        <v>43</v>
      </c>
      <c r="Q725" s="332">
        <f t="shared" si="143"/>
        <v>12.2</v>
      </c>
      <c r="R725" s="333">
        <f t="shared" si="143"/>
        <v>93</v>
      </c>
      <c r="S725" s="333">
        <f t="shared" si="143"/>
        <v>15</v>
      </c>
      <c r="T725" s="332">
        <f t="shared" si="143"/>
        <v>3.1</v>
      </c>
      <c r="U725" s="333">
        <f t="shared" si="143"/>
        <v>16</v>
      </c>
    </row>
    <row r="726" spans="1:21" x14ac:dyDescent="0.2">
      <c r="A726" s="286"/>
      <c r="B726" s="286"/>
      <c r="C726" s="327"/>
      <c r="D726" s="305"/>
      <c r="E726" s="328"/>
      <c r="F726" s="346"/>
      <c r="G726" s="346"/>
      <c r="H726" s="305"/>
      <c r="I726" s="305"/>
      <c r="J726" s="305"/>
      <c r="K726" s="305"/>
      <c r="L726" s="375"/>
      <c r="M726" s="375"/>
      <c r="N726" s="346"/>
      <c r="O726" s="346"/>
      <c r="P726" s="346"/>
      <c r="Q726" s="305"/>
      <c r="R726" s="346"/>
      <c r="S726" s="346"/>
      <c r="T726" s="305"/>
      <c r="U726" s="346"/>
    </row>
    <row r="727" spans="1:21" x14ac:dyDescent="0.2">
      <c r="A727" s="335"/>
      <c r="B727" s="335"/>
      <c r="C727" s="371"/>
      <c r="D727" s="357"/>
      <c r="E727" s="372"/>
      <c r="F727" s="356"/>
      <c r="G727" s="356"/>
      <c r="H727" s="357"/>
      <c r="I727" s="357"/>
      <c r="J727" s="357"/>
      <c r="K727" s="357"/>
      <c r="L727" s="376"/>
      <c r="M727" s="376"/>
      <c r="N727" s="356"/>
      <c r="O727" s="356"/>
      <c r="P727" s="356"/>
      <c r="Q727" s="357"/>
      <c r="R727" s="356"/>
      <c r="S727" s="356"/>
      <c r="T727" s="357"/>
      <c r="U727" s="356"/>
    </row>
    <row r="728" spans="1:21" x14ac:dyDescent="0.2">
      <c r="A728" s="299">
        <v>932</v>
      </c>
      <c r="B728" s="289" t="s">
        <v>96</v>
      </c>
      <c r="C728" s="290">
        <v>44972</v>
      </c>
      <c r="D728" s="285">
        <v>2.2999999999999998</v>
      </c>
      <c r="E728" s="285">
        <v>1.4</v>
      </c>
      <c r="F728" s="289">
        <v>250</v>
      </c>
      <c r="G728" s="291">
        <v>0.43</v>
      </c>
      <c r="H728" s="289">
        <v>17</v>
      </c>
      <c r="I728" s="294"/>
      <c r="J728" s="292">
        <v>4.4000000000000004</v>
      </c>
      <c r="K728" s="285">
        <v>6.3</v>
      </c>
      <c r="L728" s="298">
        <v>7.4999999999999997E-2</v>
      </c>
      <c r="M728" s="289">
        <v>18</v>
      </c>
      <c r="N728" s="289">
        <v>120</v>
      </c>
      <c r="O728" s="289">
        <v>530</v>
      </c>
      <c r="P728" s="285">
        <v>7.2</v>
      </c>
      <c r="Q728" s="289">
        <v>13.28</v>
      </c>
      <c r="R728" s="289">
        <v>98</v>
      </c>
      <c r="S728" s="285">
        <v>4</v>
      </c>
      <c r="T728" s="291">
        <v>0.91</v>
      </c>
      <c r="U728" s="285">
        <v>4.2</v>
      </c>
    </row>
    <row r="729" spans="1:21" x14ac:dyDescent="0.2">
      <c r="A729" s="299">
        <v>932</v>
      </c>
      <c r="B729" s="289" t="s">
        <v>96</v>
      </c>
      <c r="C729" s="290">
        <v>45035</v>
      </c>
      <c r="D729" s="285">
        <v>6.8</v>
      </c>
      <c r="E729" s="285">
        <v>2.2999999999999998</v>
      </c>
      <c r="F729" s="289">
        <v>100</v>
      </c>
      <c r="G729" s="291">
        <v>0.33</v>
      </c>
      <c r="H729" s="289">
        <v>14</v>
      </c>
      <c r="I729" s="294"/>
      <c r="J729" s="292">
        <v>4.8899999999999997</v>
      </c>
      <c r="K729" s="285">
        <v>6.6</v>
      </c>
      <c r="L729" s="298">
        <v>0.13</v>
      </c>
      <c r="M729" s="289">
        <v>17</v>
      </c>
      <c r="N729" s="289">
        <v>120</v>
      </c>
      <c r="O729" s="289">
        <v>520</v>
      </c>
      <c r="P729" s="285">
        <v>11</v>
      </c>
      <c r="Q729" s="289">
        <v>11.9</v>
      </c>
      <c r="R729" s="289">
        <v>97.8</v>
      </c>
      <c r="S729" s="285">
        <v>4.2</v>
      </c>
      <c r="T729" s="291">
        <v>0.92</v>
      </c>
      <c r="U729" s="285">
        <v>4.0999999999999996</v>
      </c>
    </row>
    <row r="730" spans="1:21" x14ac:dyDescent="0.2">
      <c r="A730" s="299">
        <v>932</v>
      </c>
      <c r="B730" s="289" t="s">
        <v>96</v>
      </c>
      <c r="C730" s="290">
        <v>45091</v>
      </c>
      <c r="D730" s="285">
        <v>15.9</v>
      </c>
      <c r="E730" s="285">
        <v>3.6</v>
      </c>
      <c r="F730" s="289">
        <v>50</v>
      </c>
      <c r="G730" s="291">
        <v>0.13</v>
      </c>
      <c r="H730" s="289">
        <v>5</v>
      </c>
      <c r="I730" s="294"/>
      <c r="J730" s="285">
        <v>6.71</v>
      </c>
      <c r="K730" s="285">
        <v>7</v>
      </c>
      <c r="L730" s="291">
        <v>0.25</v>
      </c>
      <c r="M730" s="293">
        <v>19</v>
      </c>
      <c r="N730" s="289">
        <v>130</v>
      </c>
      <c r="O730" s="289">
        <v>310</v>
      </c>
      <c r="P730" s="289">
        <v>15</v>
      </c>
      <c r="Q730" s="289">
        <v>9.4</v>
      </c>
      <c r="R730" s="289">
        <v>96.2</v>
      </c>
      <c r="S730" s="285">
        <v>5.0999999999999996</v>
      </c>
      <c r="T730" s="285">
        <v>1.5</v>
      </c>
      <c r="U730" s="285">
        <v>5.3</v>
      </c>
    </row>
    <row r="731" spans="1:21" x14ac:dyDescent="0.2">
      <c r="A731" s="288">
        <v>932</v>
      </c>
      <c r="B731" s="289" t="s">
        <v>96</v>
      </c>
      <c r="C731" s="290" t="s">
        <v>207</v>
      </c>
      <c r="D731" s="405">
        <v>16.5</v>
      </c>
      <c r="E731" s="406">
        <v>2.1</v>
      </c>
      <c r="F731" s="407">
        <v>400</v>
      </c>
      <c r="G731" s="408">
        <v>0.81</v>
      </c>
      <c r="H731" s="407">
        <v>38</v>
      </c>
      <c r="I731" s="409"/>
      <c r="J731" s="406">
        <v>4.91</v>
      </c>
      <c r="K731" s="406">
        <v>6.2</v>
      </c>
      <c r="L731" s="411">
        <v>9.8000000000000004E-2</v>
      </c>
      <c r="M731" s="407">
        <v>13</v>
      </c>
      <c r="N731" s="410">
        <v>50</v>
      </c>
      <c r="O731" s="407">
        <v>990</v>
      </c>
      <c r="P731" s="407">
        <v>22</v>
      </c>
      <c r="Q731" s="406">
        <v>9</v>
      </c>
      <c r="R731" s="407">
        <v>93.7</v>
      </c>
      <c r="S731" s="406">
        <v>5.8</v>
      </c>
      <c r="T731" s="408">
        <v>0.97</v>
      </c>
      <c r="U731" s="406">
        <v>4</v>
      </c>
    </row>
    <row r="732" spans="1:21" x14ac:dyDescent="0.2">
      <c r="A732" s="299">
        <v>932</v>
      </c>
      <c r="B732" s="289" t="s">
        <v>96</v>
      </c>
      <c r="C732" s="290">
        <v>45212</v>
      </c>
      <c r="D732" s="406">
        <v>8.1</v>
      </c>
      <c r="E732" s="406">
        <v>2.5</v>
      </c>
      <c r="F732" s="407">
        <v>550</v>
      </c>
      <c r="G732" s="408">
        <v>0.77</v>
      </c>
      <c r="H732" s="407">
        <v>32</v>
      </c>
      <c r="I732" s="409"/>
      <c r="J732" s="406">
        <v>4.34</v>
      </c>
      <c r="K732" s="406">
        <v>6.2</v>
      </c>
      <c r="L732" s="411">
        <v>7.9000000000000001E-2</v>
      </c>
      <c r="M732" s="407">
        <v>16</v>
      </c>
      <c r="N732" s="410">
        <v>50</v>
      </c>
      <c r="O732" s="407">
        <v>840</v>
      </c>
      <c r="P732" s="407">
        <v>18</v>
      </c>
      <c r="Q732" s="407">
        <v>10.7</v>
      </c>
      <c r="R732" s="407">
        <v>94</v>
      </c>
      <c r="S732" s="406">
        <v>4.8</v>
      </c>
      <c r="T732" s="408">
        <v>0.9</v>
      </c>
      <c r="U732" s="406">
        <v>4</v>
      </c>
    </row>
    <row r="733" spans="1:21" x14ac:dyDescent="0.2">
      <c r="A733" s="299">
        <v>932</v>
      </c>
      <c r="B733" s="289" t="s">
        <v>96</v>
      </c>
      <c r="C733" s="290">
        <v>45273</v>
      </c>
      <c r="D733" s="406">
        <v>0.5</v>
      </c>
      <c r="E733" s="406">
        <v>2.8</v>
      </c>
      <c r="F733" s="407">
        <v>320</v>
      </c>
      <c r="G733" s="408">
        <v>0.43</v>
      </c>
      <c r="H733" s="407">
        <v>19</v>
      </c>
      <c r="I733" s="409"/>
      <c r="J733" s="406">
        <v>4.88</v>
      </c>
      <c r="K733" s="406">
        <v>6.5</v>
      </c>
      <c r="L733" s="408">
        <v>0.13</v>
      </c>
      <c r="M733" s="407">
        <v>44</v>
      </c>
      <c r="N733" s="407">
        <v>120</v>
      </c>
      <c r="O733" s="407">
        <v>560</v>
      </c>
      <c r="P733" s="407">
        <v>12</v>
      </c>
      <c r="Q733" s="407">
        <v>13.7</v>
      </c>
      <c r="R733" s="407">
        <v>97.5</v>
      </c>
      <c r="S733" s="406">
        <v>4.5</v>
      </c>
      <c r="T733" s="406">
        <v>1</v>
      </c>
      <c r="U733" s="406">
        <v>4.7</v>
      </c>
    </row>
    <row r="734" spans="1:21" x14ac:dyDescent="0.2">
      <c r="A734" s="340"/>
      <c r="B734" s="340"/>
      <c r="C734" s="341"/>
      <c r="D734" s="342"/>
      <c r="E734" s="342"/>
      <c r="F734" s="343"/>
      <c r="G734" s="343"/>
      <c r="H734" s="342"/>
      <c r="I734" s="342"/>
      <c r="J734" s="342"/>
      <c r="K734" s="342"/>
      <c r="L734" s="344"/>
      <c r="M734" s="344"/>
      <c r="N734" s="343"/>
      <c r="O734" s="343"/>
      <c r="P734" s="343"/>
      <c r="Q734" s="342"/>
      <c r="R734" s="343"/>
      <c r="S734" s="343"/>
      <c r="T734" s="342"/>
      <c r="U734" s="343"/>
    </row>
    <row r="735" spans="1:21" x14ac:dyDescent="0.2">
      <c r="A735" s="286"/>
      <c r="B735" s="286"/>
      <c r="C735" s="331" t="s">
        <v>99</v>
      </c>
      <c r="D735" s="332">
        <f>MIN(D728:D733)</f>
        <v>0.5</v>
      </c>
      <c r="E735" s="332">
        <f>MIN(E728:E733)</f>
        <v>1.4</v>
      </c>
      <c r="F735" s="333">
        <f>MIN(F728:F733)</f>
        <v>50</v>
      </c>
      <c r="G735" s="332">
        <f>MIN(G728:G733)</f>
        <v>0.13</v>
      </c>
      <c r="H735" s="332">
        <f>MIN(H728:H733)</f>
        <v>5</v>
      </c>
      <c r="I735" s="332"/>
      <c r="J735" s="332">
        <f>MIN(J728:J733)</f>
        <v>4.34</v>
      </c>
      <c r="K735" s="332">
        <f>MIN(K728:K733)</f>
        <v>6.2</v>
      </c>
      <c r="L735" s="334">
        <f>MIN(L728:L733)</f>
        <v>7.4999999999999997E-2</v>
      </c>
      <c r="M735" s="334"/>
      <c r="N735" s="333">
        <f t="shared" ref="N735:U735" si="144">MIN(N728:N733)</f>
        <v>50</v>
      </c>
      <c r="O735" s="333">
        <f t="shared" si="144"/>
        <v>310</v>
      </c>
      <c r="P735" s="333">
        <f t="shared" si="144"/>
        <v>7.2</v>
      </c>
      <c r="Q735" s="332">
        <f t="shared" si="144"/>
        <v>9</v>
      </c>
      <c r="R735" s="333">
        <f t="shared" si="144"/>
        <v>93.7</v>
      </c>
      <c r="S735" s="333">
        <f t="shared" si="144"/>
        <v>4</v>
      </c>
      <c r="T735" s="332">
        <f t="shared" si="144"/>
        <v>0.9</v>
      </c>
      <c r="U735" s="333">
        <f t="shared" si="144"/>
        <v>4</v>
      </c>
    </row>
    <row r="736" spans="1:21" x14ac:dyDescent="0.2">
      <c r="A736" s="286"/>
      <c r="B736" s="286"/>
      <c r="C736" s="331" t="s">
        <v>100</v>
      </c>
      <c r="D736" s="332">
        <f>AVERAGE(D728:D733)</f>
        <v>8.35</v>
      </c>
      <c r="E736" s="332">
        <f>AVERAGE(E728:E733)</f>
        <v>2.4499999999999997</v>
      </c>
      <c r="F736" s="333">
        <f>AVERAGE(F728:F733)</f>
        <v>278.33333333333331</v>
      </c>
      <c r="G736" s="332">
        <f>AVERAGE(G728:G733)</f>
        <v>0.48333333333333339</v>
      </c>
      <c r="H736" s="332">
        <f>AVERAGE(H728:H733)</f>
        <v>20.833333333333332</v>
      </c>
      <c r="I736" s="332"/>
      <c r="J736" s="332">
        <f>AVERAGE(J728:J733)</f>
        <v>5.0216666666666665</v>
      </c>
      <c r="K736" s="332">
        <f>AVERAGE(K728:K733)</f>
        <v>6.4666666666666659</v>
      </c>
      <c r="L736" s="334">
        <f>AVERAGE(L728:L733)</f>
        <v>0.127</v>
      </c>
      <c r="M736" s="334"/>
      <c r="N736" s="333">
        <f t="shared" ref="N736:U736" si="145">AVERAGE(N728:N733)</f>
        <v>98.333333333333329</v>
      </c>
      <c r="O736" s="333">
        <f t="shared" si="145"/>
        <v>625</v>
      </c>
      <c r="P736" s="333">
        <f t="shared" si="145"/>
        <v>14.200000000000001</v>
      </c>
      <c r="Q736" s="332">
        <f t="shared" si="145"/>
        <v>11.33</v>
      </c>
      <c r="R736" s="333">
        <f t="shared" si="145"/>
        <v>96.2</v>
      </c>
      <c r="S736" s="333">
        <f t="shared" si="145"/>
        <v>4.7333333333333334</v>
      </c>
      <c r="T736" s="332">
        <f t="shared" si="145"/>
        <v>1.0333333333333334</v>
      </c>
      <c r="U736" s="333">
        <f t="shared" si="145"/>
        <v>4.3833333333333337</v>
      </c>
    </row>
    <row r="737" spans="1:21" x14ac:dyDescent="0.2">
      <c r="A737" s="286"/>
      <c r="B737" s="286"/>
      <c r="C737" s="331" t="s">
        <v>101</v>
      </c>
      <c r="D737" s="332">
        <f>MAX(D728:D733)</f>
        <v>16.5</v>
      </c>
      <c r="E737" s="332">
        <f>MAX(E728:E733)</f>
        <v>3.6</v>
      </c>
      <c r="F737" s="333">
        <f>MAX(F728:F733)</f>
        <v>550</v>
      </c>
      <c r="G737" s="332">
        <f>MAX(G728:G733)</f>
        <v>0.81</v>
      </c>
      <c r="H737" s="332">
        <f>MAX(H728:H733)</f>
        <v>38</v>
      </c>
      <c r="I737" s="332"/>
      <c r="J737" s="332">
        <f>MAX(J728:J733)</f>
        <v>6.71</v>
      </c>
      <c r="K737" s="332">
        <f>MAX(K728:K733)</f>
        <v>7</v>
      </c>
      <c r="L737" s="334">
        <f>MAX(L728:L733)</f>
        <v>0.25</v>
      </c>
      <c r="M737" s="334"/>
      <c r="N737" s="333">
        <f t="shared" ref="N737:U737" si="146">MAX(N728:N733)</f>
        <v>130</v>
      </c>
      <c r="O737" s="333">
        <f t="shared" si="146"/>
        <v>990</v>
      </c>
      <c r="P737" s="333">
        <f t="shared" si="146"/>
        <v>22</v>
      </c>
      <c r="Q737" s="332">
        <f t="shared" si="146"/>
        <v>13.7</v>
      </c>
      <c r="R737" s="333">
        <f t="shared" si="146"/>
        <v>98</v>
      </c>
      <c r="S737" s="333">
        <f t="shared" si="146"/>
        <v>5.8</v>
      </c>
      <c r="T737" s="332">
        <f t="shared" si="146"/>
        <v>1.5</v>
      </c>
      <c r="U737" s="333">
        <f t="shared" si="146"/>
        <v>5.3</v>
      </c>
    </row>
    <row r="738" spans="1:21" x14ac:dyDescent="0.2">
      <c r="A738" s="286"/>
      <c r="B738" s="286"/>
      <c r="C738" s="349"/>
      <c r="D738" s="377"/>
      <c r="E738" s="377"/>
      <c r="F738" s="329"/>
      <c r="G738" s="329"/>
      <c r="H738" s="297"/>
      <c r="I738" s="297"/>
      <c r="J738" s="328"/>
      <c r="K738" s="328"/>
      <c r="L738" s="330"/>
      <c r="M738" s="330"/>
      <c r="N738" s="329"/>
      <c r="O738" s="329"/>
      <c r="P738" s="329"/>
      <c r="Q738" s="328"/>
      <c r="R738" s="329"/>
      <c r="S738" s="329"/>
      <c r="T738" s="328"/>
      <c r="U738" s="329"/>
    </row>
    <row r="739" spans="1:21" x14ac:dyDescent="0.2">
      <c r="A739" s="286"/>
      <c r="B739" s="286"/>
      <c r="C739" s="336"/>
      <c r="D739" s="378"/>
      <c r="E739" s="378"/>
      <c r="F739" s="373"/>
      <c r="G739" s="373"/>
      <c r="H739" s="379"/>
      <c r="I739" s="379"/>
      <c r="J739" s="372"/>
      <c r="K739" s="372"/>
      <c r="L739" s="374"/>
      <c r="M739" s="374"/>
      <c r="N739" s="373"/>
      <c r="O739" s="373"/>
      <c r="P739" s="373"/>
      <c r="Q739" s="372"/>
      <c r="R739" s="373"/>
      <c r="S739" s="373"/>
      <c r="T739" s="372"/>
      <c r="U739" s="373"/>
    </row>
    <row r="740" spans="1:21" x14ac:dyDescent="0.2">
      <c r="A740" s="380">
        <v>940</v>
      </c>
      <c r="B740" s="369" t="s">
        <v>97</v>
      </c>
      <c r="C740" s="290">
        <v>44972</v>
      </c>
      <c r="D740" s="285">
        <v>2</v>
      </c>
      <c r="E740" s="285">
        <v>2.9</v>
      </c>
      <c r="F740" s="289">
        <v>120</v>
      </c>
      <c r="G740" s="291">
        <v>0.22</v>
      </c>
      <c r="H740" s="289">
        <v>11</v>
      </c>
      <c r="I740" s="294"/>
      <c r="J740" s="289">
        <v>11.7</v>
      </c>
      <c r="K740" s="285">
        <v>6.9</v>
      </c>
      <c r="L740" s="291">
        <v>0.43</v>
      </c>
      <c r="M740" s="289">
        <v>48</v>
      </c>
      <c r="N740" s="289">
        <v>1000</v>
      </c>
      <c r="O740" s="289">
        <v>1300</v>
      </c>
      <c r="P740" s="289">
        <v>15</v>
      </c>
      <c r="Q740" s="289">
        <v>11.14</v>
      </c>
      <c r="R740" s="289">
        <v>81.599999999999994</v>
      </c>
      <c r="S740" s="289">
        <v>12</v>
      </c>
      <c r="T740" s="285">
        <v>2.5</v>
      </c>
      <c r="U740" s="285">
        <v>9.4</v>
      </c>
    </row>
    <row r="741" spans="1:21" x14ac:dyDescent="0.2">
      <c r="A741" s="381">
        <v>940</v>
      </c>
      <c r="B741" s="382" t="s">
        <v>97</v>
      </c>
      <c r="C741" s="290">
        <v>45035</v>
      </c>
      <c r="D741" s="285">
        <v>9.5</v>
      </c>
      <c r="E741" s="285">
        <v>2.6</v>
      </c>
      <c r="F741" s="289">
        <v>100</v>
      </c>
      <c r="G741" s="291">
        <v>0.17</v>
      </c>
      <c r="H741" s="289">
        <v>7.4</v>
      </c>
      <c r="I741" s="294"/>
      <c r="J741" s="289">
        <v>12.1</v>
      </c>
      <c r="K741" s="285">
        <v>7.3</v>
      </c>
      <c r="L741" s="291">
        <v>0.46</v>
      </c>
      <c r="M741" s="289">
        <v>22</v>
      </c>
      <c r="N741" s="289">
        <v>920</v>
      </c>
      <c r="O741" s="289">
        <v>1300</v>
      </c>
      <c r="P741" s="289">
        <v>17</v>
      </c>
      <c r="Q741" s="289">
        <v>11.7</v>
      </c>
      <c r="R741" s="289">
        <v>102.1</v>
      </c>
      <c r="S741" s="289">
        <v>11</v>
      </c>
      <c r="T741" s="285">
        <v>2.4</v>
      </c>
      <c r="U741" s="285">
        <v>9</v>
      </c>
    </row>
    <row r="742" spans="1:21" x14ac:dyDescent="0.2">
      <c r="A742" s="381">
        <v>940</v>
      </c>
      <c r="B742" s="289" t="s">
        <v>97</v>
      </c>
      <c r="C742" s="282">
        <v>45091</v>
      </c>
      <c r="D742" s="283">
        <v>22.9</v>
      </c>
      <c r="E742" s="283">
        <v>1.1000000000000001</v>
      </c>
      <c r="F742" s="281">
        <v>25</v>
      </c>
      <c r="G742" s="383">
        <v>6.0999999999999999E-2</v>
      </c>
      <c r="H742" s="283">
        <v>5.6</v>
      </c>
      <c r="I742" s="283"/>
      <c r="J742" s="281">
        <v>14.5</v>
      </c>
      <c r="K742" s="283">
        <v>7.8</v>
      </c>
      <c r="L742" s="284">
        <v>0.64</v>
      </c>
      <c r="M742" s="281">
        <v>10</v>
      </c>
      <c r="N742" s="281">
        <v>400</v>
      </c>
      <c r="O742" s="281">
        <v>750</v>
      </c>
      <c r="P742" s="281">
        <v>6.8</v>
      </c>
      <c r="Q742" s="289">
        <v>9.1300000000000008</v>
      </c>
      <c r="R742" s="281">
        <v>107.5</v>
      </c>
      <c r="S742" s="281">
        <v>14</v>
      </c>
      <c r="T742" s="283">
        <v>3</v>
      </c>
      <c r="U742" s="281">
        <v>12</v>
      </c>
    </row>
    <row r="743" spans="1:21" x14ac:dyDescent="0.2">
      <c r="A743" s="288">
        <v>940</v>
      </c>
      <c r="B743" s="289" t="s">
        <v>97</v>
      </c>
      <c r="C743" s="290" t="s">
        <v>208</v>
      </c>
      <c r="D743" s="405">
        <v>17.3</v>
      </c>
      <c r="E743" s="406">
        <v>2.8</v>
      </c>
      <c r="F743" s="407">
        <v>100</v>
      </c>
      <c r="G743" s="408">
        <v>0.13</v>
      </c>
      <c r="H743" s="406">
        <v>8.1</v>
      </c>
      <c r="I743" s="409"/>
      <c r="J743" s="407">
        <v>14.2</v>
      </c>
      <c r="K743" s="406">
        <v>7.3</v>
      </c>
      <c r="L743" s="408">
        <v>0.67</v>
      </c>
      <c r="M743" s="407">
        <v>22</v>
      </c>
      <c r="N743" s="407">
        <v>110</v>
      </c>
      <c r="O743" s="407">
        <v>550</v>
      </c>
      <c r="P743" s="407">
        <v>15</v>
      </c>
      <c r="Q743" s="406">
        <v>8.24</v>
      </c>
      <c r="R743" s="407">
        <v>86.3</v>
      </c>
      <c r="S743" s="407">
        <v>13</v>
      </c>
      <c r="T743" s="406">
        <v>2.8</v>
      </c>
      <c r="U743" s="407">
        <v>13</v>
      </c>
    </row>
    <row r="744" spans="1:21" x14ac:dyDescent="0.2">
      <c r="A744" s="384">
        <v>940</v>
      </c>
      <c r="B744" s="289" t="s">
        <v>97</v>
      </c>
      <c r="C744" s="290">
        <v>45211</v>
      </c>
      <c r="D744" s="407">
        <v>11.5</v>
      </c>
      <c r="E744" s="406">
        <v>4</v>
      </c>
      <c r="F744" s="407">
        <v>150</v>
      </c>
      <c r="G744" s="408">
        <v>0.21</v>
      </c>
      <c r="H744" s="407">
        <v>11</v>
      </c>
      <c r="I744" s="409"/>
      <c r="J744" s="407">
        <v>13.2</v>
      </c>
      <c r="K744" s="406">
        <v>7.3</v>
      </c>
      <c r="L744" s="408">
        <v>0.66</v>
      </c>
      <c r="M744" s="407">
        <v>76</v>
      </c>
      <c r="N744" s="407">
        <v>290</v>
      </c>
      <c r="O744" s="407">
        <v>720</v>
      </c>
      <c r="P744" s="407">
        <v>15</v>
      </c>
      <c r="Q744" s="406">
        <v>8.5</v>
      </c>
      <c r="R744" s="407">
        <v>81</v>
      </c>
      <c r="S744" s="407">
        <v>13</v>
      </c>
      <c r="T744" s="406">
        <v>2.9</v>
      </c>
      <c r="U744" s="407">
        <v>11</v>
      </c>
    </row>
    <row r="745" spans="1:21" x14ac:dyDescent="0.2">
      <c r="A745" s="385">
        <v>940</v>
      </c>
      <c r="B745" s="386" t="s">
        <v>97</v>
      </c>
      <c r="C745" s="290">
        <v>45273</v>
      </c>
      <c r="D745" s="407">
        <v>1.5</v>
      </c>
      <c r="E745" s="406">
        <v>2.7</v>
      </c>
      <c r="F745" s="407">
        <v>220</v>
      </c>
      <c r="G745" s="408">
        <v>0.32</v>
      </c>
      <c r="H745" s="407">
        <v>14</v>
      </c>
      <c r="I745" s="409"/>
      <c r="J745" s="407">
        <v>12</v>
      </c>
      <c r="K745" s="406">
        <v>7.1</v>
      </c>
      <c r="L745" s="408">
        <v>0.52</v>
      </c>
      <c r="M745" s="407">
        <v>53</v>
      </c>
      <c r="N745" s="407">
        <v>630</v>
      </c>
      <c r="O745" s="407">
        <v>1200</v>
      </c>
      <c r="P745" s="407">
        <v>18</v>
      </c>
      <c r="Q745" s="407">
        <v>10.5</v>
      </c>
      <c r="R745" s="407">
        <v>79.599999999999994</v>
      </c>
      <c r="S745" s="407">
        <v>13</v>
      </c>
      <c r="T745" s="406">
        <v>2.8</v>
      </c>
      <c r="U745" s="406">
        <v>9.6</v>
      </c>
    </row>
    <row r="746" spans="1:21" x14ac:dyDescent="0.2">
      <c r="A746" s="326"/>
      <c r="B746" s="326"/>
      <c r="C746" s="327"/>
      <c r="D746" s="328"/>
      <c r="E746" s="328"/>
      <c r="F746" s="329"/>
      <c r="G746" s="329"/>
      <c r="H746" s="328"/>
      <c r="I746" s="328"/>
      <c r="J746" s="328"/>
      <c r="K746" s="328"/>
      <c r="L746" s="330"/>
      <c r="M746" s="330"/>
      <c r="N746" s="329"/>
      <c r="O746" s="329"/>
      <c r="P746" s="329"/>
      <c r="Q746" s="328"/>
      <c r="R746" s="329"/>
      <c r="S746" s="329"/>
      <c r="T746" s="328"/>
      <c r="U746" s="329"/>
    </row>
    <row r="747" spans="1:21" x14ac:dyDescent="0.2">
      <c r="A747" s="286"/>
      <c r="B747" s="286"/>
      <c r="C747" s="331" t="s">
        <v>99</v>
      </c>
      <c r="D747" s="332">
        <f>MIN(D740:D745)</f>
        <v>1.5</v>
      </c>
      <c r="E747" s="332">
        <f>MIN(E740:E745)</f>
        <v>1.1000000000000001</v>
      </c>
      <c r="F747" s="333">
        <f>MIN(F740:F745)</f>
        <v>25</v>
      </c>
      <c r="G747" s="332">
        <f>MIN(G740:G745)</f>
        <v>6.0999999999999999E-2</v>
      </c>
      <c r="H747" s="332">
        <f>MIN(H740:H745)</f>
        <v>5.6</v>
      </c>
      <c r="I747" s="332"/>
      <c r="J747" s="332">
        <f>MIN(J740:J745)</f>
        <v>11.7</v>
      </c>
      <c r="K747" s="332">
        <f>MIN(K740:K745)</f>
        <v>6.9</v>
      </c>
      <c r="L747" s="334">
        <f>MIN(L740:L745)</f>
        <v>0.43</v>
      </c>
      <c r="M747" s="334"/>
      <c r="N747" s="333">
        <f t="shared" ref="N747:U747" si="147">MIN(N740:N745)</f>
        <v>110</v>
      </c>
      <c r="O747" s="333">
        <f t="shared" si="147"/>
        <v>550</v>
      </c>
      <c r="P747" s="333">
        <f t="shared" si="147"/>
        <v>6.8</v>
      </c>
      <c r="Q747" s="332">
        <f t="shared" si="147"/>
        <v>8.24</v>
      </c>
      <c r="R747" s="333">
        <f t="shared" si="147"/>
        <v>79.599999999999994</v>
      </c>
      <c r="S747" s="333">
        <f t="shared" si="147"/>
        <v>11</v>
      </c>
      <c r="T747" s="332">
        <f t="shared" si="147"/>
        <v>2.4</v>
      </c>
      <c r="U747" s="333">
        <f t="shared" si="147"/>
        <v>9</v>
      </c>
    </row>
    <row r="748" spans="1:21" x14ac:dyDescent="0.2">
      <c r="A748" s="286"/>
      <c r="B748" s="286"/>
      <c r="C748" s="331" t="s">
        <v>100</v>
      </c>
      <c r="D748" s="332">
        <f>AVERAGE(D740:D745)</f>
        <v>10.783333333333333</v>
      </c>
      <c r="E748" s="332">
        <f>AVERAGE(E740:E745)</f>
        <v>2.6833333333333331</v>
      </c>
      <c r="F748" s="333">
        <f>AVERAGE(F740:F745)</f>
        <v>119.16666666666667</v>
      </c>
      <c r="G748" s="332">
        <f>AVERAGE(G740:G745)</f>
        <v>0.18516666666666667</v>
      </c>
      <c r="H748" s="332">
        <f>AVERAGE(H740:H745)</f>
        <v>9.5166666666666675</v>
      </c>
      <c r="I748" s="332"/>
      <c r="J748" s="332">
        <f>AVERAGE(J740:J745)</f>
        <v>12.950000000000001</v>
      </c>
      <c r="K748" s="332">
        <f>AVERAGE(K740:K745)</f>
        <v>7.2833333333333341</v>
      </c>
      <c r="L748" s="334">
        <f>AVERAGE(L740:L745)</f>
        <v>0.56333333333333335</v>
      </c>
      <c r="M748" s="334"/>
      <c r="N748" s="333">
        <f t="shared" ref="N748:U748" si="148">AVERAGE(N740:N745)</f>
        <v>558.33333333333337</v>
      </c>
      <c r="O748" s="333">
        <f t="shared" si="148"/>
        <v>970</v>
      </c>
      <c r="P748" s="333">
        <f t="shared" si="148"/>
        <v>14.466666666666667</v>
      </c>
      <c r="Q748" s="332">
        <f t="shared" si="148"/>
        <v>9.8683333333333341</v>
      </c>
      <c r="R748" s="333">
        <f t="shared" si="148"/>
        <v>89.683333333333337</v>
      </c>
      <c r="S748" s="333">
        <f t="shared" si="148"/>
        <v>12.666666666666666</v>
      </c>
      <c r="T748" s="332">
        <f t="shared" si="148"/>
        <v>2.7333333333333329</v>
      </c>
      <c r="U748" s="333">
        <f t="shared" si="148"/>
        <v>10.666666666666666</v>
      </c>
    </row>
    <row r="749" spans="1:21" x14ac:dyDescent="0.2">
      <c r="A749" s="286"/>
      <c r="B749" s="286"/>
      <c r="C749" s="331" t="s">
        <v>101</v>
      </c>
      <c r="D749" s="332">
        <f>MAX(D740:D745)</f>
        <v>22.9</v>
      </c>
      <c r="E749" s="332">
        <f>MAX(E740:E745)</f>
        <v>4</v>
      </c>
      <c r="F749" s="333">
        <f>MAX(F740:F745)</f>
        <v>220</v>
      </c>
      <c r="G749" s="332">
        <f>MAX(G740:G745)</f>
        <v>0.32</v>
      </c>
      <c r="H749" s="332">
        <f>MAX(H740:H745)</f>
        <v>14</v>
      </c>
      <c r="I749" s="332"/>
      <c r="J749" s="332">
        <f>MAX(J740:J745)</f>
        <v>14.5</v>
      </c>
      <c r="K749" s="332">
        <f>MAX(K740:K745)</f>
        <v>7.8</v>
      </c>
      <c r="L749" s="334">
        <f>MAX(L740:L745)</f>
        <v>0.67</v>
      </c>
      <c r="M749" s="334"/>
      <c r="N749" s="333">
        <f t="shared" ref="N749:U749" si="149">MAX(N740:N745)</f>
        <v>1000</v>
      </c>
      <c r="O749" s="333">
        <f t="shared" si="149"/>
        <v>1300</v>
      </c>
      <c r="P749" s="333">
        <f t="shared" si="149"/>
        <v>18</v>
      </c>
      <c r="Q749" s="332">
        <f t="shared" si="149"/>
        <v>11.7</v>
      </c>
      <c r="R749" s="333">
        <f t="shared" si="149"/>
        <v>107.5</v>
      </c>
      <c r="S749" s="333">
        <f t="shared" si="149"/>
        <v>14</v>
      </c>
      <c r="T749" s="332">
        <f t="shared" si="149"/>
        <v>3</v>
      </c>
      <c r="U749" s="333">
        <f t="shared" si="149"/>
        <v>13</v>
      </c>
    </row>
    <row r="750" spans="1:21" x14ac:dyDescent="0.2">
      <c r="A750" s="260"/>
      <c r="B750" s="260"/>
      <c r="C750" s="387"/>
      <c r="D750" s="388"/>
      <c r="E750" s="388"/>
      <c r="F750" s="389"/>
      <c r="G750" s="389"/>
      <c r="H750" s="389"/>
      <c r="I750" s="389"/>
      <c r="J750" s="388"/>
      <c r="K750" s="388"/>
      <c r="L750" s="390"/>
      <c r="M750" s="390"/>
      <c r="N750" s="389"/>
      <c r="O750" s="389"/>
      <c r="P750" s="389"/>
      <c r="Q750" s="328"/>
      <c r="R750" s="389"/>
      <c r="S750" s="389"/>
      <c r="T750" s="328"/>
      <c r="U750" s="389"/>
    </row>
    <row r="751" spans="1:21" x14ac:dyDescent="0.2">
      <c r="A751" s="260"/>
      <c r="B751" s="260"/>
      <c r="C751" s="387"/>
      <c r="D751" s="388"/>
      <c r="E751" s="388"/>
      <c r="F751" s="389"/>
      <c r="G751" s="389"/>
      <c r="H751" s="389"/>
      <c r="I751" s="389"/>
      <c r="J751" s="388"/>
      <c r="K751" s="388"/>
      <c r="L751" s="390"/>
      <c r="M751" s="390"/>
      <c r="N751" s="389"/>
      <c r="O751" s="389"/>
      <c r="P751" s="389"/>
      <c r="Q751" s="328"/>
      <c r="R751" s="389"/>
      <c r="S751" s="389"/>
      <c r="T751" s="328"/>
      <c r="U751" s="389"/>
    </row>
    <row r="752" spans="1:21" x14ac:dyDescent="0.2">
      <c r="A752" s="260"/>
      <c r="B752" s="260"/>
      <c r="C752" s="387"/>
      <c r="D752" s="388"/>
      <c r="E752" s="388"/>
      <c r="F752" s="389"/>
      <c r="G752" s="389"/>
      <c r="H752" s="388"/>
      <c r="I752" s="388"/>
      <c r="J752" s="388"/>
      <c r="K752" s="388"/>
      <c r="L752" s="390"/>
      <c r="M752" s="390"/>
      <c r="N752" s="389"/>
      <c r="O752" s="389"/>
      <c r="P752" s="389"/>
      <c r="Q752" s="328"/>
      <c r="R752" s="389"/>
      <c r="S752" s="389"/>
      <c r="T752" s="328"/>
      <c r="U752" s="389"/>
    </row>
    <row r="753" spans="1:21" x14ac:dyDescent="0.2">
      <c r="A753" s="260"/>
      <c r="B753" s="260"/>
      <c r="C753" s="387"/>
      <c r="D753" s="388"/>
      <c r="E753" s="388"/>
      <c r="F753" s="389"/>
      <c r="G753" s="389"/>
      <c r="H753" s="388"/>
      <c r="I753" s="388"/>
      <c r="J753" s="388"/>
      <c r="K753" s="388"/>
      <c r="L753" s="390"/>
      <c r="M753" s="390"/>
      <c r="N753" s="389"/>
      <c r="O753" s="389"/>
      <c r="P753" s="389"/>
      <c r="Q753" s="328"/>
      <c r="R753" s="389"/>
      <c r="S753" s="389"/>
      <c r="T753" s="328"/>
      <c r="U753" s="389"/>
    </row>
    <row r="754" spans="1:21" x14ac:dyDescent="0.2">
      <c r="A754" s="260"/>
      <c r="B754" s="260"/>
      <c r="C754" s="387"/>
      <c r="D754" s="388"/>
      <c r="E754" s="388"/>
      <c r="F754" s="389"/>
      <c r="G754" s="389"/>
      <c r="H754" s="388"/>
      <c r="I754" s="388"/>
      <c r="J754" s="388"/>
      <c r="K754" s="388"/>
      <c r="L754" s="390"/>
      <c r="M754" s="390"/>
      <c r="N754" s="389"/>
      <c r="O754" s="389"/>
      <c r="P754" s="389"/>
      <c r="Q754" s="328"/>
      <c r="R754" s="389"/>
      <c r="S754" s="389"/>
      <c r="T754" s="328"/>
      <c r="U754" s="389"/>
    </row>
    <row r="755" spans="1:21" x14ac:dyDescent="0.2">
      <c r="A755" s="260"/>
      <c r="B755" s="260"/>
      <c r="C755" s="387"/>
      <c r="D755" s="388"/>
      <c r="E755" s="388"/>
      <c r="F755" s="389"/>
      <c r="G755" s="389"/>
      <c r="H755" s="391"/>
      <c r="I755" s="391"/>
      <c r="J755" s="388"/>
      <c r="K755" s="388"/>
      <c r="L755" s="390"/>
      <c r="M755" s="390"/>
      <c r="N755" s="389"/>
      <c r="O755" s="389"/>
      <c r="P755" s="389"/>
      <c r="Q755" s="328"/>
      <c r="R755" s="389"/>
      <c r="S755" s="389"/>
      <c r="T755" s="328"/>
      <c r="U755" s="389"/>
    </row>
    <row r="756" spans="1:21" x14ac:dyDescent="0.2">
      <c r="A756" s="260"/>
      <c r="B756" s="260"/>
      <c r="C756" s="387"/>
      <c r="D756" s="388"/>
      <c r="E756" s="388"/>
      <c r="F756" s="389"/>
      <c r="G756" s="389"/>
      <c r="H756" s="389"/>
      <c r="I756" s="389"/>
      <c r="J756" s="388"/>
      <c r="K756" s="388"/>
      <c r="L756" s="390"/>
      <c r="M756" s="390"/>
      <c r="N756" s="389"/>
      <c r="O756" s="389"/>
      <c r="P756" s="389"/>
      <c r="Q756" s="328"/>
      <c r="R756" s="389"/>
      <c r="S756" s="389"/>
      <c r="T756" s="328"/>
      <c r="U756" s="389"/>
    </row>
    <row r="757" spans="1:21" x14ac:dyDescent="0.2">
      <c r="A757" s="260"/>
      <c r="B757" s="260"/>
      <c r="C757" s="387"/>
      <c r="D757" s="388"/>
      <c r="E757" s="388"/>
      <c r="F757" s="389"/>
      <c r="G757" s="389"/>
      <c r="H757" s="391"/>
      <c r="I757" s="391"/>
      <c r="J757" s="388"/>
      <c r="K757" s="388"/>
      <c r="L757" s="390"/>
      <c r="M757" s="390"/>
      <c r="N757" s="389"/>
      <c r="O757" s="389"/>
      <c r="P757" s="389"/>
      <c r="Q757" s="328"/>
      <c r="R757" s="389"/>
      <c r="S757" s="389"/>
      <c r="T757" s="328"/>
      <c r="U757" s="389"/>
    </row>
    <row r="758" spans="1:21" x14ac:dyDescent="0.2">
      <c r="A758" s="260"/>
      <c r="B758" s="260"/>
      <c r="C758" s="392"/>
      <c r="D758" s="393"/>
      <c r="E758" s="393"/>
      <c r="F758" s="389"/>
      <c r="G758" s="389"/>
      <c r="H758" s="391"/>
      <c r="I758" s="391"/>
      <c r="J758" s="388"/>
      <c r="K758" s="388"/>
      <c r="L758" s="390"/>
      <c r="M758" s="390"/>
      <c r="N758" s="389"/>
      <c r="O758" s="389"/>
      <c r="P758" s="389"/>
      <c r="Q758" s="328"/>
      <c r="R758" s="389"/>
      <c r="S758" s="389"/>
      <c r="T758" s="328"/>
      <c r="U758" s="389"/>
    </row>
    <row r="759" spans="1:21" x14ac:dyDescent="0.2">
      <c r="A759" s="260"/>
      <c r="B759" s="260"/>
      <c r="C759" s="387"/>
      <c r="D759" s="302"/>
      <c r="E759" s="388"/>
      <c r="F759" s="303"/>
      <c r="G759" s="303"/>
      <c r="H759" s="302"/>
      <c r="I759" s="302"/>
      <c r="J759" s="302"/>
      <c r="K759" s="302"/>
      <c r="L759" s="394"/>
      <c r="M759" s="394"/>
      <c r="N759" s="303"/>
      <c r="O759" s="303"/>
      <c r="P759" s="303"/>
      <c r="Q759" s="305"/>
      <c r="R759" s="303"/>
      <c r="S759" s="303"/>
      <c r="T759" s="305"/>
      <c r="U759" s="303"/>
    </row>
    <row r="760" spans="1:21" x14ac:dyDescent="0.2">
      <c r="A760" s="260"/>
      <c r="B760" s="260"/>
      <c r="C760" s="387"/>
      <c r="D760" s="302"/>
      <c r="E760" s="388"/>
      <c r="F760" s="303"/>
      <c r="G760" s="303"/>
      <c r="H760" s="302"/>
      <c r="I760" s="302"/>
      <c r="J760" s="302"/>
      <c r="K760" s="302"/>
      <c r="L760" s="394"/>
      <c r="M760" s="394"/>
      <c r="N760" s="303"/>
      <c r="O760" s="303"/>
      <c r="P760" s="303"/>
      <c r="Q760" s="305"/>
      <c r="R760" s="303"/>
      <c r="S760" s="303"/>
      <c r="T760" s="305"/>
      <c r="U760" s="303"/>
    </row>
    <row r="761" spans="1:21" x14ac:dyDescent="0.2">
      <c r="A761" s="260"/>
      <c r="B761" s="260"/>
      <c r="C761" s="387"/>
      <c r="D761" s="388"/>
      <c r="E761" s="388"/>
      <c r="F761" s="389"/>
      <c r="G761" s="389"/>
      <c r="H761" s="388"/>
      <c r="I761" s="388"/>
      <c r="J761" s="388"/>
      <c r="K761" s="388"/>
      <c r="L761" s="390"/>
      <c r="M761" s="390"/>
      <c r="N761" s="389"/>
      <c r="O761" s="389"/>
      <c r="P761" s="389"/>
      <c r="Q761" s="328"/>
      <c r="R761" s="389"/>
      <c r="S761" s="389"/>
      <c r="T761" s="328"/>
      <c r="U761" s="389"/>
    </row>
    <row r="762" spans="1:21" x14ac:dyDescent="0.2">
      <c r="A762" s="260"/>
      <c r="B762" s="260"/>
      <c r="C762" s="387"/>
      <c r="D762" s="388"/>
      <c r="E762" s="388"/>
      <c r="F762" s="389"/>
      <c r="G762" s="389"/>
      <c r="H762" s="388"/>
      <c r="I762" s="388"/>
      <c r="J762" s="388"/>
      <c r="K762" s="388"/>
      <c r="L762" s="390"/>
      <c r="M762" s="390"/>
      <c r="N762" s="389"/>
      <c r="O762" s="389"/>
      <c r="P762" s="389"/>
      <c r="Q762" s="328"/>
      <c r="R762" s="389"/>
      <c r="S762" s="389"/>
      <c r="T762" s="328"/>
      <c r="U762" s="389"/>
    </row>
    <row r="763" spans="1:21" x14ac:dyDescent="0.2">
      <c r="A763" s="260"/>
      <c r="B763" s="260"/>
      <c r="C763" s="387"/>
      <c r="D763" s="388"/>
      <c r="E763" s="388"/>
      <c r="F763" s="389"/>
      <c r="G763" s="389"/>
      <c r="H763" s="388"/>
      <c r="I763" s="388"/>
      <c r="J763" s="388"/>
      <c r="K763" s="388"/>
      <c r="L763" s="390"/>
      <c r="M763" s="390"/>
      <c r="N763" s="389"/>
      <c r="O763" s="389"/>
      <c r="P763" s="389"/>
      <c r="Q763" s="328"/>
      <c r="R763" s="389"/>
      <c r="S763" s="389"/>
      <c r="T763" s="328"/>
      <c r="U763" s="389"/>
    </row>
    <row r="764" spans="1:21" x14ac:dyDescent="0.2">
      <c r="A764" s="260"/>
      <c r="B764" s="260"/>
      <c r="C764" s="387"/>
      <c r="D764" s="388"/>
      <c r="E764" s="388"/>
      <c r="F764" s="389"/>
      <c r="G764" s="389"/>
      <c r="H764" s="388"/>
      <c r="I764" s="388"/>
      <c r="J764" s="388"/>
      <c r="K764" s="388"/>
      <c r="L764" s="390"/>
      <c r="M764" s="390"/>
      <c r="N764" s="389"/>
      <c r="O764" s="389"/>
      <c r="P764" s="389"/>
      <c r="Q764" s="328"/>
      <c r="R764" s="389"/>
      <c r="S764" s="389"/>
      <c r="T764" s="328"/>
      <c r="U764" s="389"/>
    </row>
    <row r="765" spans="1:21" x14ac:dyDescent="0.2">
      <c r="A765" s="260"/>
      <c r="B765" s="260"/>
      <c r="C765" s="387"/>
      <c r="D765" s="388"/>
      <c r="E765" s="388"/>
      <c r="F765" s="389"/>
      <c r="G765" s="389"/>
      <c r="H765" s="388"/>
      <c r="I765" s="388"/>
      <c r="J765" s="388"/>
      <c r="K765" s="388"/>
      <c r="L765" s="390"/>
      <c r="M765" s="390"/>
      <c r="N765" s="389"/>
      <c r="O765" s="389"/>
      <c r="P765" s="389"/>
      <c r="Q765" s="328"/>
      <c r="R765" s="389"/>
      <c r="S765" s="389"/>
      <c r="T765" s="328"/>
      <c r="U765" s="389"/>
    </row>
    <row r="766" spans="1:21" x14ac:dyDescent="0.2">
      <c r="A766" s="260"/>
      <c r="B766" s="260"/>
      <c r="C766" s="387"/>
      <c r="D766" s="388"/>
      <c r="E766" s="388"/>
      <c r="F766" s="389"/>
      <c r="G766" s="389"/>
      <c r="H766" s="391"/>
      <c r="I766" s="391"/>
      <c r="J766" s="388"/>
      <c r="K766" s="388"/>
      <c r="L766" s="390"/>
      <c r="M766" s="390"/>
      <c r="N766" s="389"/>
      <c r="O766" s="389"/>
      <c r="P766" s="389"/>
      <c r="Q766" s="328"/>
      <c r="R766" s="389"/>
      <c r="S766" s="389"/>
      <c r="T766" s="328"/>
      <c r="U766" s="389"/>
    </row>
    <row r="767" spans="1:21" x14ac:dyDescent="0.2">
      <c r="A767" s="260"/>
      <c r="B767" s="260"/>
      <c r="C767" s="387"/>
      <c r="D767" s="388"/>
      <c r="E767" s="388"/>
      <c r="F767" s="389"/>
      <c r="G767" s="389"/>
      <c r="H767" s="389"/>
      <c r="I767" s="389"/>
      <c r="J767" s="388"/>
      <c r="K767" s="388"/>
      <c r="L767" s="390"/>
      <c r="M767" s="390"/>
      <c r="N767" s="389"/>
      <c r="O767" s="389"/>
      <c r="P767" s="389"/>
      <c r="Q767" s="328"/>
      <c r="R767" s="389"/>
      <c r="S767" s="389"/>
      <c r="T767" s="328"/>
      <c r="U767" s="389"/>
    </row>
    <row r="768" spans="1:21" x14ac:dyDescent="0.2">
      <c r="A768" s="260"/>
      <c r="B768" s="260"/>
      <c r="C768" s="387"/>
      <c r="D768" s="388"/>
      <c r="E768" s="388"/>
      <c r="F768" s="389"/>
      <c r="G768" s="389"/>
      <c r="H768" s="391"/>
      <c r="I768" s="391"/>
      <c r="J768" s="388"/>
      <c r="K768" s="388"/>
      <c r="L768" s="390"/>
      <c r="M768" s="390"/>
      <c r="N768" s="389"/>
      <c r="O768" s="389"/>
      <c r="P768" s="389"/>
      <c r="Q768" s="328"/>
      <c r="R768" s="389"/>
      <c r="S768" s="389"/>
      <c r="T768" s="328"/>
      <c r="U768" s="389"/>
    </row>
    <row r="769" spans="1:21" x14ac:dyDescent="0.2">
      <c r="A769" s="260"/>
      <c r="B769" s="260"/>
      <c r="C769" s="387"/>
      <c r="D769" s="388"/>
      <c r="E769" s="388"/>
      <c r="F769" s="389"/>
      <c r="G769" s="389"/>
      <c r="H769" s="391"/>
      <c r="I769" s="391"/>
      <c r="J769" s="388"/>
      <c r="K769" s="388"/>
      <c r="L769" s="390"/>
      <c r="M769" s="390"/>
      <c r="N769" s="389"/>
      <c r="O769" s="389"/>
      <c r="P769" s="389"/>
      <c r="Q769" s="328"/>
      <c r="R769" s="389"/>
      <c r="S769" s="389"/>
      <c r="T769" s="328"/>
      <c r="U769" s="389"/>
    </row>
    <row r="770" spans="1:21" x14ac:dyDescent="0.2">
      <c r="A770" s="260"/>
      <c r="B770" s="260"/>
      <c r="C770" s="392"/>
      <c r="D770" s="393"/>
      <c r="E770" s="393"/>
      <c r="F770" s="389"/>
      <c r="G770" s="389"/>
      <c r="H770" s="391"/>
      <c r="I770" s="391"/>
      <c r="J770" s="388"/>
      <c r="K770" s="388"/>
      <c r="L770" s="390"/>
      <c r="M770" s="390"/>
      <c r="N770" s="389"/>
      <c r="O770" s="389"/>
      <c r="P770" s="389"/>
      <c r="Q770" s="328"/>
      <c r="R770" s="389"/>
      <c r="S770" s="389"/>
      <c r="T770" s="328"/>
      <c r="U770" s="389"/>
    </row>
    <row r="771" spans="1:21" x14ac:dyDescent="0.2">
      <c r="A771" s="260"/>
      <c r="B771" s="260"/>
      <c r="C771" s="392"/>
      <c r="D771" s="393"/>
      <c r="E771" s="393"/>
      <c r="F771" s="389"/>
      <c r="G771" s="389"/>
      <c r="H771" s="391"/>
      <c r="I771" s="391"/>
      <c r="J771" s="388"/>
      <c r="K771" s="388"/>
      <c r="L771" s="390"/>
      <c r="M771" s="390"/>
      <c r="N771" s="389"/>
      <c r="O771" s="389"/>
      <c r="P771" s="389"/>
      <c r="Q771" s="328"/>
      <c r="R771" s="389"/>
      <c r="S771" s="389"/>
      <c r="T771" s="328"/>
      <c r="U771" s="389"/>
    </row>
    <row r="772" spans="1:21" x14ac:dyDescent="0.2">
      <c r="A772" s="260"/>
      <c r="B772" s="260"/>
      <c r="C772" s="392"/>
      <c r="D772" s="393"/>
      <c r="E772" s="393"/>
      <c r="F772" s="395"/>
      <c r="G772" s="395"/>
      <c r="H772" s="393"/>
      <c r="I772" s="393"/>
      <c r="J772" s="393"/>
      <c r="K772" s="393"/>
      <c r="L772" s="396"/>
      <c r="M772" s="396"/>
      <c r="N772" s="395"/>
      <c r="O772" s="395"/>
      <c r="P772" s="395"/>
      <c r="Q772" s="377"/>
      <c r="R772" s="395"/>
      <c r="S772" s="395"/>
      <c r="T772" s="377"/>
      <c r="U772" s="395"/>
    </row>
    <row r="773" spans="1:21" x14ac:dyDescent="0.2">
      <c r="A773" s="260"/>
      <c r="B773" s="260"/>
      <c r="C773" s="392"/>
      <c r="D773" s="393"/>
      <c r="E773" s="393"/>
      <c r="F773" s="395"/>
      <c r="G773" s="395"/>
      <c r="H773" s="393"/>
      <c r="I773" s="393"/>
      <c r="J773" s="393"/>
      <c r="K773" s="393"/>
      <c r="L773" s="396"/>
      <c r="M773" s="396"/>
      <c r="N773" s="395"/>
      <c r="O773" s="395"/>
      <c r="P773" s="395"/>
      <c r="Q773" s="377"/>
      <c r="R773" s="395"/>
      <c r="S773" s="395"/>
      <c r="T773" s="377"/>
      <c r="U773" s="395"/>
    </row>
    <row r="774" spans="1:21" x14ac:dyDescent="0.2">
      <c r="A774" s="260"/>
      <c r="B774" s="260"/>
      <c r="C774" s="387"/>
      <c r="D774" s="302"/>
      <c r="E774" s="388"/>
      <c r="F774" s="303"/>
      <c r="G774" s="303"/>
      <c r="H774" s="302"/>
      <c r="I774" s="302"/>
      <c r="J774" s="302"/>
      <c r="K774" s="302"/>
      <c r="L774" s="394"/>
      <c r="M774" s="394"/>
      <c r="N774" s="303"/>
      <c r="O774" s="303"/>
      <c r="P774" s="303"/>
      <c r="Q774" s="305"/>
      <c r="R774" s="303"/>
      <c r="S774" s="303"/>
      <c r="T774" s="305"/>
      <c r="U774" s="303"/>
    </row>
    <row r="775" spans="1:21" x14ac:dyDescent="0.2">
      <c r="A775" s="260"/>
      <c r="B775" s="260"/>
      <c r="C775" s="387"/>
      <c r="D775" s="302"/>
      <c r="E775" s="388"/>
      <c r="F775" s="303"/>
      <c r="G775" s="303"/>
      <c r="H775" s="302"/>
      <c r="I775" s="302"/>
      <c r="J775" s="302"/>
      <c r="K775" s="302"/>
      <c r="L775" s="394"/>
      <c r="M775" s="394"/>
      <c r="N775" s="303"/>
      <c r="O775" s="303"/>
      <c r="P775" s="303"/>
      <c r="Q775" s="305"/>
      <c r="R775" s="303"/>
      <c r="S775" s="303"/>
      <c r="T775" s="305"/>
      <c r="U775" s="303"/>
    </row>
    <row r="776" spans="1:21" x14ac:dyDescent="0.2">
      <c r="A776" s="260"/>
      <c r="B776" s="260"/>
      <c r="C776" s="387"/>
      <c r="D776" s="388"/>
      <c r="E776" s="388"/>
      <c r="F776" s="389"/>
      <c r="G776" s="389"/>
      <c r="H776" s="388"/>
      <c r="I776" s="388"/>
      <c r="J776" s="388"/>
      <c r="K776" s="388"/>
      <c r="L776" s="390"/>
      <c r="M776" s="390"/>
      <c r="N776" s="389"/>
      <c r="O776" s="389"/>
      <c r="P776" s="389"/>
      <c r="Q776" s="328"/>
      <c r="R776" s="389"/>
      <c r="S776" s="389"/>
      <c r="T776" s="328"/>
      <c r="U776" s="389"/>
    </row>
    <row r="777" spans="1:21" x14ac:dyDescent="0.2">
      <c r="A777" s="260"/>
      <c r="B777" s="260"/>
      <c r="C777" s="387"/>
      <c r="D777" s="388"/>
      <c r="E777" s="388"/>
      <c r="F777" s="389"/>
      <c r="G777" s="389"/>
      <c r="H777" s="388"/>
      <c r="I777" s="388"/>
      <c r="J777" s="388"/>
      <c r="K777" s="388"/>
      <c r="L777" s="390"/>
      <c r="M777" s="390"/>
      <c r="N777" s="389"/>
      <c r="O777" s="389"/>
      <c r="P777" s="389"/>
      <c r="Q777" s="328"/>
      <c r="R777" s="389"/>
      <c r="S777" s="389"/>
      <c r="T777" s="328"/>
      <c r="U777" s="389"/>
    </row>
    <row r="778" spans="1:21" x14ac:dyDescent="0.2">
      <c r="A778" s="260"/>
      <c r="B778" s="260"/>
      <c r="C778" s="387"/>
      <c r="D778" s="388"/>
      <c r="E778" s="388"/>
      <c r="F778" s="389"/>
      <c r="G778" s="389"/>
      <c r="H778" s="388"/>
      <c r="I778" s="388"/>
      <c r="J778" s="388"/>
      <c r="K778" s="388"/>
      <c r="L778" s="390"/>
      <c r="M778" s="390"/>
      <c r="N778" s="389"/>
      <c r="O778" s="389"/>
      <c r="P778" s="389"/>
      <c r="Q778" s="328"/>
      <c r="R778" s="389"/>
      <c r="S778" s="389"/>
      <c r="T778" s="328"/>
      <c r="U778" s="389"/>
    </row>
    <row r="779" spans="1:21" x14ac:dyDescent="0.2">
      <c r="A779" s="260"/>
      <c r="B779" s="260"/>
      <c r="C779" s="387"/>
      <c r="D779" s="388"/>
      <c r="E779" s="388"/>
      <c r="F779" s="389"/>
      <c r="G779" s="389"/>
      <c r="H779" s="388"/>
      <c r="I779" s="388"/>
      <c r="J779" s="388"/>
      <c r="K779" s="388"/>
      <c r="L779" s="390"/>
      <c r="M779" s="390"/>
      <c r="N779" s="389"/>
      <c r="O779" s="389"/>
      <c r="P779" s="389"/>
      <c r="Q779" s="328"/>
      <c r="R779" s="389"/>
      <c r="S779" s="389"/>
      <c r="T779" s="328"/>
      <c r="U779" s="389"/>
    </row>
    <row r="780" spans="1:21" x14ac:dyDescent="0.2">
      <c r="A780" s="260"/>
      <c r="B780" s="260"/>
      <c r="C780" s="387"/>
      <c r="D780" s="388"/>
      <c r="E780" s="388"/>
      <c r="F780" s="389"/>
      <c r="G780" s="389"/>
      <c r="H780" s="388"/>
      <c r="I780" s="388"/>
      <c r="J780" s="388"/>
      <c r="K780" s="388"/>
      <c r="L780" s="390"/>
      <c r="M780" s="390"/>
      <c r="N780" s="389"/>
      <c r="O780" s="389"/>
      <c r="P780" s="389"/>
      <c r="Q780" s="328"/>
      <c r="R780" s="389"/>
      <c r="S780" s="389"/>
      <c r="T780" s="328"/>
      <c r="U780" s="389"/>
    </row>
    <row r="781" spans="1:21" x14ac:dyDescent="0.2">
      <c r="A781" s="260"/>
      <c r="B781" s="260"/>
      <c r="C781" s="387"/>
      <c r="D781" s="388"/>
      <c r="E781" s="388"/>
      <c r="F781" s="389"/>
      <c r="G781" s="389"/>
      <c r="H781" s="391"/>
      <c r="I781" s="391"/>
      <c r="J781" s="388"/>
      <c r="K781" s="388"/>
      <c r="L781" s="390"/>
      <c r="M781" s="390"/>
      <c r="N781" s="389"/>
      <c r="O781" s="389"/>
      <c r="P781" s="389"/>
      <c r="Q781" s="328"/>
      <c r="R781" s="389"/>
      <c r="S781" s="389"/>
      <c r="T781" s="328"/>
      <c r="U781" s="389"/>
    </row>
    <row r="782" spans="1:21" x14ac:dyDescent="0.2">
      <c r="A782" s="260"/>
      <c r="B782" s="260"/>
      <c r="C782" s="387"/>
      <c r="D782" s="388"/>
      <c r="E782" s="388"/>
      <c r="F782" s="389"/>
      <c r="G782" s="389"/>
      <c r="H782" s="389"/>
      <c r="I782" s="389"/>
      <c r="J782" s="388"/>
      <c r="K782" s="388"/>
      <c r="L782" s="390"/>
      <c r="M782" s="390"/>
      <c r="N782" s="389"/>
      <c r="O782" s="389"/>
      <c r="P782" s="389"/>
      <c r="Q782" s="328"/>
      <c r="R782" s="389"/>
      <c r="S782" s="389"/>
      <c r="T782" s="328"/>
      <c r="U782" s="389"/>
    </row>
    <row r="783" spans="1:21" x14ac:dyDescent="0.2">
      <c r="A783" s="260"/>
      <c r="B783" s="260"/>
      <c r="C783" s="387"/>
      <c r="D783" s="388"/>
      <c r="E783" s="388"/>
      <c r="F783" s="389"/>
      <c r="G783" s="389"/>
      <c r="H783" s="391"/>
      <c r="I783" s="391"/>
      <c r="J783" s="388"/>
      <c r="K783" s="388"/>
      <c r="L783" s="390"/>
      <c r="M783" s="390"/>
      <c r="N783" s="389"/>
      <c r="O783" s="389"/>
      <c r="P783" s="389"/>
      <c r="Q783" s="328"/>
      <c r="R783" s="389"/>
      <c r="S783" s="389"/>
      <c r="T783" s="328"/>
      <c r="U783" s="389"/>
    </row>
    <row r="784" spans="1:21" x14ac:dyDescent="0.2">
      <c r="A784" s="260"/>
      <c r="B784" s="260"/>
      <c r="C784" s="387"/>
      <c r="D784" s="388"/>
      <c r="E784" s="388"/>
      <c r="F784" s="389"/>
      <c r="G784" s="389"/>
      <c r="H784" s="391"/>
      <c r="I784" s="391"/>
      <c r="J784" s="388"/>
      <c r="K784" s="388"/>
      <c r="L784" s="390"/>
      <c r="M784" s="390"/>
      <c r="N784" s="389"/>
      <c r="O784" s="389"/>
      <c r="P784" s="389"/>
      <c r="Q784" s="328"/>
      <c r="R784" s="389"/>
      <c r="S784" s="389"/>
      <c r="T784" s="328"/>
      <c r="U784" s="389"/>
    </row>
    <row r="785" spans="1:21" x14ac:dyDescent="0.2">
      <c r="A785" s="260"/>
      <c r="B785" s="260"/>
      <c r="C785" s="392"/>
      <c r="D785" s="393"/>
      <c r="E785" s="393"/>
      <c r="F785" s="389"/>
      <c r="G785" s="389"/>
      <c r="H785" s="391"/>
      <c r="I785" s="391"/>
      <c r="J785" s="388"/>
      <c r="K785" s="388"/>
      <c r="L785" s="390"/>
      <c r="M785" s="390"/>
      <c r="N785" s="389"/>
      <c r="O785" s="389"/>
      <c r="P785" s="389"/>
      <c r="Q785" s="328"/>
      <c r="R785" s="389"/>
      <c r="S785" s="389"/>
      <c r="T785" s="328"/>
      <c r="U785" s="389"/>
    </row>
    <row r="786" spans="1:21" x14ac:dyDescent="0.2">
      <c r="A786" s="260"/>
      <c r="B786" s="260"/>
      <c r="C786" s="387"/>
      <c r="D786" s="302"/>
      <c r="E786" s="388"/>
      <c r="F786" s="303"/>
      <c r="G786" s="303"/>
      <c r="H786" s="302"/>
      <c r="I786" s="302"/>
      <c r="J786" s="302"/>
      <c r="K786" s="302"/>
      <c r="L786" s="394"/>
      <c r="M786" s="394"/>
      <c r="N786" s="303"/>
      <c r="O786" s="303"/>
      <c r="P786" s="303"/>
      <c r="Q786" s="305"/>
      <c r="R786" s="303"/>
      <c r="S786" s="303"/>
      <c r="T786" s="305"/>
      <c r="U786" s="303"/>
    </row>
    <row r="787" spans="1:21" x14ac:dyDescent="0.2">
      <c r="A787" s="260"/>
      <c r="B787" s="260"/>
      <c r="C787" s="387"/>
      <c r="D787" s="302"/>
      <c r="E787" s="388"/>
      <c r="F787" s="303"/>
      <c r="G787" s="303"/>
      <c r="H787" s="302"/>
      <c r="I787" s="302"/>
      <c r="J787" s="302"/>
      <c r="K787" s="302"/>
      <c r="L787" s="394"/>
      <c r="M787" s="394"/>
      <c r="N787" s="303"/>
      <c r="O787" s="303"/>
      <c r="P787" s="303"/>
      <c r="Q787" s="305"/>
      <c r="R787" s="303"/>
      <c r="S787" s="303"/>
      <c r="T787" s="305"/>
      <c r="U787" s="303"/>
    </row>
    <row r="788" spans="1:21" x14ac:dyDescent="0.2">
      <c r="A788" s="260"/>
      <c r="B788" s="260"/>
      <c r="C788" s="387"/>
      <c r="D788" s="388"/>
      <c r="E788" s="388"/>
      <c r="F788" s="389"/>
      <c r="G788" s="389"/>
      <c r="H788" s="388"/>
      <c r="I788" s="388"/>
      <c r="J788" s="388"/>
      <c r="K788" s="388"/>
      <c r="L788" s="390"/>
      <c r="M788" s="390"/>
      <c r="N788" s="389"/>
      <c r="O788" s="389"/>
      <c r="P788" s="389"/>
      <c r="Q788" s="328"/>
      <c r="R788" s="389"/>
      <c r="S788" s="389"/>
      <c r="T788" s="328"/>
      <c r="U788" s="389"/>
    </row>
    <row r="789" spans="1:21" x14ac:dyDescent="0.2">
      <c r="A789" s="260"/>
      <c r="B789" s="260"/>
      <c r="C789" s="387"/>
      <c r="D789" s="388"/>
      <c r="E789" s="388"/>
      <c r="F789" s="389"/>
      <c r="G789" s="389"/>
      <c r="H789" s="388"/>
      <c r="I789" s="388"/>
      <c r="J789" s="388"/>
      <c r="K789" s="388"/>
      <c r="L789" s="390"/>
      <c r="M789" s="390"/>
      <c r="N789" s="389"/>
      <c r="O789" s="389"/>
      <c r="P789" s="389"/>
      <c r="Q789" s="328"/>
      <c r="R789" s="389"/>
      <c r="S789" s="389"/>
      <c r="T789" s="328"/>
      <c r="U789" s="389"/>
    </row>
    <row r="790" spans="1:21" x14ac:dyDescent="0.2">
      <c r="A790" s="260"/>
      <c r="B790" s="260"/>
      <c r="C790" s="387"/>
      <c r="D790" s="388"/>
      <c r="E790" s="388"/>
      <c r="F790" s="389"/>
      <c r="G790" s="389"/>
      <c r="H790" s="388"/>
      <c r="I790" s="388"/>
      <c r="J790" s="388"/>
      <c r="K790" s="388"/>
      <c r="L790" s="390"/>
      <c r="M790" s="390"/>
      <c r="N790" s="389"/>
      <c r="O790" s="389"/>
      <c r="P790" s="389"/>
      <c r="Q790" s="328"/>
      <c r="R790" s="389"/>
      <c r="S790" s="389"/>
      <c r="T790" s="328"/>
      <c r="U790" s="389"/>
    </row>
    <row r="791" spans="1:21" x14ac:dyDescent="0.2">
      <c r="A791" s="260"/>
      <c r="B791" s="260"/>
      <c r="C791" s="387"/>
      <c r="D791" s="388"/>
      <c r="E791" s="388"/>
      <c r="F791" s="389"/>
      <c r="G791" s="389"/>
      <c r="H791" s="388"/>
      <c r="I791" s="388"/>
      <c r="J791" s="388"/>
      <c r="K791" s="388"/>
      <c r="L791" s="390"/>
      <c r="M791" s="390"/>
      <c r="N791" s="389"/>
      <c r="O791" s="389"/>
      <c r="P791" s="389"/>
      <c r="Q791" s="328"/>
      <c r="R791" s="389"/>
      <c r="S791" s="389"/>
      <c r="T791" s="328"/>
      <c r="U791" s="389"/>
    </row>
    <row r="792" spans="1:21" x14ac:dyDescent="0.2">
      <c r="A792" s="260"/>
      <c r="B792" s="260"/>
      <c r="C792" s="387"/>
      <c r="D792" s="388"/>
      <c r="E792" s="388"/>
      <c r="F792" s="389"/>
      <c r="G792" s="389"/>
      <c r="H792" s="388"/>
      <c r="I792" s="388"/>
      <c r="J792" s="388"/>
      <c r="K792" s="388"/>
      <c r="L792" s="390"/>
      <c r="M792" s="390"/>
      <c r="N792" s="389"/>
      <c r="O792" s="389"/>
      <c r="P792" s="389"/>
      <c r="Q792" s="328"/>
      <c r="R792" s="389"/>
      <c r="S792" s="389"/>
      <c r="T792" s="328"/>
      <c r="U792" s="389"/>
    </row>
    <row r="793" spans="1:21" x14ac:dyDescent="0.2">
      <c r="A793" s="260"/>
      <c r="B793" s="260"/>
      <c r="C793" s="387"/>
      <c r="D793" s="388"/>
      <c r="E793" s="388"/>
      <c r="F793" s="389"/>
      <c r="G793" s="389"/>
      <c r="H793" s="391"/>
      <c r="I793" s="391"/>
      <c r="J793" s="388"/>
      <c r="K793" s="388"/>
      <c r="L793" s="390"/>
      <c r="M793" s="390"/>
      <c r="N793" s="389"/>
      <c r="O793" s="389"/>
      <c r="P793" s="389"/>
      <c r="Q793" s="328"/>
      <c r="R793" s="389"/>
      <c r="S793" s="389"/>
      <c r="T793" s="328"/>
      <c r="U793" s="389"/>
    </row>
    <row r="794" spans="1:21" x14ac:dyDescent="0.2">
      <c r="A794" s="260"/>
      <c r="B794" s="260"/>
      <c r="C794" s="387"/>
      <c r="D794" s="388"/>
      <c r="E794" s="388"/>
      <c r="F794" s="389"/>
      <c r="G794" s="389"/>
      <c r="H794" s="389"/>
      <c r="I794" s="389"/>
      <c r="J794" s="388"/>
      <c r="K794" s="388"/>
      <c r="L794" s="390"/>
      <c r="M794" s="390"/>
      <c r="N794" s="389"/>
      <c r="O794" s="389"/>
      <c r="P794" s="389"/>
      <c r="Q794" s="328"/>
      <c r="R794" s="389"/>
      <c r="S794" s="389"/>
      <c r="T794" s="328"/>
      <c r="U794" s="389"/>
    </row>
    <row r="795" spans="1:21" x14ac:dyDescent="0.2">
      <c r="A795" s="260"/>
      <c r="B795" s="260"/>
      <c r="C795" s="387"/>
      <c r="D795" s="388"/>
      <c r="E795" s="388"/>
      <c r="F795" s="389"/>
      <c r="G795" s="389"/>
      <c r="H795" s="391"/>
      <c r="I795" s="391"/>
      <c r="J795" s="388"/>
      <c r="K795" s="388"/>
      <c r="L795" s="390"/>
      <c r="M795" s="390"/>
      <c r="N795" s="389"/>
      <c r="O795" s="389"/>
      <c r="P795" s="389"/>
      <c r="Q795" s="328"/>
      <c r="R795" s="389"/>
      <c r="S795" s="389"/>
      <c r="T795" s="328"/>
      <c r="U795" s="389"/>
    </row>
    <row r="796" spans="1:21" x14ac:dyDescent="0.2">
      <c r="A796" s="260"/>
      <c r="B796" s="260"/>
      <c r="C796" s="392"/>
      <c r="D796" s="393"/>
      <c r="E796" s="393"/>
      <c r="F796" s="389"/>
      <c r="G796" s="389"/>
      <c r="H796" s="391"/>
      <c r="I796" s="391"/>
      <c r="J796" s="388"/>
      <c r="K796" s="388"/>
      <c r="L796" s="390"/>
      <c r="M796" s="390"/>
      <c r="N796" s="389"/>
      <c r="O796" s="389"/>
      <c r="P796" s="389"/>
      <c r="Q796" s="328"/>
      <c r="R796" s="389"/>
      <c r="S796" s="389"/>
      <c r="T796" s="328"/>
      <c r="U796" s="389"/>
    </row>
    <row r="797" spans="1:21" x14ac:dyDescent="0.2">
      <c r="A797" s="260"/>
      <c r="B797" s="260"/>
      <c r="C797" s="387"/>
      <c r="D797" s="302"/>
      <c r="E797" s="388"/>
      <c r="F797" s="303"/>
      <c r="G797" s="303"/>
      <c r="H797" s="302"/>
      <c r="I797" s="302"/>
      <c r="J797" s="302"/>
      <c r="K797" s="302"/>
      <c r="L797" s="394"/>
      <c r="M797" s="394"/>
      <c r="N797" s="303"/>
      <c r="O797" s="303"/>
      <c r="P797" s="303"/>
      <c r="Q797" s="305"/>
      <c r="R797" s="303"/>
      <c r="S797" s="303"/>
      <c r="T797" s="305"/>
      <c r="U797" s="303"/>
    </row>
    <row r="798" spans="1:21" x14ac:dyDescent="0.2">
      <c r="A798" s="260"/>
      <c r="B798" s="260"/>
      <c r="C798" s="387"/>
      <c r="D798" s="302"/>
      <c r="E798" s="388"/>
      <c r="F798" s="303"/>
      <c r="G798" s="303"/>
      <c r="H798" s="302"/>
      <c r="I798" s="302"/>
      <c r="J798" s="302"/>
      <c r="K798" s="302"/>
      <c r="L798" s="394"/>
      <c r="M798" s="394"/>
      <c r="N798" s="303"/>
      <c r="O798" s="303"/>
      <c r="P798" s="303"/>
      <c r="Q798" s="305"/>
      <c r="R798" s="303"/>
      <c r="S798" s="303"/>
      <c r="T798" s="305"/>
      <c r="U798" s="303"/>
    </row>
    <row r="799" spans="1:21" x14ac:dyDescent="0.2">
      <c r="A799" s="260"/>
      <c r="B799" s="260"/>
      <c r="C799" s="387"/>
      <c r="D799" s="388"/>
      <c r="E799" s="388"/>
      <c r="F799" s="389"/>
      <c r="G799" s="389"/>
      <c r="H799" s="388"/>
      <c r="I799" s="388"/>
      <c r="J799" s="388"/>
      <c r="K799" s="388"/>
      <c r="L799" s="390"/>
      <c r="M799" s="390"/>
      <c r="N799" s="389"/>
      <c r="O799" s="389"/>
      <c r="P799" s="389"/>
      <c r="Q799" s="328"/>
      <c r="R799" s="389"/>
      <c r="S799" s="389"/>
      <c r="T799" s="328"/>
      <c r="U799" s="389"/>
    </row>
    <row r="800" spans="1:21" x14ac:dyDescent="0.2">
      <c r="A800" s="260"/>
      <c r="B800" s="260"/>
      <c r="C800" s="387"/>
      <c r="D800" s="388"/>
      <c r="E800" s="388"/>
      <c r="F800" s="389"/>
      <c r="G800" s="389"/>
      <c r="H800" s="388"/>
      <c r="I800" s="388"/>
      <c r="J800" s="388"/>
      <c r="K800" s="388"/>
      <c r="L800" s="390"/>
      <c r="M800" s="390"/>
      <c r="N800" s="389"/>
      <c r="O800" s="389"/>
      <c r="P800" s="389"/>
      <c r="Q800" s="328"/>
      <c r="R800" s="389"/>
      <c r="S800" s="389"/>
      <c r="T800" s="328"/>
      <c r="U800" s="389"/>
    </row>
    <row r="801" spans="1:21" x14ac:dyDescent="0.2">
      <c r="A801" s="260"/>
      <c r="B801" s="260"/>
      <c r="C801" s="387"/>
      <c r="D801" s="388"/>
      <c r="E801" s="388"/>
      <c r="F801" s="389"/>
      <c r="G801" s="389"/>
      <c r="H801" s="388"/>
      <c r="I801" s="388"/>
      <c r="J801" s="388"/>
      <c r="K801" s="388"/>
      <c r="L801" s="390"/>
      <c r="M801" s="390"/>
      <c r="N801" s="389"/>
      <c r="O801" s="389"/>
      <c r="P801" s="389"/>
      <c r="Q801" s="328"/>
      <c r="R801" s="389"/>
      <c r="S801" s="389"/>
      <c r="T801" s="328"/>
      <c r="U801" s="389"/>
    </row>
    <row r="802" spans="1:21" x14ac:dyDescent="0.2">
      <c r="A802" s="260"/>
      <c r="B802" s="260"/>
      <c r="C802" s="387"/>
      <c r="D802" s="388"/>
      <c r="E802" s="388"/>
      <c r="F802" s="389"/>
      <c r="G802" s="389"/>
      <c r="H802" s="388"/>
      <c r="I802" s="388"/>
      <c r="J802" s="388"/>
      <c r="K802" s="388"/>
      <c r="L802" s="390"/>
      <c r="M802" s="390"/>
      <c r="N802" s="389"/>
      <c r="O802" s="389"/>
      <c r="P802" s="389"/>
      <c r="Q802" s="328"/>
      <c r="R802" s="389"/>
      <c r="S802" s="389"/>
      <c r="T802" s="328"/>
      <c r="U802" s="389"/>
    </row>
    <row r="803" spans="1:21" x14ac:dyDescent="0.2">
      <c r="A803" s="260"/>
      <c r="B803" s="260"/>
      <c r="C803" s="387"/>
      <c r="D803" s="388"/>
      <c r="E803" s="388"/>
      <c r="F803" s="389"/>
      <c r="G803" s="389"/>
      <c r="H803" s="388"/>
      <c r="I803" s="388"/>
      <c r="J803" s="388"/>
      <c r="K803" s="388"/>
      <c r="L803" s="390"/>
      <c r="M803" s="390"/>
      <c r="N803" s="389"/>
      <c r="O803" s="389"/>
      <c r="P803" s="389"/>
      <c r="Q803" s="328"/>
      <c r="R803" s="389"/>
      <c r="S803" s="389"/>
      <c r="T803" s="328"/>
      <c r="U803" s="389"/>
    </row>
    <row r="804" spans="1:21" x14ac:dyDescent="0.2">
      <c r="A804" s="260"/>
      <c r="B804" s="260"/>
      <c r="C804" s="387"/>
      <c r="D804" s="388"/>
      <c r="E804" s="388"/>
      <c r="F804" s="389"/>
      <c r="G804" s="389"/>
      <c r="H804" s="391"/>
      <c r="I804" s="391"/>
      <c r="J804" s="388"/>
      <c r="K804" s="388"/>
      <c r="L804" s="390"/>
      <c r="M804" s="390"/>
      <c r="N804" s="389"/>
      <c r="O804" s="389"/>
      <c r="P804" s="389"/>
      <c r="Q804" s="328"/>
      <c r="R804" s="389"/>
      <c r="S804" s="389"/>
      <c r="T804" s="328"/>
      <c r="U804" s="389"/>
    </row>
    <row r="805" spans="1:21" x14ac:dyDescent="0.2">
      <c r="A805" s="260"/>
      <c r="B805" s="260"/>
      <c r="C805" s="387"/>
      <c r="D805" s="388"/>
      <c r="E805" s="388"/>
      <c r="F805" s="389"/>
      <c r="G805" s="389"/>
      <c r="H805" s="389"/>
      <c r="I805" s="389"/>
      <c r="J805" s="388"/>
      <c r="K805" s="388"/>
      <c r="L805" s="390"/>
      <c r="M805" s="390"/>
      <c r="N805" s="389"/>
      <c r="O805" s="389"/>
      <c r="P805" s="389"/>
      <c r="Q805" s="328"/>
      <c r="R805" s="389"/>
      <c r="S805" s="389"/>
      <c r="T805" s="328"/>
      <c r="U805" s="389"/>
    </row>
    <row r="806" spans="1:21" x14ac:dyDescent="0.2">
      <c r="A806" s="260"/>
      <c r="B806" s="260"/>
      <c r="C806" s="387"/>
      <c r="D806" s="388"/>
      <c r="E806" s="388"/>
      <c r="F806" s="389"/>
      <c r="G806" s="389"/>
      <c r="H806" s="391"/>
      <c r="I806" s="391"/>
      <c r="J806" s="388"/>
      <c r="K806" s="388"/>
      <c r="L806" s="390"/>
      <c r="M806" s="390"/>
      <c r="N806" s="389"/>
      <c r="O806" s="389"/>
      <c r="P806" s="389"/>
      <c r="Q806" s="328"/>
      <c r="R806" s="389"/>
      <c r="S806" s="389"/>
      <c r="T806" s="328"/>
      <c r="U806" s="389"/>
    </row>
    <row r="807" spans="1:21" x14ac:dyDescent="0.2">
      <c r="A807" s="260"/>
      <c r="B807" s="260"/>
      <c r="C807" s="392"/>
      <c r="D807" s="393"/>
      <c r="E807" s="393"/>
      <c r="F807" s="389"/>
      <c r="G807" s="389"/>
      <c r="H807" s="391"/>
      <c r="I807" s="391"/>
      <c r="J807" s="388"/>
      <c r="K807" s="388"/>
      <c r="L807" s="390"/>
      <c r="M807" s="390"/>
      <c r="N807" s="389"/>
      <c r="O807" s="389"/>
      <c r="P807" s="389"/>
      <c r="Q807" s="328"/>
      <c r="R807" s="389"/>
      <c r="S807" s="389"/>
      <c r="T807" s="328"/>
      <c r="U807" s="389"/>
    </row>
    <row r="808" spans="1:21" x14ac:dyDescent="0.2">
      <c r="A808" s="260"/>
      <c r="B808" s="260"/>
      <c r="C808" s="392"/>
      <c r="D808" s="393"/>
      <c r="E808" s="393"/>
      <c r="F808" s="389"/>
      <c r="G808" s="389"/>
      <c r="H808" s="391"/>
      <c r="I808" s="391"/>
      <c r="J808" s="388"/>
      <c r="K808" s="388"/>
      <c r="L808" s="390"/>
      <c r="M808" s="390"/>
      <c r="N808" s="389"/>
      <c r="O808" s="389"/>
      <c r="P808" s="389"/>
      <c r="Q808" s="328"/>
      <c r="R808" s="389"/>
      <c r="S808" s="389"/>
      <c r="T808" s="328"/>
      <c r="U808" s="389"/>
    </row>
    <row r="809" spans="1:21" x14ac:dyDescent="0.2">
      <c r="A809" s="260"/>
      <c r="B809" s="260"/>
      <c r="C809" s="392"/>
      <c r="D809" s="393"/>
      <c r="E809" s="393"/>
      <c r="F809" s="395"/>
      <c r="G809" s="395"/>
      <c r="H809" s="393"/>
      <c r="I809" s="393"/>
      <c r="J809" s="393"/>
      <c r="K809" s="393"/>
      <c r="L809" s="396"/>
      <c r="M809" s="396"/>
      <c r="N809" s="395"/>
      <c r="O809" s="395"/>
      <c r="P809" s="395"/>
      <c r="Q809" s="377"/>
      <c r="R809" s="395"/>
      <c r="S809" s="395"/>
      <c r="T809" s="377"/>
      <c r="U809" s="395"/>
    </row>
    <row r="810" spans="1:21" x14ac:dyDescent="0.2">
      <c r="A810" s="260"/>
      <c r="B810" s="260"/>
      <c r="C810" s="392"/>
      <c r="D810" s="393"/>
      <c r="E810" s="393"/>
      <c r="F810" s="395"/>
      <c r="G810" s="395"/>
      <c r="H810" s="393"/>
      <c r="I810" s="393"/>
      <c r="J810" s="393"/>
      <c r="K810" s="393"/>
      <c r="L810" s="396"/>
      <c r="M810" s="396"/>
      <c r="N810" s="395"/>
      <c r="O810" s="395"/>
      <c r="P810" s="395"/>
      <c r="Q810" s="377"/>
      <c r="R810" s="395"/>
      <c r="S810" s="395"/>
      <c r="T810" s="377"/>
      <c r="U810" s="395"/>
    </row>
    <row r="811" spans="1:21" x14ac:dyDescent="0.2">
      <c r="A811" s="260"/>
      <c r="B811" s="260"/>
      <c r="C811" s="387"/>
      <c r="D811" s="302"/>
      <c r="E811" s="302"/>
      <c r="F811" s="303"/>
      <c r="G811" s="303"/>
      <c r="H811" s="302"/>
      <c r="I811" s="302"/>
      <c r="J811" s="302"/>
      <c r="K811" s="302"/>
      <c r="L811" s="394"/>
      <c r="M811" s="394"/>
      <c r="N811" s="303"/>
      <c r="O811" s="303"/>
      <c r="P811" s="303"/>
      <c r="Q811" s="305"/>
      <c r="R811" s="303"/>
      <c r="S811" s="303"/>
      <c r="T811" s="305"/>
      <c r="U811" s="303"/>
    </row>
    <row r="812" spans="1:21" x14ac:dyDescent="0.2">
      <c r="A812" s="260"/>
      <c r="B812" s="260"/>
      <c r="C812" s="387"/>
      <c r="D812" s="302"/>
      <c r="E812" s="302"/>
      <c r="F812" s="303"/>
      <c r="G812" s="303"/>
      <c r="H812" s="302"/>
      <c r="I812" s="302"/>
      <c r="J812" s="302"/>
      <c r="K812" s="302"/>
      <c r="L812" s="394"/>
      <c r="M812" s="394"/>
      <c r="N812" s="303"/>
      <c r="O812" s="303"/>
      <c r="P812" s="303"/>
      <c r="Q812" s="305"/>
      <c r="R812" s="303"/>
      <c r="S812" s="303"/>
      <c r="T812" s="305"/>
      <c r="U812" s="303"/>
    </row>
    <row r="813" spans="1:21" x14ac:dyDescent="0.2">
      <c r="A813" s="260"/>
      <c r="B813" s="260"/>
      <c r="C813" s="387"/>
      <c r="D813" s="388"/>
      <c r="E813" s="388"/>
      <c r="F813" s="389"/>
      <c r="G813" s="389"/>
      <c r="H813" s="388"/>
      <c r="I813" s="388"/>
      <c r="J813" s="388"/>
      <c r="K813" s="388"/>
      <c r="L813" s="390"/>
      <c r="M813" s="390"/>
      <c r="N813" s="389"/>
      <c r="O813" s="389"/>
      <c r="P813" s="389"/>
      <c r="Q813" s="328"/>
      <c r="R813" s="389"/>
      <c r="S813" s="389"/>
      <c r="T813" s="328"/>
      <c r="U813" s="389"/>
    </row>
    <row r="814" spans="1:21" x14ac:dyDescent="0.2">
      <c r="A814" s="260"/>
      <c r="B814" s="260"/>
      <c r="C814" s="387"/>
      <c r="D814" s="388"/>
      <c r="E814" s="388"/>
      <c r="F814" s="389"/>
      <c r="G814" s="389"/>
      <c r="H814" s="388"/>
      <c r="I814" s="388"/>
      <c r="J814" s="388"/>
      <c r="K814" s="388"/>
      <c r="L814" s="390"/>
      <c r="M814" s="390"/>
      <c r="N814" s="389"/>
      <c r="O814" s="389"/>
      <c r="P814" s="389"/>
      <c r="Q814" s="328"/>
      <c r="R814" s="389"/>
      <c r="S814" s="389"/>
      <c r="T814" s="328"/>
      <c r="U814" s="389"/>
    </row>
    <row r="815" spans="1:21" x14ac:dyDescent="0.2">
      <c r="A815" s="260"/>
      <c r="B815" s="260"/>
      <c r="C815" s="387"/>
      <c r="D815" s="388"/>
      <c r="E815" s="388"/>
      <c r="F815" s="389"/>
      <c r="G815" s="389"/>
      <c r="H815" s="388"/>
      <c r="I815" s="388"/>
      <c r="J815" s="388"/>
      <c r="K815" s="388"/>
      <c r="L815" s="390"/>
      <c r="M815" s="390"/>
      <c r="N815" s="389"/>
      <c r="O815" s="389"/>
      <c r="P815" s="389"/>
      <c r="Q815" s="328"/>
      <c r="R815" s="389"/>
      <c r="S815" s="389"/>
      <c r="T815" s="328"/>
      <c r="U815" s="389"/>
    </row>
    <row r="816" spans="1:21" x14ac:dyDescent="0.2">
      <c r="A816" s="260"/>
      <c r="B816" s="260"/>
      <c r="C816" s="387"/>
      <c r="D816" s="388"/>
      <c r="E816" s="388"/>
      <c r="F816" s="389"/>
      <c r="G816" s="389"/>
      <c r="H816" s="388"/>
      <c r="I816" s="388"/>
      <c r="J816" s="388"/>
      <c r="K816" s="388"/>
      <c r="L816" s="390"/>
      <c r="M816" s="390"/>
      <c r="N816" s="389"/>
      <c r="O816" s="389"/>
      <c r="P816" s="389"/>
      <c r="Q816" s="328"/>
      <c r="R816" s="389"/>
      <c r="S816" s="389"/>
      <c r="T816" s="328"/>
      <c r="U816" s="389"/>
    </row>
    <row r="817" spans="1:21" x14ac:dyDescent="0.2">
      <c r="A817" s="260"/>
      <c r="B817" s="260"/>
      <c r="C817" s="387"/>
      <c r="D817" s="388"/>
      <c r="E817" s="388"/>
      <c r="F817" s="389"/>
      <c r="G817" s="389"/>
      <c r="H817" s="388"/>
      <c r="I817" s="388"/>
      <c r="J817" s="388"/>
      <c r="K817" s="388"/>
      <c r="L817" s="390"/>
      <c r="M817" s="390"/>
      <c r="N817" s="389"/>
      <c r="O817" s="389"/>
      <c r="P817" s="389"/>
      <c r="Q817" s="328"/>
      <c r="R817" s="389"/>
      <c r="S817" s="389"/>
      <c r="T817" s="328"/>
      <c r="U817" s="389"/>
    </row>
    <row r="818" spans="1:21" x14ac:dyDescent="0.2">
      <c r="A818" s="260"/>
      <c r="B818" s="260"/>
      <c r="C818" s="387"/>
      <c r="D818" s="391"/>
      <c r="E818" s="388"/>
      <c r="F818" s="389"/>
      <c r="G818" s="389"/>
      <c r="H818" s="391"/>
      <c r="I818" s="391"/>
      <c r="J818" s="388"/>
      <c r="K818" s="388"/>
      <c r="L818" s="390"/>
      <c r="M818" s="390"/>
      <c r="N818" s="389"/>
      <c r="O818" s="389"/>
      <c r="P818" s="389"/>
      <c r="Q818" s="328"/>
      <c r="R818" s="389"/>
      <c r="S818" s="389"/>
      <c r="T818" s="328"/>
      <c r="U818" s="389"/>
    </row>
    <row r="819" spans="1:21" x14ac:dyDescent="0.2">
      <c r="A819" s="260"/>
      <c r="B819" s="260"/>
      <c r="C819" s="387"/>
      <c r="D819" s="389"/>
      <c r="E819" s="388"/>
      <c r="F819" s="389"/>
      <c r="G819" s="389"/>
      <c r="H819" s="389"/>
      <c r="I819" s="389"/>
      <c r="J819" s="388"/>
      <c r="K819" s="388"/>
      <c r="L819" s="390"/>
      <c r="M819" s="390"/>
      <c r="N819" s="389"/>
      <c r="O819" s="389"/>
      <c r="P819" s="389"/>
      <c r="Q819" s="328"/>
      <c r="R819" s="389"/>
      <c r="S819" s="389"/>
      <c r="T819" s="328"/>
      <c r="U819" s="389"/>
    </row>
    <row r="820" spans="1:21" x14ac:dyDescent="0.2">
      <c r="A820" s="260"/>
      <c r="B820" s="260"/>
      <c r="C820" s="387"/>
      <c r="D820" s="391"/>
      <c r="E820" s="388"/>
      <c r="F820" s="389"/>
      <c r="G820" s="389"/>
      <c r="H820" s="391"/>
      <c r="I820" s="391"/>
      <c r="J820" s="388"/>
      <c r="K820" s="388"/>
      <c r="L820" s="390"/>
      <c r="M820" s="390"/>
      <c r="N820" s="389"/>
      <c r="O820" s="389"/>
      <c r="P820" s="389"/>
      <c r="Q820" s="328"/>
      <c r="R820" s="389"/>
      <c r="S820" s="389"/>
      <c r="T820" s="328"/>
      <c r="U820" s="389"/>
    </row>
    <row r="821" spans="1:21" x14ac:dyDescent="0.2">
      <c r="A821" s="260"/>
      <c r="B821" s="260"/>
      <c r="C821" s="387"/>
      <c r="D821" s="391"/>
      <c r="E821" s="388"/>
      <c r="F821" s="389"/>
      <c r="G821" s="389"/>
      <c r="H821" s="391"/>
      <c r="I821" s="391"/>
      <c r="J821" s="388"/>
      <c r="K821" s="388"/>
      <c r="L821" s="390"/>
      <c r="M821" s="390"/>
      <c r="N821" s="389"/>
      <c r="O821" s="389"/>
      <c r="P821" s="389"/>
      <c r="Q821" s="328"/>
      <c r="R821" s="389"/>
      <c r="S821" s="389"/>
      <c r="T821" s="328"/>
      <c r="U821" s="389"/>
    </row>
    <row r="822" spans="1:21" x14ac:dyDescent="0.2">
      <c r="A822" s="260"/>
      <c r="B822" s="260"/>
      <c r="C822" s="392"/>
      <c r="D822" s="397"/>
      <c r="E822" s="393"/>
      <c r="F822" s="389"/>
      <c r="G822" s="389"/>
      <c r="H822" s="391"/>
      <c r="I822" s="391"/>
      <c r="J822" s="388"/>
      <c r="K822" s="388"/>
      <c r="L822" s="390"/>
      <c r="M822" s="390"/>
      <c r="N822" s="389"/>
      <c r="O822" s="389"/>
      <c r="P822" s="389"/>
      <c r="Q822" s="328"/>
      <c r="R822" s="389"/>
      <c r="S822" s="389"/>
      <c r="T822" s="328"/>
      <c r="U822" s="389"/>
    </row>
    <row r="823" spans="1:21" x14ac:dyDescent="0.2">
      <c r="A823" s="260"/>
      <c r="B823" s="260"/>
      <c r="C823" s="387"/>
      <c r="D823" s="302"/>
      <c r="E823" s="302"/>
      <c r="F823" s="303"/>
      <c r="G823" s="303"/>
      <c r="H823" s="302"/>
      <c r="I823" s="302"/>
      <c r="J823" s="302"/>
      <c r="K823" s="302"/>
      <c r="L823" s="394"/>
      <c r="M823" s="394"/>
      <c r="N823" s="303"/>
      <c r="O823" s="303"/>
      <c r="P823" s="303"/>
      <c r="Q823" s="305"/>
      <c r="R823" s="303"/>
      <c r="S823" s="303"/>
      <c r="T823" s="305"/>
      <c r="U823" s="303"/>
    </row>
    <row r="824" spans="1:21" x14ac:dyDescent="0.2">
      <c r="A824" s="260"/>
      <c r="B824" s="260"/>
      <c r="C824" s="387"/>
      <c r="D824" s="302"/>
      <c r="E824" s="302"/>
      <c r="F824" s="303"/>
      <c r="G824" s="303"/>
      <c r="H824" s="302"/>
      <c r="I824" s="302"/>
      <c r="J824" s="302"/>
      <c r="K824" s="302"/>
      <c r="L824" s="394"/>
      <c r="M824" s="394"/>
      <c r="N824" s="303"/>
      <c r="O824" s="303"/>
      <c r="P824" s="303"/>
      <c r="Q824" s="305"/>
      <c r="R824" s="303"/>
      <c r="S824" s="303"/>
      <c r="T824" s="305"/>
      <c r="U824" s="303"/>
    </row>
    <row r="825" spans="1:21" x14ac:dyDescent="0.2">
      <c r="A825" s="260"/>
      <c r="B825" s="260"/>
      <c r="C825" s="387"/>
      <c r="D825" s="388"/>
      <c r="E825" s="388"/>
      <c r="F825" s="389"/>
      <c r="G825" s="389"/>
      <c r="H825" s="388"/>
      <c r="I825" s="388"/>
      <c r="J825" s="388"/>
      <c r="K825" s="388"/>
      <c r="L825" s="390"/>
      <c r="M825" s="390"/>
      <c r="N825" s="389"/>
      <c r="O825" s="389"/>
      <c r="P825" s="389"/>
      <c r="Q825" s="328"/>
      <c r="R825" s="389"/>
      <c r="S825" s="389"/>
      <c r="T825" s="328"/>
      <c r="U825" s="389"/>
    </row>
    <row r="826" spans="1:21" x14ac:dyDescent="0.2">
      <c r="A826" s="260"/>
      <c r="B826" s="260"/>
      <c r="C826" s="387"/>
      <c r="D826" s="388"/>
      <c r="E826" s="388"/>
      <c r="F826" s="389"/>
      <c r="G826" s="389"/>
      <c r="H826" s="388"/>
      <c r="I826" s="388"/>
      <c r="J826" s="388"/>
      <c r="K826" s="388"/>
      <c r="L826" s="390"/>
      <c r="M826" s="390"/>
      <c r="N826" s="389"/>
      <c r="O826" s="389"/>
      <c r="P826" s="389"/>
      <c r="Q826" s="328"/>
      <c r="R826" s="389"/>
      <c r="S826" s="389"/>
      <c r="T826" s="328"/>
      <c r="U826" s="389"/>
    </row>
    <row r="827" spans="1:21" x14ac:dyDescent="0.2">
      <c r="A827" s="260"/>
      <c r="B827" s="260"/>
      <c r="C827" s="387"/>
      <c r="D827" s="388"/>
      <c r="E827" s="388"/>
      <c r="F827" s="389"/>
      <c r="G827" s="389"/>
      <c r="H827" s="388"/>
      <c r="I827" s="388"/>
      <c r="J827" s="388"/>
      <c r="K827" s="388"/>
      <c r="L827" s="390"/>
      <c r="M827" s="390"/>
      <c r="N827" s="389"/>
      <c r="O827" s="389"/>
      <c r="P827" s="389"/>
      <c r="Q827" s="328"/>
      <c r="R827" s="389"/>
      <c r="S827" s="389"/>
      <c r="T827" s="328"/>
      <c r="U827" s="389"/>
    </row>
    <row r="828" spans="1:21" x14ac:dyDescent="0.2">
      <c r="A828" s="260"/>
      <c r="B828" s="260"/>
      <c r="C828" s="387"/>
      <c r="D828" s="388"/>
      <c r="E828" s="388"/>
      <c r="F828" s="389"/>
      <c r="G828" s="389"/>
      <c r="H828" s="388"/>
      <c r="I828" s="388"/>
      <c r="J828" s="388"/>
      <c r="K828" s="388"/>
      <c r="L828" s="390"/>
      <c r="M828" s="390"/>
      <c r="N828" s="389"/>
      <c r="O828" s="389"/>
      <c r="P828" s="389"/>
      <c r="Q828" s="328"/>
      <c r="R828" s="389"/>
      <c r="S828" s="389"/>
      <c r="T828" s="328"/>
      <c r="U828" s="389"/>
    </row>
    <row r="829" spans="1:21" x14ac:dyDescent="0.2">
      <c r="A829" s="260"/>
      <c r="B829" s="260"/>
      <c r="C829" s="387"/>
      <c r="D829" s="388"/>
      <c r="E829" s="388"/>
      <c r="F829" s="389"/>
      <c r="G829" s="389"/>
      <c r="H829" s="388"/>
      <c r="I829" s="388"/>
      <c r="J829" s="388"/>
      <c r="K829" s="388"/>
      <c r="L829" s="390"/>
      <c r="M829" s="390"/>
      <c r="N829" s="389"/>
      <c r="O829" s="389"/>
      <c r="P829" s="389"/>
      <c r="Q829" s="328"/>
      <c r="R829" s="389"/>
      <c r="S829" s="389"/>
      <c r="T829" s="328"/>
      <c r="U829" s="389"/>
    </row>
    <row r="830" spans="1:21" x14ac:dyDescent="0.2">
      <c r="A830" s="260"/>
      <c r="B830" s="260"/>
      <c r="C830" s="387"/>
      <c r="D830" s="391"/>
      <c r="E830" s="388"/>
      <c r="F830" s="389"/>
      <c r="G830" s="389"/>
      <c r="H830" s="391"/>
      <c r="I830" s="391"/>
      <c r="J830" s="388"/>
      <c r="K830" s="388"/>
      <c r="L830" s="390"/>
      <c r="M830" s="390"/>
      <c r="N830" s="389"/>
      <c r="O830" s="389"/>
      <c r="P830" s="389"/>
      <c r="Q830" s="328"/>
      <c r="R830" s="389"/>
      <c r="S830" s="389"/>
      <c r="T830" s="328"/>
      <c r="U830" s="389"/>
    </row>
    <row r="831" spans="1:21" x14ac:dyDescent="0.2">
      <c r="A831" s="260"/>
      <c r="B831" s="260"/>
      <c r="C831" s="387"/>
      <c r="D831" s="389"/>
      <c r="E831" s="388"/>
      <c r="F831" s="389"/>
      <c r="G831" s="389"/>
      <c r="H831" s="389"/>
      <c r="I831" s="389"/>
      <c r="J831" s="388"/>
      <c r="K831" s="388"/>
      <c r="L831" s="390"/>
      <c r="M831" s="390"/>
      <c r="N831" s="389"/>
      <c r="O831" s="389"/>
      <c r="P831" s="389"/>
      <c r="Q831" s="328"/>
      <c r="R831" s="389"/>
      <c r="S831" s="389"/>
      <c r="T831" s="328"/>
      <c r="U831" s="389"/>
    </row>
    <row r="832" spans="1:21" x14ac:dyDescent="0.2">
      <c r="A832" s="260"/>
      <c r="B832" s="260"/>
      <c r="C832" s="387"/>
      <c r="D832" s="391"/>
      <c r="E832" s="388"/>
      <c r="F832" s="389"/>
      <c r="G832" s="389"/>
      <c r="H832" s="391"/>
      <c r="I832" s="391"/>
      <c r="J832" s="388"/>
      <c r="K832" s="388"/>
      <c r="L832" s="390"/>
      <c r="M832" s="390"/>
      <c r="N832" s="389"/>
      <c r="O832" s="389"/>
      <c r="P832" s="389"/>
      <c r="Q832" s="328"/>
      <c r="R832" s="389"/>
      <c r="S832" s="389"/>
      <c r="T832" s="328"/>
      <c r="U832" s="389"/>
    </row>
    <row r="833" spans="1:21" x14ac:dyDescent="0.2">
      <c r="A833" s="260"/>
      <c r="B833" s="260"/>
      <c r="C833" s="387"/>
      <c r="D833" s="391"/>
      <c r="E833" s="388"/>
      <c r="F833" s="389"/>
      <c r="G833" s="389"/>
      <c r="H833" s="391"/>
      <c r="I833" s="391"/>
      <c r="J833" s="388"/>
      <c r="K833" s="388"/>
      <c r="L833" s="390"/>
      <c r="M833" s="390"/>
      <c r="N833" s="389"/>
      <c r="O833" s="389"/>
      <c r="P833" s="389"/>
      <c r="Q833" s="328"/>
      <c r="R833" s="389"/>
      <c r="S833" s="389"/>
      <c r="T833" s="328"/>
      <c r="U833" s="389"/>
    </row>
    <row r="834" spans="1:21" x14ac:dyDescent="0.2">
      <c r="A834" s="260"/>
      <c r="B834" s="260"/>
      <c r="C834" s="392"/>
      <c r="D834" s="397"/>
      <c r="E834" s="393"/>
      <c r="F834" s="389"/>
      <c r="G834" s="389"/>
      <c r="H834" s="391"/>
      <c r="I834" s="391"/>
      <c r="J834" s="388"/>
      <c r="K834" s="388"/>
      <c r="L834" s="390"/>
      <c r="M834" s="390"/>
      <c r="N834" s="389"/>
      <c r="O834" s="389"/>
      <c r="P834" s="389"/>
      <c r="Q834" s="328"/>
      <c r="R834" s="389"/>
      <c r="S834" s="389"/>
      <c r="T834" s="328"/>
      <c r="U834" s="389"/>
    </row>
    <row r="835" spans="1:21" x14ac:dyDescent="0.2">
      <c r="A835" s="260"/>
      <c r="B835" s="260"/>
      <c r="C835" s="387"/>
      <c r="D835" s="302"/>
      <c r="E835" s="302"/>
      <c r="F835" s="303"/>
      <c r="G835" s="303"/>
      <c r="H835" s="302"/>
      <c r="I835" s="302"/>
      <c r="J835" s="302"/>
      <c r="K835" s="302"/>
      <c r="L835" s="394"/>
      <c r="M835" s="394"/>
      <c r="N835" s="303"/>
      <c r="O835" s="303"/>
      <c r="P835" s="303"/>
      <c r="Q835" s="305"/>
      <c r="R835" s="303"/>
      <c r="S835" s="303"/>
      <c r="T835" s="305"/>
      <c r="U835" s="303"/>
    </row>
    <row r="836" spans="1:21" x14ac:dyDescent="0.2">
      <c r="A836" s="260"/>
      <c r="B836" s="260"/>
      <c r="C836" s="387"/>
      <c r="D836" s="302"/>
      <c r="E836" s="302"/>
      <c r="F836" s="303"/>
      <c r="G836" s="303"/>
      <c r="H836" s="302"/>
      <c r="I836" s="302"/>
      <c r="J836" s="302"/>
      <c r="K836" s="302"/>
      <c r="L836" s="394"/>
      <c r="M836" s="394"/>
      <c r="N836" s="303"/>
      <c r="O836" s="303"/>
      <c r="P836" s="303"/>
      <c r="Q836" s="305"/>
      <c r="R836" s="303"/>
      <c r="S836" s="303"/>
      <c r="T836" s="305"/>
      <c r="U836" s="303"/>
    </row>
    <row r="837" spans="1:21" x14ac:dyDescent="0.2">
      <c r="A837" s="260"/>
      <c r="B837" s="260"/>
      <c r="C837" s="387"/>
      <c r="D837" s="388"/>
      <c r="E837" s="388"/>
      <c r="F837" s="389"/>
      <c r="G837" s="389"/>
      <c r="H837" s="388"/>
      <c r="I837" s="388"/>
      <c r="J837" s="388"/>
      <c r="K837" s="388"/>
      <c r="L837" s="390"/>
      <c r="M837" s="390"/>
      <c r="N837" s="389"/>
      <c r="O837" s="389"/>
      <c r="P837" s="389"/>
      <c r="Q837" s="328"/>
      <c r="R837" s="389"/>
      <c r="S837" s="389"/>
      <c r="T837" s="328"/>
      <c r="U837" s="389"/>
    </row>
    <row r="838" spans="1:21" x14ac:dyDescent="0.2">
      <c r="A838" s="260"/>
      <c r="B838" s="260"/>
      <c r="C838" s="387"/>
      <c r="D838" s="388"/>
      <c r="E838" s="388"/>
      <c r="F838" s="389"/>
      <c r="G838" s="389"/>
      <c r="H838" s="388"/>
      <c r="I838" s="388"/>
      <c r="J838" s="388"/>
      <c r="K838" s="388"/>
      <c r="L838" s="390"/>
      <c r="M838" s="390"/>
      <c r="N838" s="389"/>
      <c r="O838" s="389"/>
      <c r="P838" s="389"/>
      <c r="Q838" s="328"/>
      <c r="R838" s="389"/>
      <c r="S838" s="389"/>
      <c r="T838" s="328"/>
      <c r="U838" s="389"/>
    </row>
    <row r="839" spans="1:21" x14ac:dyDescent="0.2">
      <c r="A839" s="260"/>
      <c r="B839" s="260"/>
      <c r="C839" s="387"/>
      <c r="D839" s="388"/>
      <c r="E839" s="388"/>
      <c r="F839" s="389"/>
      <c r="G839" s="389"/>
      <c r="H839" s="388"/>
      <c r="I839" s="388"/>
      <c r="J839" s="388"/>
      <c r="K839" s="388"/>
      <c r="L839" s="390"/>
      <c r="M839" s="390"/>
      <c r="N839" s="389"/>
      <c r="O839" s="389"/>
      <c r="P839" s="389"/>
      <c r="Q839" s="328"/>
      <c r="R839" s="389"/>
      <c r="S839" s="389"/>
      <c r="T839" s="328"/>
      <c r="U839" s="389"/>
    </row>
    <row r="840" spans="1:21" x14ac:dyDescent="0.2">
      <c r="A840" s="260"/>
      <c r="B840" s="260"/>
      <c r="C840" s="387"/>
      <c r="D840" s="388"/>
      <c r="E840" s="388"/>
      <c r="F840" s="389"/>
      <c r="G840" s="389"/>
      <c r="H840" s="388"/>
      <c r="I840" s="388"/>
      <c r="J840" s="388"/>
      <c r="K840" s="388"/>
      <c r="L840" s="390"/>
      <c r="M840" s="390"/>
      <c r="N840" s="389"/>
      <c r="O840" s="389"/>
      <c r="P840" s="389"/>
      <c r="Q840" s="328"/>
      <c r="R840" s="389"/>
      <c r="S840" s="389"/>
      <c r="T840" s="328"/>
      <c r="U840" s="389"/>
    </row>
    <row r="841" spans="1:21" x14ac:dyDescent="0.2">
      <c r="A841" s="260"/>
      <c r="B841" s="260"/>
      <c r="C841" s="387"/>
      <c r="D841" s="388"/>
      <c r="E841" s="388"/>
      <c r="F841" s="389"/>
      <c r="G841" s="389"/>
      <c r="H841" s="388"/>
      <c r="I841" s="388"/>
      <c r="J841" s="388"/>
      <c r="K841" s="388"/>
      <c r="L841" s="390"/>
      <c r="M841" s="390"/>
      <c r="N841" s="389"/>
      <c r="O841" s="389"/>
      <c r="P841" s="389"/>
      <c r="Q841" s="328"/>
      <c r="R841" s="389"/>
      <c r="S841" s="389"/>
      <c r="T841" s="328"/>
      <c r="U841" s="389"/>
    </row>
    <row r="842" spans="1:21" x14ac:dyDescent="0.2">
      <c r="A842" s="260"/>
      <c r="B842" s="260"/>
      <c r="C842" s="387"/>
      <c r="D842" s="391"/>
      <c r="E842" s="388"/>
      <c r="F842" s="389"/>
      <c r="G842" s="389"/>
      <c r="H842" s="391"/>
      <c r="I842" s="391"/>
      <c r="J842" s="388"/>
      <c r="K842" s="388"/>
      <c r="L842" s="390"/>
      <c r="M842" s="390"/>
      <c r="N842" s="389"/>
      <c r="O842" s="389"/>
      <c r="P842" s="389"/>
      <c r="Q842" s="328"/>
      <c r="R842" s="389"/>
      <c r="S842" s="389"/>
      <c r="T842" s="328"/>
      <c r="U842" s="389"/>
    </row>
    <row r="843" spans="1:21" x14ac:dyDescent="0.2">
      <c r="A843" s="260"/>
      <c r="B843" s="260"/>
      <c r="C843" s="387"/>
      <c r="D843" s="389"/>
      <c r="E843" s="388"/>
      <c r="F843" s="389"/>
      <c r="G843" s="389"/>
      <c r="H843" s="389"/>
      <c r="I843" s="389"/>
      <c r="J843" s="388"/>
      <c r="K843" s="388"/>
      <c r="L843" s="390"/>
      <c r="M843" s="390"/>
      <c r="N843" s="389"/>
      <c r="O843" s="389"/>
      <c r="P843" s="389"/>
      <c r="Q843" s="328"/>
      <c r="R843" s="389"/>
      <c r="S843" s="389"/>
      <c r="T843" s="328"/>
      <c r="U843" s="389"/>
    </row>
    <row r="844" spans="1:21" x14ac:dyDescent="0.2">
      <c r="A844" s="260"/>
      <c r="B844" s="260"/>
      <c r="C844" s="387"/>
      <c r="D844" s="260"/>
      <c r="E844" s="302"/>
      <c r="F844" s="303"/>
      <c r="G844" s="303"/>
      <c r="H844" s="260"/>
      <c r="I844" s="260"/>
      <c r="J844" s="302"/>
      <c r="K844" s="302"/>
      <c r="L844" s="394"/>
      <c r="M844" s="394"/>
      <c r="N844" s="303"/>
      <c r="O844" s="303"/>
      <c r="P844" s="303"/>
      <c r="Q844" s="305"/>
      <c r="R844" s="303"/>
      <c r="S844" s="303"/>
      <c r="T844" s="305"/>
      <c r="U844" s="303"/>
    </row>
    <row r="845" spans="1:21" x14ac:dyDescent="0.2">
      <c r="A845" s="260"/>
      <c r="B845" s="260"/>
      <c r="C845" s="387"/>
      <c r="D845" s="260"/>
      <c r="E845" s="302"/>
      <c r="F845" s="303"/>
      <c r="G845" s="303"/>
      <c r="H845" s="260"/>
      <c r="I845" s="260"/>
      <c r="J845" s="302"/>
      <c r="K845" s="302"/>
      <c r="L845" s="394"/>
      <c r="M845" s="394"/>
      <c r="N845" s="303"/>
      <c r="O845" s="303"/>
      <c r="P845" s="303"/>
      <c r="Q845" s="305"/>
      <c r="R845" s="303"/>
      <c r="S845" s="303"/>
      <c r="T845" s="305"/>
      <c r="U845" s="303"/>
    </row>
    <row r="846" spans="1:21" x14ac:dyDescent="0.2">
      <c r="A846" s="260"/>
      <c r="B846" s="260"/>
      <c r="C846" s="387"/>
      <c r="D846" s="260"/>
      <c r="E846" s="302"/>
      <c r="F846" s="303"/>
      <c r="G846" s="303"/>
      <c r="H846" s="260"/>
      <c r="I846" s="260"/>
      <c r="J846" s="302"/>
      <c r="K846" s="302"/>
      <c r="L846" s="394"/>
      <c r="M846" s="394"/>
      <c r="N846" s="303"/>
      <c r="O846" s="303"/>
      <c r="P846" s="303"/>
      <c r="Q846" s="305"/>
      <c r="R846" s="303"/>
      <c r="S846" s="303"/>
      <c r="T846" s="305"/>
      <c r="U846" s="303"/>
    </row>
    <row r="847" spans="1:21" x14ac:dyDescent="0.2">
      <c r="A847" s="260"/>
      <c r="B847" s="260"/>
      <c r="C847" s="387"/>
      <c r="D847" s="260"/>
      <c r="E847" s="302"/>
      <c r="F847" s="303"/>
      <c r="G847" s="303"/>
      <c r="H847" s="260"/>
      <c r="I847" s="260"/>
      <c r="J847" s="302"/>
      <c r="K847" s="302"/>
      <c r="L847" s="394"/>
      <c r="M847" s="394"/>
      <c r="N847" s="303"/>
      <c r="O847" s="303"/>
      <c r="P847" s="303"/>
      <c r="Q847" s="305"/>
      <c r="R847" s="303"/>
      <c r="S847" s="303"/>
      <c r="T847" s="305"/>
      <c r="U847" s="303"/>
    </row>
    <row r="848" spans="1:21" x14ac:dyDescent="0.2">
      <c r="A848" s="260"/>
      <c r="B848" s="260"/>
      <c r="C848" s="387"/>
      <c r="D848" s="260"/>
      <c r="E848" s="302"/>
      <c r="F848" s="303"/>
      <c r="G848" s="303"/>
      <c r="H848" s="260"/>
      <c r="I848" s="260"/>
      <c r="J848" s="302"/>
      <c r="K848" s="302"/>
      <c r="L848" s="394"/>
      <c r="M848" s="394"/>
      <c r="N848" s="303"/>
      <c r="O848" s="303"/>
      <c r="P848" s="303"/>
      <c r="Q848" s="305"/>
      <c r="R848" s="303"/>
      <c r="S848" s="303"/>
      <c r="T848" s="305"/>
      <c r="U848" s="303"/>
    </row>
    <row r="849" spans="1:21" x14ac:dyDescent="0.2">
      <c r="A849" s="260"/>
      <c r="B849" s="260"/>
      <c r="C849" s="387"/>
      <c r="D849" s="260"/>
      <c r="E849" s="302"/>
      <c r="F849" s="303"/>
      <c r="G849" s="303"/>
      <c r="H849" s="260"/>
      <c r="I849" s="260"/>
      <c r="J849" s="302"/>
      <c r="K849" s="302"/>
      <c r="L849" s="394"/>
      <c r="M849" s="394"/>
      <c r="N849" s="303"/>
      <c r="O849" s="303"/>
      <c r="P849" s="303"/>
      <c r="Q849" s="305"/>
      <c r="R849" s="303"/>
      <c r="S849" s="303"/>
      <c r="T849" s="305"/>
      <c r="U849" s="303"/>
    </row>
    <row r="850" spans="1:21" x14ac:dyDescent="0.2">
      <c r="A850" s="260"/>
      <c r="B850" s="260"/>
      <c r="C850" s="387"/>
      <c r="D850" s="260"/>
      <c r="E850" s="302"/>
      <c r="F850" s="303"/>
      <c r="G850" s="303"/>
      <c r="H850" s="260"/>
      <c r="I850" s="260"/>
      <c r="J850" s="302"/>
      <c r="K850" s="302"/>
      <c r="L850" s="394"/>
      <c r="M850" s="394"/>
      <c r="N850" s="303"/>
      <c r="O850" s="303"/>
      <c r="P850" s="303"/>
      <c r="Q850" s="305"/>
      <c r="R850" s="303"/>
      <c r="S850" s="303"/>
      <c r="T850" s="305"/>
      <c r="U850" s="303"/>
    </row>
    <row r="851" spans="1:21" x14ac:dyDescent="0.2">
      <c r="A851" s="260"/>
      <c r="B851" s="260"/>
      <c r="C851" s="387"/>
      <c r="D851" s="260"/>
      <c r="E851" s="302"/>
      <c r="F851" s="303"/>
      <c r="G851" s="303"/>
      <c r="H851" s="260"/>
      <c r="I851" s="260"/>
      <c r="J851" s="302"/>
      <c r="K851" s="302"/>
      <c r="L851" s="394"/>
      <c r="M851" s="394"/>
      <c r="N851" s="303"/>
      <c r="O851" s="303"/>
      <c r="P851" s="303"/>
      <c r="Q851" s="305"/>
      <c r="R851" s="303"/>
      <c r="S851" s="303"/>
      <c r="T851" s="305"/>
      <c r="U851" s="303"/>
    </row>
    <row r="852" spans="1:21" x14ac:dyDescent="0.2">
      <c r="A852" s="260"/>
      <c r="B852" s="260"/>
      <c r="C852" s="387"/>
      <c r="D852" s="260"/>
      <c r="E852" s="302"/>
      <c r="F852" s="303"/>
      <c r="G852" s="303"/>
      <c r="H852" s="260"/>
      <c r="I852" s="260"/>
      <c r="J852" s="302"/>
      <c r="K852" s="302"/>
      <c r="L852" s="394"/>
      <c r="M852" s="394"/>
      <c r="N852" s="303"/>
      <c r="O852" s="303"/>
      <c r="P852" s="303"/>
      <c r="Q852" s="305"/>
      <c r="R852" s="303"/>
      <c r="S852" s="303"/>
      <c r="T852" s="305"/>
      <c r="U852" s="303"/>
    </row>
    <row r="853" spans="1:21" x14ac:dyDescent="0.2">
      <c r="A853" s="260"/>
      <c r="B853" s="260"/>
      <c r="C853" s="387"/>
      <c r="D853" s="260"/>
      <c r="E853" s="302"/>
      <c r="F853" s="303"/>
      <c r="G853" s="303"/>
      <c r="H853" s="260"/>
      <c r="I853" s="260"/>
      <c r="J853" s="302"/>
      <c r="K853" s="302"/>
      <c r="L853" s="394"/>
      <c r="M853" s="394"/>
      <c r="N853" s="303"/>
      <c r="O853" s="303"/>
      <c r="P853" s="303"/>
      <c r="Q853" s="305"/>
      <c r="R853" s="303"/>
      <c r="S853" s="303"/>
      <c r="T853" s="305"/>
      <c r="U853" s="303"/>
    </row>
    <row r="854" spans="1:21" x14ac:dyDescent="0.2">
      <c r="A854" s="260"/>
      <c r="B854" s="260"/>
      <c r="C854" s="387"/>
      <c r="D854" s="260"/>
      <c r="E854" s="302"/>
      <c r="F854" s="303"/>
      <c r="G854" s="303"/>
      <c r="H854" s="260"/>
      <c r="I854" s="260"/>
      <c r="J854" s="302"/>
      <c r="K854" s="302"/>
      <c r="L854" s="394"/>
      <c r="M854" s="394"/>
      <c r="N854" s="303"/>
      <c r="O854" s="303"/>
      <c r="P854" s="303"/>
      <c r="Q854" s="305"/>
      <c r="R854" s="303"/>
      <c r="S854" s="303"/>
      <c r="T854" s="305"/>
      <c r="U854" s="303"/>
    </row>
    <row r="855" spans="1:21" x14ac:dyDescent="0.2">
      <c r="A855" s="260"/>
      <c r="B855" s="260"/>
      <c r="C855" s="387"/>
      <c r="D855" s="260"/>
      <c r="E855" s="302"/>
      <c r="F855" s="303"/>
      <c r="G855" s="303"/>
      <c r="H855" s="260"/>
      <c r="I855" s="260"/>
      <c r="J855" s="302"/>
      <c r="K855" s="302"/>
      <c r="L855" s="394"/>
      <c r="M855" s="394"/>
      <c r="N855" s="303"/>
      <c r="O855" s="303"/>
      <c r="P855" s="303"/>
      <c r="Q855" s="305"/>
      <c r="R855" s="303"/>
      <c r="S855" s="303"/>
      <c r="T855" s="305"/>
      <c r="U855" s="303"/>
    </row>
    <row r="856" spans="1:21" x14ac:dyDescent="0.2">
      <c r="A856" s="260"/>
      <c r="B856" s="260"/>
      <c r="C856" s="387"/>
      <c r="D856" s="260"/>
      <c r="E856" s="302"/>
      <c r="F856" s="303"/>
      <c r="G856" s="303"/>
      <c r="H856" s="260"/>
      <c r="I856" s="260"/>
      <c r="J856" s="302"/>
      <c r="K856" s="302"/>
      <c r="L856" s="394"/>
      <c r="M856" s="394"/>
      <c r="N856" s="303"/>
      <c r="O856" s="303"/>
      <c r="P856" s="303"/>
      <c r="Q856" s="305"/>
      <c r="R856" s="303"/>
      <c r="S856" s="303"/>
      <c r="T856" s="305"/>
      <c r="U856" s="303"/>
    </row>
    <row r="857" spans="1:21" x14ac:dyDescent="0.2">
      <c r="A857" s="260"/>
      <c r="B857" s="260"/>
      <c r="C857" s="387"/>
      <c r="D857" s="260"/>
      <c r="E857" s="302"/>
      <c r="F857" s="303"/>
      <c r="G857" s="303"/>
      <c r="H857" s="260"/>
      <c r="I857" s="260"/>
      <c r="J857" s="302"/>
      <c r="K857" s="302"/>
      <c r="L857" s="394"/>
      <c r="M857" s="394"/>
      <c r="N857" s="303"/>
      <c r="O857" s="303"/>
      <c r="P857" s="303"/>
      <c r="Q857" s="305"/>
      <c r="R857" s="303"/>
      <c r="S857" s="303"/>
      <c r="T857" s="305"/>
      <c r="U857" s="303"/>
    </row>
    <row r="858" spans="1:21" x14ac:dyDescent="0.2">
      <c r="A858" s="260"/>
      <c r="B858" s="260"/>
      <c r="C858" s="387"/>
      <c r="D858" s="260"/>
      <c r="E858" s="302"/>
      <c r="F858" s="303"/>
      <c r="G858" s="303"/>
      <c r="H858" s="260"/>
      <c r="I858" s="260"/>
      <c r="J858" s="302"/>
      <c r="K858" s="302"/>
      <c r="L858" s="394"/>
      <c r="M858" s="394"/>
      <c r="N858" s="303"/>
      <c r="O858" s="303"/>
      <c r="P858" s="303"/>
      <c r="Q858" s="305"/>
      <c r="R858" s="303"/>
      <c r="S858" s="303"/>
      <c r="T858" s="305"/>
      <c r="U858" s="303"/>
    </row>
    <row r="859" spans="1:21" x14ac:dyDescent="0.2">
      <c r="A859" s="260"/>
      <c r="B859" s="260"/>
      <c r="C859" s="387"/>
      <c r="D859" s="260"/>
      <c r="E859" s="302"/>
      <c r="F859" s="303"/>
      <c r="G859" s="303"/>
      <c r="H859" s="260"/>
      <c r="I859" s="260"/>
      <c r="J859" s="302"/>
      <c r="K859" s="302"/>
      <c r="L859" s="394"/>
      <c r="M859" s="394"/>
      <c r="N859" s="303"/>
      <c r="O859" s="303"/>
      <c r="P859" s="303"/>
      <c r="Q859" s="305"/>
      <c r="R859" s="303"/>
      <c r="S859" s="303"/>
      <c r="T859" s="305"/>
      <c r="U859" s="303"/>
    </row>
    <row r="860" spans="1:21" x14ac:dyDescent="0.2">
      <c r="A860" s="260"/>
      <c r="B860" s="260"/>
      <c r="C860" s="387"/>
      <c r="D860" s="260"/>
      <c r="E860" s="302"/>
      <c r="F860" s="303"/>
      <c r="G860" s="303"/>
      <c r="H860" s="260"/>
      <c r="I860" s="260"/>
      <c r="J860" s="302"/>
      <c r="K860" s="302"/>
      <c r="L860" s="394"/>
      <c r="M860" s="394"/>
      <c r="N860" s="303"/>
      <c r="O860" s="303"/>
      <c r="P860" s="303"/>
      <c r="Q860" s="305"/>
      <c r="R860" s="303"/>
      <c r="S860" s="303"/>
      <c r="T860" s="305"/>
      <c r="U860" s="303"/>
    </row>
    <row r="861" spans="1:21" x14ac:dyDescent="0.2">
      <c r="A861" s="260"/>
      <c r="B861" s="260"/>
      <c r="C861" s="387"/>
      <c r="D861" s="260"/>
      <c r="E861" s="302"/>
      <c r="F861" s="303"/>
      <c r="G861" s="303"/>
      <c r="H861" s="260"/>
      <c r="I861" s="260"/>
      <c r="J861" s="302"/>
      <c r="K861" s="302"/>
      <c r="L861" s="394"/>
      <c r="M861" s="394"/>
      <c r="N861" s="303"/>
      <c r="O861" s="303"/>
      <c r="P861" s="303"/>
      <c r="Q861" s="305"/>
      <c r="R861" s="303"/>
      <c r="S861" s="303"/>
      <c r="T861" s="305"/>
      <c r="U861" s="303"/>
    </row>
    <row r="862" spans="1:21" x14ac:dyDescent="0.2">
      <c r="A862" s="260"/>
      <c r="B862" s="260"/>
      <c r="C862" s="387"/>
      <c r="D862" s="260"/>
      <c r="E862" s="302"/>
      <c r="F862" s="303"/>
      <c r="G862" s="303"/>
      <c r="H862" s="260"/>
      <c r="I862" s="260"/>
      <c r="J862" s="302"/>
      <c r="K862" s="302"/>
      <c r="L862" s="394"/>
      <c r="M862" s="394"/>
      <c r="N862" s="303"/>
      <c r="O862" s="303"/>
      <c r="P862" s="303"/>
      <c r="Q862" s="305"/>
      <c r="R862" s="303"/>
      <c r="S862" s="303"/>
      <c r="T862" s="305"/>
      <c r="U862" s="303"/>
    </row>
    <row r="863" spans="1:21" x14ac:dyDescent="0.2">
      <c r="A863" s="260"/>
      <c r="B863" s="260"/>
      <c r="C863" s="387"/>
      <c r="D863" s="260"/>
      <c r="E863" s="302"/>
      <c r="F863" s="303"/>
      <c r="G863" s="303"/>
      <c r="H863" s="260"/>
      <c r="I863" s="260"/>
      <c r="J863" s="302"/>
      <c r="K863" s="302"/>
      <c r="L863" s="394"/>
      <c r="M863" s="394"/>
      <c r="N863" s="303"/>
      <c r="O863" s="303"/>
      <c r="P863" s="303"/>
      <c r="Q863" s="305"/>
      <c r="R863" s="303"/>
      <c r="S863" s="303"/>
      <c r="T863" s="305"/>
      <c r="U863" s="303"/>
    </row>
    <row r="864" spans="1:21" x14ac:dyDescent="0.2">
      <c r="A864" s="260"/>
      <c r="B864" s="260"/>
      <c r="C864" s="387"/>
      <c r="D864" s="260"/>
      <c r="E864" s="302"/>
      <c r="F864" s="303"/>
      <c r="G864" s="303"/>
      <c r="H864" s="260"/>
      <c r="I864" s="260"/>
      <c r="J864" s="302"/>
      <c r="K864" s="302"/>
      <c r="L864" s="394"/>
      <c r="M864" s="394"/>
      <c r="N864" s="303"/>
      <c r="O864" s="303"/>
      <c r="P864" s="303"/>
      <c r="Q864" s="305"/>
      <c r="R864" s="303"/>
      <c r="S864" s="303"/>
      <c r="T864" s="305"/>
      <c r="U864" s="303"/>
    </row>
    <row r="865" spans="1:21" x14ac:dyDescent="0.2">
      <c r="A865" s="260"/>
      <c r="B865" s="260"/>
      <c r="C865" s="387"/>
      <c r="D865" s="260"/>
      <c r="E865" s="302"/>
      <c r="F865" s="303"/>
      <c r="G865" s="303"/>
      <c r="H865" s="260"/>
      <c r="I865" s="260"/>
      <c r="J865" s="302"/>
      <c r="K865" s="302"/>
      <c r="L865" s="394"/>
      <c r="M865" s="394"/>
      <c r="N865" s="303"/>
      <c r="O865" s="303"/>
      <c r="P865" s="303"/>
      <c r="Q865" s="305"/>
      <c r="R865" s="303"/>
      <c r="S865" s="303"/>
      <c r="T865" s="305"/>
      <c r="U865" s="303"/>
    </row>
    <row r="866" spans="1:21" x14ac:dyDescent="0.2">
      <c r="A866" s="260"/>
      <c r="B866" s="260"/>
      <c r="C866" s="387"/>
      <c r="D866" s="260"/>
      <c r="E866" s="302"/>
      <c r="F866" s="303"/>
      <c r="G866" s="303"/>
      <c r="H866" s="260"/>
      <c r="I866" s="260"/>
      <c r="J866" s="302"/>
      <c r="K866" s="302"/>
      <c r="L866" s="394"/>
      <c r="M866" s="394"/>
      <c r="N866" s="303"/>
      <c r="O866" s="303"/>
      <c r="P866" s="303"/>
      <c r="Q866" s="305"/>
      <c r="R866" s="303"/>
      <c r="S866" s="303"/>
      <c r="T866" s="305"/>
      <c r="U866" s="303"/>
    </row>
    <row r="867" spans="1:21" x14ac:dyDescent="0.2">
      <c r="A867" s="260"/>
      <c r="B867" s="260"/>
      <c r="C867" s="387"/>
      <c r="D867" s="260"/>
      <c r="E867" s="302"/>
      <c r="F867" s="303"/>
      <c r="G867" s="303"/>
      <c r="H867" s="260"/>
      <c r="I867" s="260"/>
      <c r="J867" s="302"/>
      <c r="K867" s="302"/>
      <c r="L867" s="394"/>
      <c r="M867" s="394"/>
      <c r="N867" s="303"/>
      <c r="O867" s="303"/>
      <c r="P867" s="303"/>
      <c r="Q867" s="305"/>
      <c r="R867" s="303"/>
      <c r="S867" s="303"/>
      <c r="T867" s="305"/>
      <c r="U867" s="303"/>
    </row>
    <row r="868" spans="1:21" x14ac:dyDescent="0.2">
      <c r="A868" s="260"/>
      <c r="B868" s="260"/>
      <c r="C868" s="387"/>
      <c r="D868" s="260"/>
      <c r="E868" s="302"/>
      <c r="F868" s="303"/>
      <c r="G868" s="303"/>
      <c r="H868" s="260"/>
      <c r="I868" s="260"/>
      <c r="J868" s="302"/>
      <c r="K868" s="302"/>
      <c r="L868" s="394"/>
      <c r="M868" s="394"/>
      <c r="N868" s="303"/>
      <c r="O868" s="303"/>
      <c r="P868" s="303"/>
      <c r="Q868" s="305"/>
      <c r="R868" s="303"/>
      <c r="S868" s="303"/>
      <c r="T868" s="305"/>
      <c r="U868" s="303"/>
    </row>
    <row r="869" spans="1:21" x14ac:dyDescent="0.2">
      <c r="A869" s="260"/>
      <c r="B869" s="260"/>
      <c r="C869" s="387"/>
      <c r="D869" s="260"/>
      <c r="E869" s="302"/>
      <c r="F869" s="303"/>
      <c r="G869" s="303"/>
      <c r="H869" s="260"/>
      <c r="I869" s="260"/>
      <c r="J869" s="302"/>
      <c r="K869" s="302"/>
      <c r="L869" s="394"/>
      <c r="M869" s="394"/>
      <c r="N869" s="303"/>
      <c r="O869" s="303"/>
      <c r="P869" s="303"/>
      <c r="Q869" s="305"/>
      <c r="R869" s="303"/>
      <c r="S869" s="303"/>
      <c r="T869" s="305"/>
      <c r="U869" s="303"/>
    </row>
    <row r="870" spans="1:21" x14ac:dyDescent="0.2">
      <c r="A870" s="260"/>
      <c r="B870" s="260"/>
      <c r="C870" s="387"/>
      <c r="D870" s="260"/>
      <c r="E870" s="302"/>
      <c r="F870" s="303"/>
      <c r="G870" s="303"/>
      <c r="H870" s="260"/>
      <c r="I870" s="260"/>
      <c r="J870" s="302"/>
      <c r="K870" s="302"/>
      <c r="L870" s="394"/>
      <c r="M870" s="394"/>
      <c r="N870" s="303"/>
      <c r="O870" s="303"/>
      <c r="P870" s="303"/>
      <c r="Q870" s="305"/>
      <c r="R870" s="303"/>
      <c r="S870" s="303"/>
      <c r="T870" s="305"/>
      <c r="U870" s="303"/>
    </row>
    <row r="871" spans="1:21" x14ac:dyDescent="0.2">
      <c r="A871" s="260"/>
      <c r="B871" s="260"/>
      <c r="C871" s="387"/>
      <c r="D871" s="260"/>
      <c r="E871" s="302"/>
      <c r="F871" s="303"/>
      <c r="G871" s="303"/>
      <c r="H871" s="260"/>
      <c r="I871" s="260"/>
      <c r="J871" s="302"/>
      <c r="K871" s="302"/>
      <c r="L871" s="394"/>
      <c r="M871" s="394"/>
      <c r="N871" s="303"/>
      <c r="O871" s="303"/>
      <c r="P871" s="303"/>
      <c r="Q871" s="305"/>
      <c r="R871" s="303"/>
      <c r="S871" s="303"/>
      <c r="T871" s="305"/>
      <c r="U871" s="303"/>
    </row>
    <row r="872" spans="1:21" x14ac:dyDescent="0.2">
      <c r="A872" s="260"/>
      <c r="B872" s="260"/>
      <c r="C872" s="387"/>
      <c r="D872" s="260"/>
      <c r="E872" s="302"/>
      <c r="F872" s="303"/>
      <c r="G872" s="303"/>
      <c r="H872" s="260"/>
      <c r="I872" s="260"/>
      <c r="J872" s="302"/>
      <c r="K872" s="302"/>
      <c r="L872" s="394"/>
      <c r="M872" s="394"/>
      <c r="N872" s="303"/>
      <c r="O872" s="303"/>
      <c r="P872" s="303"/>
      <c r="Q872" s="305"/>
      <c r="R872" s="303"/>
      <c r="S872" s="303"/>
      <c r="T872" s="305"/>
      <c r="U872" s="303"/>
    </row>
    <row r="873" spans="1:21" x14ac:dyDescent="0.2">
      <c r="A873" s="260"/>
      <c r="B873" s="260"/>
      <c r="C873" s="387"/>
      <c r="D873" s="260"/>
      <c r="E873" s="302"/>
      <c r="F873" s="303"/>
      <c r="G873" s="303"/>
      <c r="H873" s="260"/>
      <c r="I873" s="260"/>
      <c r="J873" s="302"/>
      <c r="K873" s="302"/>
      <c r="L873" s="394"/>
      <c r="M873" s="394"/>
      <c r="N873" s="303"/>
      <c r="O873" s="303"/>
      <c r="P873" s="303"/>
      <c r="Q873" s="305"/>
      <c r="R873" s="303"/>
      <c r="S873" s="303"/>
      <c r="T873" s="305"/>
      <c r="U873" s="303"/>
    </row>
    <row r="874" spans="1:21" x14ac:dyDescent="0.2">
      <c r="A874" s="260"/>
      <c r="B874" s="260"/>
      <c r="C874" s="387"/>
      <c r="D874" s="260"/>
      <c r="E874" s="302"/>
      <c r="F874" s="303"/>
      <c r="G874" s="303"/>
      <c r="H874" s="260"/>
      <c r="I874" s="260"/>
      <c r="J874" s="302"/>
      <c r="K874" s="302"/>
      <c r="L874" s="394"/>
      <c r="M874" s="394"/>
      <c r="N874" s="303"/>
      <c r="O874" s="303"/>
      <c r="P874" s="303"/>
      <c r="Q874" s="305"/>
      <c r="R874" s="303"/>
      <c r="S874" s="303"/>
      <c r="T874" s="305"/>
      <c r="U874" s="303"/>
    </row>
    <row r="875" spans="1:21" x14ac:dyDescent="0.2">
      <c r="A875" s="260"/>
      <c r="B875" s="260"/>
      <c r="C875" s="387"/>
      <c r="D875" s="260"/>
      <c r="E875" s="302"/>
      <c r="F875" s="303"/>
      <c r="G875" s="303"/>
      <c r="H875" s="260"/>
      <c r="I875" s="260"/>
      <c r="J875" s="302"/>
      <c r="K875" s="302"/>
      <c r="L875" s="394"/>
      <c r="M875" s="394"/>
      <c r="N875" s="303"/>
      <c r="O875" s="303"/>
      <c r="P875" s="303"/>
      <c r="Q875" s="305"/>
      <c r="R875" s="303"/>
      <c r="S875" s="303"/>
      <c r="T875" s="305"/>
      <c r="U875" s="303"/>
    </row>
    <row r="876" spans="1:21" x14ac:dyDescent="0.2">
      <c r="A876" s="260"/>
      <c r="B876" s="260"/>
      <c r="C876" s="387"/>
      <c r="D876" s="260"/>
      <c r="E876" s="302"/>
      <c r="F876" s="303"/>
      <c r="G876" s="303"/>
      <c r="H876" s="260"/>
      <c r="I876" s="260"/>
      <c r="J876" s="302"/>
      <c r="K876" s="302"/>
      <c r="L876" s="394"/>
      <c r="M876" s="394"/>
      <c r="N876" s="303"/>
      <c r="O876" s="303"/>
      <c r="P876" s="303"/>
      <c r="Q876" s="305"/>
      <c r="R876" s="303"/>
      <c r="S876" s="303"/>
      <c r="T876" s="305"/>
      <c r="U876" s="303"/>
    </row>
    <row r="877" spans="1:21" x14ac:dyDescent="0.2">
      <c r="A877" s="260"/>
      <c r="B877" s="260"/>
      <c r="C877" s="387"/>
      <c r="D877" s="260"/>
      <c r="E877" s="302"/>
      <c r="F877" s="303"/>
      <c r="G877" s="303"/>
      <c r="H877" s="260"/>
      <c r="I877" s="260"/>
      <c r="J877" s="302"/>
      <c r="K877" s="302"/>
      <c r="L877" s="394"/>
      <c r="M877" s="394"/>
      <c r="N877" s="303"/>
      <c r="O877" s="303"/>
      <c r="P877" s="303"/>
      <c r="Q877" s="305"/>
      <c r="R877" s="303"/>
      <c r="S877" s="303"/>
      <c r="T877" s="305"/>
      <c r="U877" s="303"/>
    </row>
    <row r="878" spans="1:21" x14ac:dyDescent="0.2">
      <c r="A878" s="260"/>
      <c r="B878" s="260"/>
      <c r="C878" s="387"/>
      <c r="D878" s="260"/>
      <c r="E878" s="302"/>
      <c r="F878" s="303"/>
      <c r="G878" s="303"/>
      <c r="H878" s="260"/>
      <c r="I878" s="260"/>
      <c r="J878" s="302"/>
      <c r="K878" s="302"/>
      <c r="L878" s="394"/>
      <c r="M878" s="394"/>
      <c r="N878" s="303"/>
      <c r="O878" s="303"/>
      <c r="P878" s="303"/>
      <c r="Q878" s="305"/>
      <c r="R878" s="303"/>
      <c r="S878" s="303"/>
      <c r="T878" s="305"/>
      <c r="U878" s="303"/>
    </row>
    <row r="879" spans="1:21" x14ac:dyDescent="0.2">
      <c r="A879" s="260"/>
      <c r="B879" s="260"/>
      <c r="C879" s="387"/>
      <c r="D879" s="260"/>
      <c r="E879" s="302"/>
      <c r="F879" s="303"/>
      <c r="G879" s="303"/>
      <c r="H879" s="260"/>
      <c r="I879" s="260"/>
      <c r="J879" s="302"/>
      <c r="K879" s="302"/>
      <c r="L879" s="394"/>
      <c r="M879" s="394"/>
      <c r="N879" s="303"/>
      <c r="O879" s="303"/>
      <c r="P879" s="303"/>
      <c r="Q879" s="305"/>
      <c r="R879" s="303"/>
      <c r="S879" s="303"/>
      <c r="T879" s="305"/>
      <c r="U879" s="303"/>
    </row>
    <row r="880" spans="1:21" x14ac:dyDescent="0.2">
      <c r="A880" s="260"/>
      <c r="B880" s="260"/>
      <c r="C880" s="387"/>
      <c r="D880" s="260"/>
      <c r="E880" s="302"/>
      <c r="F880" s="303"/>
      <c r="G880" s="303"/>
      <c r="H880" s="260"/>
      <c r="I880" s="260"/>
      <c r="J880" s="302"/>
      <c r="K880" s="302"/>
      <c r="L880" s="394"/>
      <c r="M880" s="394"/>
      <c r="N880" s="303"/>
      <c r="O880" s="303"/>
      <c r="P880" s="303"/>
      <c r="Q880" s="305"/>
      <c r="R880" s="303"/>
      <c r="S880" s="303"/>
      <c r="T880" s="305"/>
      <c r="U880" s="303"/>
    </row>
    <row r="881" spans="1:21" x14ac:dyDescent="0.2">
      <c r="A881" s="260"/>
      <c r="B881" s="260"/>
      <c r="C881" s="387"/>
      <c r="D881" s="260"/>
      <c r="E881" s="302"/>
      <c r="F881" s="303"/>
      <c r="G881" s="303"/>
      <c r="H881" s="260"/>
      <c r="I881" s="260"/>
      <c r="J881" s="302"/>
      <c r="K881" s="302"/>
      <c r="L881" s="394"/>
      <c r="M881" s="394"/>
      <c r="N881" s="303"/>
      <c r="O881" s="303"/>
      <c r="P881" s="303"/>
      <c r="Q881" s="305"/>
      <c r="R881" s="303"/>
      <c r="S881" s="303"/>
      <c r="T881" s="305"/>
      <c r="U881" s="303"/>
    </row>
    <row r="882" spans="1:21" x14ac:dyDescent="0.2">
      <c r="A882" s="260"/>
      <c r="B882" s="260"/>
      <c r="C882" s="387"/>
      <c r="D882" s="260"/>
      <c r="E882" s="302"/>
      <c r="F882" s="303"/>
      <c r="G882" s="303"/>
      <c r="H882" s="260"/>
      <c r="I882" s="260"/>
      <c r="J882" s="302"/>
      <c r="K882" s="302"/>
      <c r="L882" s="394"/>
      <c r="M882" s="394"/>
      <c r="N882" s="303"/>
      <c r="O882" s="303"/>
      <c r="P882" s="303"/>
      <c r="Q882" s="305"/>
      <c r="R882" s="303"/>
      <c r="S882" s="303"/>
      <c r="T882" s="305"/>
      <c r="U882" s="303"/>
    </row>
    <row r="883" spans="1:21" x14ac:dyDescent="0.2">
      <c r="A883" s="260"/>
      <c r="B883" s="260"/>
      <c r="C883" s="387"/>
      <c r="D883" s="260"/>
      <c r="E883" s="302"/>
      <c r="F883" s="303"/>
      <c r="G883" s="303"/>
      <c r="H883" s="260"/>
      <c r="I883" s="260"/>
      <c r="J883" s="302"/>
      <c r="K883" s="302"/>
      <c r="L883" s="394"/>
      <c r="M883" s="394"/>
      <c r="N883" s="303"/>
      <c r="O883" s="303"/>
      <c r="P883" s="303"/>
      <c r="Q883" s="305"/>
      <c r="R883" s="303"/>
      <c r="S883" s="303"/>
      <c r="T883" s="305"/>
      <c r="U883" s="303"/>
    </row>
  </sheetData>
  <conditionalFormatting sqref="F77 J77">
    <cfRule type="cellIs" dxfId="20422" priority="29319" stopIfTrue="1" operator="lessThanOrEqual">
      <formula>60</formula>
    </cfRule>
    <cfRule type="cellIs" dxfId="20421" priority="29320" stopIfTrue="1" operator="between">
      <formula>60</formula>
      <formula>100</formula>
    </cfRule>
    <cfRule type="cellIs" dxfId="20420" priority="29321" stopIfTrue="1" operator="greaterThan">
      <formula>100</formula>
    </cfRule>
  </conditionalFormatting>
  <conditionalFormatting sqref="E77">
    <cfRule type="cellIs" dxfId="20419" priority="29316" stopIfTrue="1" operator="lessThanOrEqual">
      <formula>2.5</formula>
    </cfRule>
    <cfRule type="cellIs" dxfId="20418" priority="29317" stopIfTrue="1" operator="between">
      <formula>2.5</formula>
      <formula>7</formula>
    </cfRule>
    <cfRule type="cellIs" dxfId="20417" priority="29318" stopIfTrue="1" operator="greaterThan">
      <formula>7</formula>
    </cfRule>
  </conditionalFormatting>
  <conditionalFormatting sqref="H77">
    <cfRule type="cellIs" dxfId="20416" priority="29313" stopIfTrue="1" operator="lessThanOrEqual">
      <formula>12</formula>
    </cfRule>
    <cfRule type="cellIs" dxfId="20415" priority="29314" stopIfTrue="1" operator="between">
      <formula>12</formula>
      <formula>16</formula>
    </cfRule>
    <cfRule type="cellIs" dxfId="20414" priority="29315" stopIfTrue="1" operator="greaterThan">
      <formula>16</formula>
    </cfRule>
  </conditionalFormatting>
  <conditionalFormatting sqref="K77">
    <cfRule type="cellIs" dxfId="20413" priority="29310" stopIfTrue="1" operator="greaterThan">
      <formula>6.2</formula>
    </cfRule>
    <cfRule type="cellIs" dxfId="20412" priority="29311" stopIfTrue="1" operator="between">
      <formula>5.601</formula>
      <formula>6.2</formula>
    </cfRule>
    <cfRule type="cellIs" dxfId="20411" priority="29312" stopIfTrue="1" operator="lessThanOrEqual">
      <formula>5.6</formula>
    </cfRule>
  </conditionalFormatting>
  <conditionalFormatting sqref="L77">
    <cfRule type="cellIs" dxfId="20410" priority="29309" stopIfTrue="1" operator="lessThanOrEqual">
      <formula>0.02</formula>
    </cfRule>
  </conditionalFormatting>
  <conditionalFormatting sqref="G77">
    <cfRule type="cellIs" dxfId="20409" priority="29306" stopIfTrue="1" operator="lessThanOrEqual">
      <formula>0.12</formula>
    </cfRule>
    <cfRule type="cellIs" dxfId="20408" priority="29307" stopIfTrue="1" operator="between">
      <formula>0.1201</formula>
      <formula>0.2</formula>
    </cfRule>
    <cfRule type="cellIs" dxfId="20407" priority="29308" stopIfTrue="1" operator="greaterThan">
      <formula>0.2</formula>
    </cfRule>
  </conditionalFormatting>
  <conditionalFormatting sqref="P77">
    <cfRule type="cellIs" dxfId="20406" priority="29304" stopIfTrue="1" operator="between">
      <formula>50.1</formula>
      <formula>100</formula>
    </cfRule>
    <cfRule type="cellIs" dxfId="20405" priority="29305" stopIfTrue="1" operator="greaterThan">
      <formula>100</formula>
    </cfRule>
  </conditionalFormatting>
  <conditionalFormatting sqref="O77">
    <cfRule type="cellIs" dxfId="20404" priority="29302" stopIfTrue="1" operator="between">
      <formula>1250.1</formula>
      <formula>5000</formula>
    </cfRule>
    <cfRule type="cellIs" dxfId="20403" priority="29303" stopIfTrue="1" operator="greaterThan">
      <formula>5000</formula>
    </cfRule>
  </conditionalFormatting>
  <conditionalFormatting sqref="F77 J77">
    <cfRule type="cellIs" dxfId="20402" priority="29299" stopIfTrue="1" operator="lessThanOrEqual">
      <formula>60</formula>
    </cfRule>
    <cfRule type="cellIs" dxfId="20401" priority="29300" stopIfTrue="1" operator="between">
      <formula>60</formula>
      <formula>100</formula>
    </cfRule>
    <cfRule type="cellIs" dxfId="20400" priority="29301" stopIfTrue="1" operator="greaterThan">
      <formula>100</formula>
    </cfRule>
  </conditionalFormatting>
  <conditionalFormatting sqref="E77">
    <cfRule type="cellIs" dxfId="20399" priority="29296" stopIfTrue="1" operator="lessThanOrEqual">
      <formula>2.5</formula>
    </cfRule>
    <cfRule type="cellIs" dxfId="20398" priority="29297" stopIfTrue="1" operator="between">
      <formula>2.5</formula>
      <formula>7</formula>
    </cfRule>
    <cfRule type="cellIs" dxfId="20397" priority="29298" stopIfTrue="1" operator="greaterThan">
      <formula>7</formula>
    </cfRule>
  </conditionalFormatting>
  <conditionalFormatting sqref="H77">
    <cfRule type="cellIs" dxfId="20396" priority="29293" stopIfTrue="1" operator="lessThanOrEqual">
      <formula>12</formula>
    </cfRule>
    <cfRule type="cellIs" dxfId="20395" priority="29294" stopIfTrue="1" operator="between">
      <formula>12</formula>
      <formula>16</formula>
    </cfRule>
    <cfRule type="cellIs" dxfId="20394" priority="29295" stopIfTrue="1" operator="greaterThan">
      <formula>16</formula>
    </cfRule>
  </conditionalFormatting>
  <conditionalFormatting sqref="K77">
    <cfRule type="cellIs" dxfId="20393" priority="29290" stopIfTrue="1" operator="greaterThan">
      <formula>6.2</formula>
    </cfRule>
    <cfRule type="cellIs" dxfId="20392" priority="29291" stopIfTrue="1" operator="between">
      <formula>5.601</formula>
      <formula>6.2</formula>
    </cfRule>
    <cfRule type="cellIs" dxfId="20391" priority="29292" stopIfTrue="1" operator="lessThanOrEqual">
      <formula>5.6</formula>
    </cfRule>
  </conditionalFormatting>
  <conditionalFormatting sqref="L77">
    <cfRule type="cellIs" dxfId="20390" priority="29289" stopIfTrue="1" operator="lessThanOrEqual">
      <formula>0.02</formula>
    </cfRule>
  </conditionalFormatting>
  <conditionalFormatting sqref="G77">
    <cfRule type="cellIs" dxfId="20389" priority="29286" stopIfTrue="1" operator="lessThanOrEqual">
      <formula>0.12</formula>
    </cfRule>
    <cfRule type="cellIs" dxfId="20388" priority="29287" stopIfTrue="1" operator="between">
      <formula>0.1201</formula>
      <formula>0.2</formula>
    </cfRule>
    <cfRule type="cellIs" dxfId="20387" priority="29288" stopIfTrue="1" operator="greaterThan">
      <formula>0.2</formula>
    </cfRule>
  </conditionalFormatting>
  <conditionalFormatting sqref="P77">
    <cfRule type="cellIs" dxfId="20386" priority="29284" stopIfTrue="1" operator="between">
      <formula>50.1</formula>
      <formula>100</formula>
    </cfRule>
    <cfRule type="cellIs" dxfId="20385" priority="29285" stopIfTrue="1" operator="greaterThan">
      <formula>100</formula>
    </cfRule>
  </conditionalFormatting>
  <conditionalFormatting sqref="O77">
    <cfRule type="cellIs" dxfId="20384" priority="29282" stopIfTrue="1" operator="between">
      <formula>1250.1</formula>
      <formula>5000</formula>
    </cfRule>
    <cfRule type="cellIs" dxfId="20383" priority="29283" stopIfTrue="1" operator="greaterThan">
      <formula>5000</formula>
    </cfRule>
  </conditionalFormatting>
  <conditionalFormatting sqref="F74:G74">
    <cfRule type="cellIs" dxfId="20382" priority="29279" stopIfTrue="1" operator="lessThanOrEqual">
      <formula>60</formula>
    </cfRule>
    <cfRule type="cellIs" dxfId="20381" priority="29280" stopIfTrue="1" operator="between">
      <formula>60</formula>
      <formula>100</formula>
    </cfRule>
    <cfRule type="cellIs" dxfId="20380" priority="29281" stopIfTrue="1" operator="greaterThan">
      <formula>100</formula>
    </cfRule>
  </conditionalFormatting>
  <conditionalFormatting sqref="E74">
    <cfRule type="cellIs" dxfId="20379" priority="29276" stopIfTrue="1" operator="lessThanOrEqual">
      <formula>2.5</formula>
    </cfRule>
    <cfRule type="cellIs" dxfId="20378" priority="29277" stopIfTrue="1" operator="between">
      <formula>2.5</formula>
      <formula>7</formula>
    </cfRule>
    <cfRule type="cellIs" dxfId="20377" priority="29278" stopIfTrue="1" operator="greaterThan">
      <formula>7</formula>
    </cfRule>
  </conditionalFormatting>
  <conditionalFormatting sqref="H74">
    <cfRule type="cellIs" dxfId="20376" priority="29273" stopIfTrue="1" operator="lessThanOrEqual">
      <formula>12</formula>
    </cfRule>
    <cfRule type="cellIs" dxfId="20375" priority="29274" stopIfTrue="1" operator="between">
      <formula>12</formula>
      <formula>16</formula>
    </cfRule>
    <cfRule type="cellIs" dxfId="20374" priority="29275" stopIfTrue="1" operator="greaterThan">
      <formula>16</formula>
    </cfRule>
  </conditionalFormatting>
  <conditionalFormatting sqref="K74">
    <cfRule type="cellIs" dxfId="20373" priority="29270" stopIfTrue="1" operator="greaterThan">
      <formula>6.2</formula>
    </cfRule>
    <cfRule type="cellIs" dxfId="20372" priority="29271" stopIfTrue="1" operator="between">
      <formula>5.601</formula>
      <formula>6.2</formula>
    </cfRule>
    <cfRule type="cellIs" dxfId="20371" priority="29272" stopIfTrue="1" operator="lessThanOrEqual">
      <formula>5.6</formula>
    </cfRule>
  </conditionalFormatting>
  <conditionalFormatting sqref="L74">
    <cfRule type="cellIs" dxfId="20370" priority="29269" stopIfTrue="1" operator="lessThanOrEqual">
      <formula>0.02</formula>
    </cfRule>
  </conditionalFormatting>
  <conditionalFormatting sqref="G74">
    <cfRule type="cellIs" dxfId="20369" priority="29266" stopIfTrue="1" operator="lessThanOrEqual">
      <formula>0.12</formula>
    </cfRule>
    <cfRule type="cellIs" dxfId="20368" priority="29267" stopIfTrue="1" operator="between">
      <formula>0.1201</formula>
      <formula>0.2</formula>
    </cfRule>
    <cfRule type="cellIs" dxfId="20367" priority="29268" stopIfTrue="1" operator="greaterThan">
      <formula>0.2</formula>
    </cfRule>
  </conditionalFormatting>
  <conditionalFormatting sqref="P74">
    <cfRule type="cellIs" dxfId="20366" priority="29264" stopIfTrue="1" operator="between">
      <formula>50.1</formula>
      <formula>100</formula>
    </cfRule>
    <cfRule type="cellIs" dxfId="20365" priority="29265" stopIfTrue="1" operator="greaterThan">
      <formula>100</formula>
    </cfRule>
  </conditionalFormatting>
  <conditionalFormatting sqref="O74">
    <cfRule type="cellIs" dxfId="20364" priority="29262" stopIfTrue="1" operator="between">
      <formula>1250.1</formula>
      <formula>5000</formula>
    </cfRule>
    <cfRule type="cellIs" dxfId="20363" priority="29263" stopIfTrue="1" operator="greaterThan">
      <formula>5000</formula>
    </cfRule>
  </conditionalFormatting>
  <conditionalFormatting sqref="F74:G74">
    <cfRule type="cellIs" dxfId="20362" priority="29259" stopIfTrue="1" operator="lessThanOrEqual">
      <formula>60</formula>
    </cfRule>
    <cfRule type="cellIs" dxfId="20361" priority="29260" stopIfTrue="1" operator="between">
      <formula>60</formula>
      <formula>100</formula>
    </cfRule>
    <cfRule type="cellIs" dxfId="20360" priority="29261" stopIfTrue="1" operator="greaterThan">
      <formula>100</formula>
    </cfRule>
  </conditionalFormatting>
  <conditionalFormatting sqref="E74">
    <cfRule type="cellIs" dxfId="20359" priority="29256" stopIfTrue="1" operator="lessThanOrEqual">
      <formula>2.5</formula>
    </cfRule>
    <cfRule type="cellIs" dxfId="20358" priority="29257" stopIfTrue="1" operator="between">
      <formula>2.5</formula>
      <formula>7</formula>
    </cfRule>
    <cfRule type="cellIs" dxfId="20357" priority="29258" stopIfTrue="1" operator="greaterThan">
      <formula>7</formula>
    </cfRule>
  </conditionalFormatting>
  <conditionalFormatting sqref="H74">
    <cfRule type="cellIs" dxfId="20356" priority="29253" stopIfTrue="1" operator="lessThanOrEqual">
      <formula>12</formula>
    </cfRule>
    <cfRule type="cellIs" dxfId="20355" priority="29254" stopIfTrue="1" operator="between">
      <formula>12</formula>
      <formula>16</formula>
    </cfRule>
    <cfRule type="cellIs" dxfId="20354" priority="29255" stopIfTrue="1" operator="greaterThan">
      <formula>16</formula>
    </cfRule>
  </conditionalFormatting>
  <conditionalFormatting sqref="K74">
    <cfRule type="cellIs" dxfId="20353" priority="29250" stopIfTrue="1" operator="greaterThan">
      <formula>6.2</formula>
    </cfRule>
    <cfRule type="cellIs" dxfId="20352" priority="29251" stopIfTrue="1" operator="between">
      <formula>5.601</formula>
      <formula>6.2</formula>
    </cfRule>
    <cfRule type="cellIs" dxfId="20351" priority="29252" stopIfTrue="1" operator="lessThanOrEqual">
      <formula>5.6</formula>
    </cfRule>
  </conditionalFormatting>
  <conditionalFormatting sqref="L74">
    <cfRule type="cellIs" dxfId="20350" priority="29249" stopIfTrue="1" operator="lessThanOrEqual">
      <formula>0.02</formula>
    </cfRule>
  </conditionalFormatting>
  <conditionalFormatting sqref="G74">
    <cfRule type="cellIs" dxfId="20349" priority="29246" stopIfTrue="1" operator="lessThanOrEqual">
      <formula>0.12</formula>
    </cfRule>
    <cfRule type="cellIs" dxfId="20348" priority="29247" stopIfTrue="1" operator="between">
      <formula>0.1201</formula>
      <formula>0.2</formula>
    </cfRule>
    <cfRule type="cellIs" dxfId="20347" priority="29248" stopIfTrue="1" operator="greaterThan">
      <formula>0.2</formula>
    </cfRule>
  </conditionalFormatting>
  <conditionalFormatting sqref="P74">
    <cfRule type="cellIs" dxfId="20346" priority="29244" stopIfTrue="1" operator="between">
      <formula>50.1</formula>
      <formula>100</formula>
    </cfRule>
    <cfRule type="cellIs" dxfId="20345" priority="29245" stopIfTrue="1" operator="greaterThan">
      <formula>100</formula>
    </cfRule>
  </conditionalFormatting>
  <conditionalFormatting sqref="O74">
    <cfRule type="cellIs" dxfId="20344" priority="29242" stopIfTrue="1" operator="between">
      <formula>1250.1</formula>
      <formula>5000</formula>
    </cfRule>
    <cfRule type="cellIs" dxfId="20343" priority="29243" stopIfTrue="1" operator="greaterThan">
      <formula>5000</formula>
    </cfRule>
  </conditionalFormatting>
  <conditionalFormatting sqref="F742:G742">
    <cfRule type="cellIs" dxfId="20342" priority="29239" stopIfTrue="1" operator="lessThanOrEqual">
      <formula>60</formula>
    </cfRule>
    <cfRule type="cellIs" dxfId="20341" priority="29240" stopIfTrue="1" operator="between">
      <formula>60</formula>
      <formula>100</formula>
    </cfRule>
    <cfRule type="cellIs" dxfId="20340" priority="29241" stopIfTrue="1" operator="greaterThan">
      <formula>100</formula>
    </cfRule>
  </conditionalFormatting>
  <conditionalFormatting sqref="E742">
    <cfRule type="cellIs" dxfId="20339" priority="29236" stopIfTrue="1" operator="lessThanOrEqual">
      <formula>2.5</formula>
    </cfRule>
    <cfRule type="cellIs" dxfId="20338" priority="29237" stopIfTrue="1" operator="between">
      <formula>2.5</formula>
      <formula>7</formula>
    </cfRule>
    <cfRule type="cellIs" dxfId="20337" priority="29238" stopIfTrue="1" operator="greaterThan">
      <formula>7</formula>
    </cfRule>
  </conditionalFormatting>
  <conditionalFormatting sqref="H742">
    <cfRule type="cellIs" dxfId="20336" priority="29233" stopIfTrue="1" operator="lessThanOrEqual">
      <formula>12</formula>
    </cfRule>
    <cfRule type="cellIs" dxfId="20335" priority="29234" stopIfTrue="1" operator="between">
      <formula>12</formula>
      <formula>16</formula>
    </cfRule>
    <cfRule type="cellIs" dxfId="20334" priority="29235" stopIfTrue="1" operator="greaterThan">
      <formula>16</formula>
    </cfRule>
  </conditionalFormatting>
  <conditionalFormatting sqref="K742">
    <cfRule type="cellIs" dxfId="20333" priority="29230" stopIfTrue="1" operator="greaterThan">
      <formula>6.2</formula>
    </cfRule>
    <cfRule type="cellIs" dxfId="20332" priority="29231" stopIfTrue="1" operator="between">
      <formula>5.601</formula>
      <formula>6.2</formula>
    </cfRule>
    <cfRule type="cellIs" dxfId="20331" priority="29232" stopIfTrue="1" operator="lessThanOrEqual">
      <formula>5.6</formula>
    </cfRule>
  </conditionalFormatting>
  <conditionalFormatting sqref="L742">
    <cfRule type="cellIs" dxfId="20330" priority="29229" stopIfTrue="1" operator="lessThanOrEqual">
      <formula>0.02</formula>
    </cfRule>
  </conditionalFormatting>
  <conditionalFormatting sqref="G742">
    <cfRule type="cellIs" dxfId="20329" priority="29226" stopIfTrue="1" operator="lessThanOrEqual">
      <formula>0.12</formula>
    </cfRule>
    <cfRule type="cellIs" dxfId="20328" priority="29227" stopIfTrue="1" operator="between">
      <formula>0.1201</formula>
      <formula>0.2</formula>
    </cfRule>
    <cfRule type="cellIs" dxfId="20327" priority="29228" stopIfTrue="1" operator="greaterThan">
      <formula>0.2</formula>
    </cfRule>
  </conditionalFormatting>
  <conditionalFormatting sqref="P742">
    <cfRule type="cellIs" dxfId="20326" priority="29224" stopIfTrue="1" operator="between">
      <formula>50.1</formula>
      <formula>100</formula>
    </cfRule>
    <cfRule type="cellIs" dxfId="20325" priority="29225" stopIfTrue="1" operator="greaterThan">
      <formula>100</formula>
    </cfRule>
  </conditionalFormatting>
  <conditionalFormatting sqref="O742">
    <cfRule type="cellIs" dxfId="20324" priority="29222" stopIfTrue="1" operator="between">
      <formula>1250.1</formula>
      <formula>5000</formula>
    </cfRule>
    <cfRule type="cellIs" dxfId="20323" priority="29223" stopIfTrue="1" operator="greaterThan">
      <formula>5000</formula>
    </cfRule>
  </conditionalFormatting>
  <conditionalFormatting sqref="F742:G742">
    <cfRule type="cellIs" dxfId="20322" priority="29219" stopIfTrue="1" operator="lessThanOrEqual">
      <formula>60</formula>
    </cfRule>
    <cfRule type="cellIs" dxfId="20321" priority="29220" stopIfTrue="1" operator="between">
      <formula>60</formula>
      <formula>100</formula>
    </cfRule>
    <cfRule type="cellIs" dxfId="20320" priority="29221" stopIfTrue="1" operator="greaterThan">
      <formula>100</formula>
    </cfRule>
  </conditionalFormatting>
  <conditionalFormatting sqref="E742">
    <cfRule type="cellIs" dxfId="20319" priority="29216" stopIfTrue="1" operator="lessThanOrEqual">
      <formula>2.5</formula>
    </cfRule>
    <cfRule type="cellIs" dxfId="20318" priority="29217" stopIfTrue="1" operator="between">
      <formula>2.5</formula>
      <formula>7</formula>
    </cfRule>
    <cfRule type="cellIs" dxfId="20317" priority="29218" stopIfTrue="1" operator="greaterThan">
      <formula>7</formula>
    </cfRule>
  </conditionalFormatting>
  <conditionalFormatting sqref="H742">
    <cfRule type="cellIs" dxfId="20316" priority="29213" stopIfTrue="1" operator="lessThanOrEqual">
      <formula>12</formula>
    </cfRule>
    <cfRule type="cellIs" dxfId="20315" priority="29214" stopIfTrue="1" operator="between">
      <formula>12</formula>
      <formula>16</formula>
    </cfRule>
    <cfRule type="cellIs" dxfId="20314" priority="29215" stopIfTrue="1" operator="greaterThan">
      <formula>16</formula>
    </cfRule>
  </conditionalFormatting>
  <conditionalFormatting sqref="K742">
    <cfRule type="cellIs" dxfId="20313" priority="29210" stopIfTrue="1" operator="greaterThan">
      <formula>6.2</formula>
    </cfRule>
    <cfRule type="cellIs" dxfId="20312" priority="29211" stopIfTrue="1" operator="between">
      <formula>5.601</formula>
      <formula>6.2</formula>
    </cfRule>
    <cfRule type="cellIs" dxfId="20311" priority="29212" stopIfTrue="1" operator="lessThanOrEqual">
      <formula>5.6</formula>
    </cfRule>
  </conditionalFormatting>
  <conditionalFormatting sqref="L742">
    <cfRule type="cellIs" dxfId="20310" priority="29209" stopIfTrue="1" operator="lessThanOrEqual">
      <formula>0.02</formula>
    </cfRule>
  </conditionalFormatting>
  <conditionalFormatting sqref="G742">
    <cfRule type="cellIs" dxfId="20309" priority="29206" stopIfTrue="1" operator="lessThanOrEqual">
      <formula>0.12</formula>
    </cfRule>
    <cfRule type="cellIs" dxfId="20308" priority="29207" stopIfTrue="1" operator="between">
      <formula>0.1201</formula>
      <formula>0.2</formula>
    </cfRule>
    <cfRule type="cellIs" dxfId="20307" priority="29208" stopIfTrue="1" operator="greaterThan">
      <formula>0.2</formula>
    </cfRule>
  </conditionalFormatting>
  <conditionalFormatting sqref="P742">
    <cfRule type="cellIs" dxfId="20306" priority="29204" stopIfTrue="1" operator="between">
      <formula>50.1</formula>
      <formula>100</formula>
    </cfRule>
    <cfRule type="cellIs" dxfId="20305" priority="29205" stopIfTrue="1" operator="greaterThan">
      <formula>100</formula>
    </cfRule>
  </conditionalFormatting>
  <conditionalFormatting sqref="O742">
    <cfRule type="cellIs" dxfId="20304" priority="29202" stopIfTrue="1" operator="between">
      <formula>1250.1</formula>
      <formula>5000</formula>
    </cfRule>
    <cfRule type="cellIs" dxfId="20303" priority="29203" stopIfTrue="1" operator="greaterThan">
      <formula>5000</formula>
    </cfRule>
  </conditionalFormatting>
  <conditionalFormatting sqref="F75:G75">
    <cfRule type="cellIs" dxfId="20302" priority="29199" stopIfTrue="1" operator="lessThanOrEqual">
      <formula>60</formula>
    </cfRule>
    <cfRule type="cellIs" dxfId="20301" priority="29200" stopIfTrue="1" operator="between">
      <formula>60</formula>
      <formula>100</formula>
    </cfRule>
    <cfRule type="cellIs" dxfId="20300" priority="29201" stopIfTrue="1" operator="greaterThan">
      <formula>100</formula>
    </cfRule>
  </conditionalFormatting>
  <conditionalFormatting sqref="E75">
    <cfRule type="cellIs" dxfId="20299" priority="29196" stopIfTrue="1" operator="lessThanOrEqual">
      <formula>2.5</formula>
    </cfRule>
    <cfRule type="cellIs" dxfId="20298" priority="29197" stopIfTrue="1" operator="between">
      <formula>2.5</formula>
      <formula>7</formula>
    </cfRule>
    <cfRule type="cellIs" dxfId="20297" priority="29198" stopIfTrue="1" operator="greaterThan">
      <formula>7</formula>
    </cfRule>
  </conditionalFormatting>
  <conditionalFormatting sqref="H75">
    <cfRule type="cellIs" dxfId="20296" priority="29193" stopIfTrue="1" operator="lessThanOrEqual">
      <formula>12</formula>
    </cfRule>
    <cfRule type="cellIs" dxfId="20295" priority="29194" stopIfTrue="1" operator="between">
      <formula>12</formula>
      <formula>16</formula>
    </cfRule>
    <cfRule type="cellIs" dxfId="20294" priority="29195" stopIfTrue="1" operator="greaterThan">
      <formula>16</formula>
    </cfRule>
  </conditionalFormatting>
  <conditionalFormatting sqref="K75">
    <cfRule type="cellIs" dxfId="20293" priority="29190" stopIfTrue="1" operator="greaterThan">
      <formula>6.2</formula>
    </cfRule>
    <cfRule type="cellIs" dxfId="20292" priority="29191" stopIfTrue="1" operator="between">
      <formula>5.601</formula>
      <formula>6.2</formula>
    </cfRule>
    <cfRule type="cellIs" dxfId="20291" priority="29192" stopIfTrue="1" operator="lessThanOrEqual">
      <formula>5.6</formula>
    </cfRule>
  </conditionalFormatting>
  <conditionalFormatting sqref="L75">
    <cfRule type="cellIs" dxfId="20290" priority="29189" stopIfTrue="1" operator="lessThanOrEqual">
      <formula>0.02</formula>
    </cfRule>
  </conditionalFormatting>
  <conditionalFormatting sqref="G75">
    <cfRule type="cellIs" dxfId="20289" priority="29186" stopIfTrue="1" operator="lessThanOrEqual">
      <formula>0.12</formula>
    </cfRule>
    <cfRule type="cellIs" dxfId="20288" priority="29187" stopIfTrue="1" operator="between">
      <formula>0.1201</formula>
      <formula>0.2</formula>
    </cfRule>
    <cfRule type="cellIs" dxfId="20287" priority="29188" stopIfTrue="1" operator="greaterThan">
      <formula>0.2</formula>
    </cfRule>
  </conditionalFormatting>
  <conditionalFormatting sqref="P75">
    <cfRule type="cellIs" dxfId="20286" priority="29184" stopIfTrue="1" operator="between">
      <formula>50.1</formula>
      <formula>100</formula>
    </cfRule>
    <cfRule type="cellIs" dxfId="20285" priority="29185" stopIfTrue="1" operator="greaterThan">
      <formula>100</formula>
    </cfRule>
  </conditionalFormatting>
  <conditionalFormatting sqref="O75">
    <cfRule type="cellIs" dxfId="20284" priority="29182" stopIfTrue="1" operator="between">
      <formula>1250.1</formula>
      <formula>5000</formula>
    </cfRule>
    <cfRule type="cellIs" dxfId="20283" priority="29183" stopIfTrue="1" operator="greaterThan">
      <formula>5000</formula>
    </cfRule>
  </conditionalFormatting>
  <conditionalFormatting sqref="F75:G75">
    <cfRule type="cellIs" dxfId="20282" priority="29179" stopIfTrue="1" operator="lessThanOrEqual">
      <formula>60</formula>
    </cfRule>
    <cfRule type="cellIs" dxfId="20281" priority="29180" stopIfTrue="1" operator="between">
      <formula>60</formula>
      <formula>100</formula>
    </cfRule>
    <cfRule type="cellIs" dxfId="20280" priority="29181" stopIfTrue="1" operator="greaterThan">
      <formula>100</formula>
    </cfRule>
  </conditionalFormatting>
  <conditionalFormatting sqref="E75">
    <cfRule type="cellIs" dxfId="20279" priority="29176" stopIfTrue="1" operator="lessThanOrEqual">
      <formula>2.5</formula>
    </cfRule>
    <cfRule type="cellIs" dxfId="20278" priority="29177" stopIfTrue="1" operator="between">
      <formula>2.5</formula>
      <formula>7</formula>
    </cfRule>
    <cfRule type="cellIs" dxfId="20277" priority="29178" stopIfTrue="1" operator="greaterThan">
      <formula>7</formula>
    </cfRule>
  </conditionalFormatting>
  <conditionalFormatting sqref="H75">
    <cfRule type="cellIs" dxfId="20276" priority="29173" stopIfTrue="1" operator="lessThanOrEqual">
      <formula>12</formula>
    </cfRule>
    <cfRule type="cellIs" dxfId="20275" priority="29174" stopIfTrue="1" operator="between">
      <formula>12</formula>
      <formula>16</formula>
    </cfRule>
    <cfRule type="cellIs" dxfId="20274" priority="29175" stopIfTrue="1" operator="greaterThan">
      <formula>16</formula>
    </cfRule>
  </conditionalFormatting>
  <conditionalFormatting sqref="K75">
    <cfRule type="cellIs" dxfId="20273" priority="29170" stopIfTrue="1" operator="greaterThan">
      <formula>6.2</formula>
    </cfRule>
    <cfRule type="cellIs" dxfId="20272" priority="29171" stopIfTrue="1" operator="between">
      <formula>5.601</formula>
      <formula>6.2</formula>
    </cfRule>
    <cfRule type="cellIs" dxfId="20271" priority="29172" stopIfTrue="1" operator="lessThanOrEqual">
      <formula>5.6</formula>
    </cfRule>
  </conditionalFormatting>
  <conditionalFormatting sqref="L75">
    <cfRule type="cellIs" dxfId="20270" priority="29169" stopIfTrue="1" operator="lessThanOrEqual">
      <formula>0.02</formula>
    </cfRule>
  </conditionalFormatting>
  <conditionalFormatting sqref="G75">
    <cfRule type="cellIs" dxfId="20269" priority="29166" stopIfTrue="1" operator="lessThanOrEqual">
      <formula>0.12</formula>
    </cfRule>
    <cfRule type="cellIs" dxfId="20268" priority="29167" stopIfTrue="1" operator="between">
      <formula>0.1201</formula>
      <formula>0.2</formula>
    </cfRule>
    <cfRule type="cellIs" dxfId="20267" priority="29168" stopIfTrue="1" operator="greaterThan">
      <formula>0.2</formula>
    </cfRule>
  </conditionalFormatting>
  <conditionalFormatting sqref="P75">
    <cfRule type="cellIs" dxfId="20266" priority="29164" stopIfTrue="1" operator="between">
      <formula>50.1</formula>
      <formula>100</formula>
    </cfRule>
    <cfRule type="cellIs" dxfId="20265" priority="29165" stopIfTrue="1" operator="greaterThan">
      <formula>100</formula>
    </cfRule>
  </conditionalFormatting>
  <conditionalFormatting sqref="O75">
    <cfRule type="cellIs" dxfId="20264" priority="29162" stopIfTrue="1" operator="between">
      <formula>1250.1</formula>
      <formula>5000</formula>
    </cfRule>
    <cfRule type="cellIs" dxfId="20263" priority="29163" stopIfTrue="1" operator="greaterThan">
      <formula>5000</formula>
    </cfRule>
  </conditionalFormatting>
  <conditionalFormatting sqref="F69:G69">
    <cfRule type="cellIs" dxfId="20262" priority="29159" stopIfTrue="1" operator="lessThanOrEqual">
      <formula>60</formula>
    </cfRule>
    <cfRule type="cellIs" dxfId="20261" priority="29160" stopIfTrue="1" operator="between">
      <formula>60</formula>
      <formula>100</formula>
    </cfRule>
    <cfRule type="cellIs" dxfId="20260" priority="29161" stopIfTrue="1" operator="greaterThan">
      <formula>100</formula>
    </cfRule>
  </conditionalFormatting>
  <conditionalFormatting sqref="E69">
    <cfRule type="cellIs" dxfId="20259" priority="29156" stopIfTrue="1" operator="lessThanOrEqual">
      <formula>2.5</formula>
    </cfRule>
    <cfRule type="cellIs" dxfId="20258" priority="29157" stopIfTrue="1" operator="between">
      <formula>2.5</formula>
      <formula>7</formula>
    </cfRule>
    <cfRule type="cellIs" dxfId="20257" priority="29158" stopIfTrue="1" operator="greaterThan">
      <formula>7</formula>
    </cfRule>
  </conditionalFormatting>
  <conditionalFormatting sqref="H69">
    <cfRule type="cellIs" dxfId="20256" priority="29153" stopIfTrue="1" operator="lessThanOrEqual">
      <formula>12</formula>
    </cfRule>
    <cfRule type="cellIs" dxfId="20255" priority="29154" stopIfTrue="1" operator="between">
      <formula>12</formula>
      <formula>16</formula>
    </cfRule>
    <cfRule type="cellIs" dxfId="20254" priority="29155" stopIfTrue="1" operator="greaterThan">
      <formula>16</formula>
    </cfRule>
  </conditionalFormatting>
  <conditionalFormatting sqref="K69">
    <cfRule type="cellIs" dxfId="20253" priority="29150" stopIfTrue="1" operator="greaterThan">
      <formula>6.2</formula>
    </cfRule>
    <cfRule type="cellIs" dxfId="20252" priority="29151" stopIfTrue="1" operator="between">
      <formula>5.601</formula>
      <formula>6.2</formula>
    </cfRule>
    <cfRule type="cellIs" dxfId="20251" priority="29152" stopIfTrue="1" operator="lessThanOrEqual">
      <formula>5.6</formula>
    </cfRule>
  </conditionalFormatting>
  <conditionalFormatting sqref="L69">
    <cfRule type="cellIs" dxfId="20250" priority="29149" stopIfTrue="1" operator="lessThanOrEqual">
      <formula>0.02</formula>
    </cfRule>
  </conditionalFormatting>
  <conditionalFormatting sqref="G69">
    <cfRule type="cellIs" dxfId="20249" priority="29146" stopIfTrue="1" operator="lessThanOrEqual">
      <formula>0.12</formula>
    </cfRule>
    <cfRule type="cellIs" dxfId="20248" priority="29147" stopIfTrue="1" operator="between">
      <formula>0.1201</formula>
      <formula>0.2</formula>
    </cfRule>
    <cfRule type="cellIs" dxfId="20247" priority="29148" stopIfTrue="1" operator="greaterThan">
      <formula>0.2</formula>
    </cfRule>
  </conditionalFormatting>
  <conditionalFormatting sqref="P69">
    <cfRule type="cellIs" dxfId="20246" priority="29144" stopIfTrue="1" operator="between">
      <formula>50.1</formula>
      <formula>100</formula>
    </cfRule>
    <cfRule type="cellIs" dxfId="20245" priority="29145" stopIfTrue="1" operator="greaterThan">
      <formula>100</formula>
    </cfRule>
  </conditionalFormatting>
  <conditionalFormatting sqref="O69">
    <cfRule type="cellIs" dxfId="20244" priority="29142" stopIfTrue="1" operator="between">
      <formula>1250.1</formula>
      <formula>5000</formula>
    </cfRule>
    <cfRule type="cellIs" dxfId="20243" priority="29143" stopIfTrue="1" operator="greaterThan">
      <formula>5000</formula>
    </cfRule>
  </conditionalFormatting>
  <conditionalFormatting sqref="F69:G69">
    <cfRule type="cellIs" dxfId="20242" priority="29139" stopIfTrue="1" operator="lessThanOrEqual">
      <formula>60</formula>
    </cfRule>
    <cfRule type="cellIs" dxfId="20241" priority="29140" stopIfTrue="1" operator="between">
      <formula>60</formula>
      <formula>100</formula>
    </cfRule>
    <cfRule type="cellIs" dxfId="20240" priority="29141" stopIfTrue="1" operator="greaterThan">
      <formula>100</formula>
    </cfRule>
  </conditionalFormatting>
  <conditionalFormatting sqref="E69">
    <cfRule type="cellIs" dxfId="20239" priority="29136" stopIfTrue="1" operator="lessThanOrEqual">
      <formula>2.5</formula>
    </cfRule>
    <cfRule type="cellIs" dxfId="20238" priority="29137" stopIfTrue="1" operator="between">
      <formula>2.5</formula>
      <formula>7</formula>
    </cfRule>
    <cfRule type="cellIs" dxfId="20237" priority="29138" stopIfTrue="1" operator="greaterThan">
      <formula>7</formula>
    </cfRule>
  </conditionalFormatting>
  <conditionalFormatting sqref="H69">
    <cfRule type="cellIs" dxfId="20236" priority="29133" stopIfTrue="1" operator="lessThanOrEqual">
      <formula>12</formula>
    </cfRule>
    <cfRule type="cellIs" dxfId="20235" priority="29134" stopIfTrue="1" operator="between">
      <formula>12</formula>
      <formula>16</formula>
    </cfRule>
    <cfRule type="cellIs" dxfId="20234" priority="29135" stopIfTrue="1" operator="greaterThan">
      <formula>16</formula>
    </cfRule>
  </conditionalFormatting>
  <conditionalFormatting sqref="K69">
    <cfRule type="cellIs" dxfId="20233" priority="29130" stopIfTrue="1" operator="greaterThan">
      <formula>6.2</formula>
    </cfRule>
    <cfRule type="cellIs" dxfId="20232" priority="29131" stopIfTrue="1" operator="between">
      <formula>5.601</formula>
      <formula>6.2</formula>
    </cfRule>
    <cfRule type="cellIs" dxfId="20231" priority="29132" stopIfTrue="1" operator="lessThanOrEqual">
      <formula>5.6</formula>
    </cfRule>
  </conditionalFormatting>
  <conditionalFormatting sqref="L69">
    <cfRule type="cellIs" dxfId="20230" priority="29129" stopIfTrue="1" operator="lessThanOrEqual">
      <formula>0.02</formula>
    </cfRule>
  </conditionalFormatting>
  <conditionalFormatting sqref="G69">
    <cfRule type="cellIs" dxfId="20229" priority="29126" stopIfTrue="1" operator="lessThanOrEqual">
      <formula>0.12</formula>
    </cfRule>
    <cfRule type="cellIs" dxfId="20228" priority="29127" stopIfTrue="1" operator="between">
      <formula>0.1201</formula>
      <formula>0.2</formula>
    </cfRule>
    <cfRule type="cellIs" dxfId="20227" priority="29128" stopIfTrue="1" operator="greaterThan">
      <formula>0.2</formula>
    </cfRule>
  </conditionalFormatting>
  <conditionalFormatting sqref="P69">
    <cfRule type="cellIs" dxfId="20226" priority="29124" stopIfTrue="1" operator="between">
      <formula>50.1</formula>
      <formula>100</formula>
    </cfRule>
    <cfRule type="cellIs" dxfId="20225" priority="29125" stopIfTrue="1" operator="greaterThan">
      <formula>100</formula>
    </cfRule>
  </conditionalFormatting>
  <conditionalFormatting sqref="O69">
    <cfRule type="cellIs" dxfId="20224" priority="29122" stopIfTrue="1" operator="between">
      <formula>1250.1</formula>
      <formula>5000</formula>
    </cfRule>
    <cfRule type="cellIs" dxfId="20223" priority="29123" stopIfTrue="1" operator="greaterThan">
      <formula>5000</formula>
    </cfRule>
  </conditionalFormatting>
  <conditionalFormatting sqref="F87:G87">
    <cfRule type="cellIs" dxfId="20222" priority="29119" stopIfTrue="1" operator="lessThanOrEqual">
      <formula>60</formula>
    </cfRule>
    <cfRule type="cellIs" dxfId="20221" priority="29120" stopIfTrue="1" operator="between">
      <formula>60</formula>
      <formula>100</formula>
    </cfRule>
    <cfRule type="cellIs" dxfId="20220" priority="29121" stopIfTrue="1" operator="greaterThan">
      <formula>100</formula>
    </cfRule>
  </conditionalFormatting>
  <conditionalFormatting sqref="E87">
    <cfRule type="cellIs" dxfId="20219" priority="29116" stopIfTrue="1" operator="lessThanOrEqual">
      <formula>2.5</formula>
    </cfRule>
    <cfRule type="cellIs" dxfId="20218" priority="29117" stopIfTrue="1" operator="between">
      <formula>2.5</formula>
      <formula>7</formula>
    </cfRule>
    <cfRule type="cellIs" dxfId="20217" priority="29118" stopIfTrue="1" operator="greaterThan">
      <formula>7</formula>
    </cfRule>
  </conditionalFormatting>
  <conditionalFormatting sqref="H87">
    <cfRule type="cellIs" dxfId="20216" priority="29113" stopIfTrue="1" operator="lessThanOrEqual">
      <formula>12</formula>
    </cfRule>
    <cfRule type="cellIs" dxfId="20215" priority="29114" stopIfTrue="1" operator="between">
      <formula>12</formula>
      <formula>16</formula>
    </cfRule>
    <cfRule type="cellIs" dxfId="20214" priority="29115" stopIfTrue="1" operator="greaterThan">
      <formula>16</formula>
    </cfRule>
  </conditionalFormatting>
  <conditionalFormatting sqref="K87">
    <cfRule type="cellIs" dxfId="20213" priority="29110" stopIfTrue="1" operator="greaterThan">
      <formula>6.2</formula>
    </cfRule>
    <cfRule type="cellIs" dxfId="20212" priority="29111" stopIfTrue="1" operator="between">
      <formula>5.601</formula>
      <formula>6.2</formula>
    </cfRule>
    <cfRule type="cellIs" dxfId="20211" priority="29112" stopIfTrue="1" operator="lessThanOrEqual">
      <formula>5.6</formula>
    </cfRule>
  </conditionalFormatting>
  <conditionalFormatting sqref="L87">
    <cfRule type="cellIs" dxfId="20210" priority="29109" stopIfTrue="1" operator="lessThanOrEqual">
      <formula>0.02</formula>
    </cfRule>
  </conditionalFormatting>
  <conditionalFormatting sqref="G87">
    <cfRule type="cellIs" dxfId="20209" priority="29106" stopIfTrue="1" operator="lessThanOrEqual">
      <formula>0.12</formula>
    </cfRule>
    <cfRule type="cellIs" dxfId="20208" priority="29107" stopIfTrue="1" operator="between">
      <formula>0.1201</formula>
      <formula>0.2</formula>
    </cfRule>
    <cfRule type="cellIs" dxfId="20207" priority="29108" stopIfTrue="1" operator="greaterThan">
      <formula>0.2</formula>
    </cfRule>
  </conditionalFormatting>
  <conditionalFormatting sqref="P87">
    <cfRule type="cellIs" dxfId="20206" priority="29104" stopIfTrue="1" operator="between">
      <formula>50.1</formula>
      <formula>100</formula>
    </cfRule>
    <cfRule type="cellIs" dxfId="20205" priority="29105" stopIfTrue="1" operator="greaterThan">
      <formula>100</formula>
    </cfRule>
  </conditionalFormatting>
  <conditionalFormatting sqref="O87">
    <cfRule type="cellIs" dxfId="20204" priority="29102" stopIfTrue="1" operator="between">
      <formula>1250.1</formula>
      <formula>5000</formula>
    </cfRule>
    <cfRule type="cellIs" dxfId="20203" priority="29103" stopIfTrue="1" operator="greaterThan">
      <formula>5000</formula>
    </cfRule>
  </conditionalFormatting>
  <conditionalFormatting sqref="F87:G87">
    <cfRule type="cellIs" dxfId="20202" priority="29099" stopIfTrue="1" operator="lessThanOrEqual">
      <formula>60</formula>
    </cfRule>
    <cfRule type="cellIs" dxfId="20201" priority="29100" stopIfTrue="1" operator="between">
      <formula>60</formula>
      <formula>100</formula>
    </cfRule>
    <cfRule type="cellIs" dxfId="20200" priority="29101" stopIfTrue="1" operator="greaterThan">
      <formula>100</formula>
    </cfRule>
  </conditionalFormatting>
  <conditionalFormatting sqref="E87">
    <cfRule type="cellIs" dxfId="20199" priority="29096" stopIfTrue="1" operator="lessThanOrEqual">
      <formula>2.5</formula>
    </cfRule>
    <cfRule type="cellIs" dxfId="20198" priority="29097" stopIfTrue="1" operator="between">
      <formula>2.5</formula>
      <formula>7</formula>
    </cfRule>
    <cfRule type="cellIs" dxfId="20197" priority="29098" stopIfTrue="1" operator="greaterThan">
      <formula>7</formula>
    </cfRule>
  </conditionalFormatting>
  <conditionalFormatting sqref="H87">
    <cfRule type="cellIs" dxfId="20196" priority="29093" stopIfTrue="1" operator="lessThanOrEqual">
      <formula>12</formula>
    </cfRule>
    <cfRule type="cellIs" dxfId="20195" priority="29094" stopIfTrue="1" operator="between">
      <formula>12</formula>
      <formula>16</formula>
    </cfRule>
    <cfRule type="cellIs" dxfId="20194" priority="29095" stopIfTrue="1" operator="greaterThan">
      <formula>16</formula>
    </cfRule>
  </conditionalFormatting>
  <conditionalFormatting sqref="K87">
    <cfRule type="cellIs" dxfId="20193" priority="29090" stopIfTrue="1" operator="greaterThan">
      <formula>6.2</formula>
    </cfRule>
    <cfRule type="cellIs" dxfId="20192" priority="29091" stopIfTrue="1" operator="between">
      <formula>5.601</formula>
      <formula>6.2</formula>
    </cfRule>
    <cfRule type="cellIs" dxfId="20191" priority="29092" stopIfTrue="1" operator="lessThanOrEqual">
      <formula>5.6</formula>
    </cfRule>
  </conditionalFormatting>
  <conditionalFormatting sqref="L87">
    <cfRule type="cellIs" dxfId="20190" priority="29089" stopIfTrue="1" operator="lessThanOrEqual">
      <formula>0.02</formula>
    </cfRule>
  </conditionalFormatting>
  <conditionalFormatting sqref="G87">
    <cfRule type="cellIs" dxfId="20189" priority="29086" stopIfTrue="1" operator="lessThanOrEqual">
      <formula>0.12</formula>
    </cfRule>
    <cfRule type="cellIs" dxfId="20188" priority="29087" stopIfTrue="1" operator="between">
      <formula>0.1201</formula>
      <formula>0.2</formula>
    </cfRule>
    <cfRule type="cellIs" dxfId="20187" priority="29088" stopIfTrue="1" operator="greaterThan">
      <formula>0.2</formula>
    </cfRule>
  </conditionalFormatting>
  <conditionalFormatting sqref="P87">
    <cfRule type="cellIs" dxfId="20186" priority="29084" stopIfTrue="1" operator="between">
      <formula>50.1</formula>
      <formula>100</formula>
    </cfRule>
    <cfRule type="cellIs" dxfId="20185" priority="29085" stopIfTrue="1" operator="greaterThan">
      <formula>100</formula>
    </cfRule>
  </conditionalFormatting>
  <conditionalFormatting sqref="O87">
    <cfRule type="cellIs" dxfId="20184" priority="29082" stopIfTrue="1" operator="between">
      <formula>1250.1</formula>
      <formula>5000</formula>
    </cfRule>
    <cfRule type="cellIs" dxfId="20183" priority="29083" stopIfTrue="1" operator="greaterThan">
      <formula>5000</formula>
    </cfRule>
  </conditionalFormatting>
  <conditionalFormatting sqref="F129:G129">
    <cfRule type="cellIs" dxfId="20182" priority="29079" stopIfTrue="1" operator="lessThanOrEqual">
      <formula>60</formula>
    </cfRule>
    <cfRule type="cellIs" dxfId="20181" priority="29080" stopIfTrue="1" operator="between">
      <formula>60</formula>
      <formula>100</formula>
    </cfRule>
    <cfRule type="cellIs" dxfId="20180" priority="29081" stopIfTrue="1" operator="greaterThan">
      <formula>100</formula>
    </cfRule>
  </conditionalFormatting>
  <conditionalFormatting sqref="E129">
    <cfRule type="cellIs" dxfId="20179" priority="29076" stopIfTrue="1" operator="lessThanOrEqual">
      <formula>2.5</formula>
    </cfRule>
    <cfRule type="cellIs" dxfId="20178" priority="29077" stopIfTrue="1" operator="between">
      <formula>2.5</formula>
      <formula>7</formula>
    </cfRule>
    <cfRule type="cellIs" dxfId="20177" priority="29078" stopIfTrue="1" operator="greaterThan">
      <formula>7</formula>
    </cfRule>
  </conditionalFormatting>
  <conditionalFormatting sqref="H129">
    <cfRule type="cellIs" dxfId="20176" priority="29073" stopIfTrue="1" operator="lessThanOrEqual">
      <formula>12</formula>
    </cfRule>
    <cfRule type="cellIs" dxfId="20175" priority="29074" stopIfTrue="1" operator="between">
      <formula>12</formula>
      <formula>16</formula>
    </cfRule>
    <cfRule type="cellIs" dxfId="20174" priority="29075" stopIfTrue="1" operator="greaterThan">
      <formula>16</formula>
    </cfRule>
  </conditionalFormatting>
  <conditionalFormatting sqref="K129">
    <cfRule type="cellIs" dxfId="20173" priority="29070" stopIfTrue="1" operator="greaterThan">
      <formula>6.2</formula>
    </cfRule>
    <cfRule type="cellIs" dxfId="20172" priority="29071" stopIfTrue="1" operator="between">
      <formula>5.601</formula>
      <formula>6.2</formula>
    </cfRule>
    <cfRule type="cellIs" dxfId="20171" priority="29072" stopIfTrue="1" operator="lessThanOrEqual">
      <formula>5.6</formula>
    </cfRule>
  </conditionalFormatting>
  <conditionalFormatting sqref="L129">
    <cfRule type="cellIs" dxfId="20170" priority="29069" stopIfTrue="1" operator="lessThanOrEqual">
      <formula>0.02</formula>
    </cfRule>
  </conditionalFormatting>
  <conditionalFormatting sqref="G129">
    <cfRule type="cellIs" dxfId="20169" priority="29066" stopIfTrue="1" operator="lessThanOrEqual">
      <formula>0.12</formula>
    </cfRule>
    <cfRule type="cellIs" dxfId="20168" priority="29067" stopIfTrue="1" operator="between">
      <formula>0.1201</formula>
      <formula>0.2</formula>
    </cfRule>
    <cfRule type="cellIs" dxfId="20167" priority="29068" stopIfTrue="1" operator="greaterThan">
      <formula>0.2</formula>
    </cfRule>
  </conditionalFormatting>
  <conditionalFormatting sqref="P129">
    <cfRule type="cellIs" dxfId="20166" priority="29064" stopIfTrue="1" operator="between">
      <formula>50.1</formula>
      <formula>100</formula>
    </cfRule>
    <cfRule type="cellIs" dxfId="20165" priority="29065" stopIfTrue="1" operator="greaterThan">
      <formula>100</formula>
    </cfRule>
  </conditionalFormatting>
  <conditionalFormatting sqref="O129">
    <cfRule type="cellIs" dxfId="20164" priority="29062" stopIfTrue="1" operator="between">
      <formula>1250.1</formula>
      <formula>5000</formula>
    </cfRule>
    <cfRule type="cellIs" dxfId="20163" priority="29063" stopIfTrue="1" operator="greaterThan">
      <formula>5000</formula>
    </cfRule>
  </conditionalFormatting>
  <conditionalFormatting sqref="F129:G129">
    <cfRule type="cellIs" dxfId="20162" priority="29059" stopIfTrue="1" operator="lessThanOrEqual">
      <formula>60</formula>
    </cfRule>
    <cfRule type="cellIs" dxfId="20161" priority="29060" stopIfTrue="1" operator="between">
      <formula>60</formula>
      <formula>100</formula>
    </cfRule>
    <cfRule type="cellIs" dxfId="20160" priority="29061" stopIfTrue="1" operator="greaterThan">
      <formula>100</formula>
    </cfRule>
  </conditionalFormatting>
  <conditionalFormatting sqref="E129">
    <cfRule type="cellIs" dxfId="20159" priority="29056" stopIfTrue="1" operator="lessThanOrEqual">
      <formula>2.5</formula>
    </cfRule>
    <cfRule type="cellIs" dxfId="20158" priority="29057" stopIfTrue="1" operator="between">
      <formula>2.5</formula>
      <formula>7</formula>
    </cfRule>
    <cfRule type="cellIs" dxfId="20157" priority="29058" stopIfTrue="1" operator="greaterThan">
      <formula>7</formula>
    </cfRule>
  </conditionalFormatting>
  <conditionalFormatting sqref="H129">
    <cfRule type="cellIs" dxfId="20156" priority="29053" stopIfTrue="1" operator="lessThanOrEqual">
      <formula>12</formula>
    </cfRule>
    <cfRule type="cellIs" dxfId="20155" priority="29054" stopIfTrue="1" operator="between">
      <formula>12</formula>
      <formula>16</formula>
    </cfRule>
    <cfRule type="cellIs" dxfId="20154" priority="29055" stopIfTrue="1" operator="greaterThan">
      <formula>16</formula>
    </cfRule>
  </conditionalFormatting>
  <conditionalFormatting sqref="K129">
    <cfRule type="cellIs" dxfId="20153" priority="29050" stopIfTrue="1" operator="greaterThan">
      <formula>6.2</formula>
    </cfRule>
    <cfRule type="cellIs" dxfId="20152" priority="29051" stopIfTrue="1" operator="between">
      <formula>5.601</formula>
      <formula>6.2</formula>
    </cfRule>
    <cfRule type="cellIs" dxfId="20151" priority="29052" stopIfTrue="1" operator="lessThanOrEqual">
      <formula>5.6</formula>
    </cfRule>
  </conditionalFormatting>
  <conditionalFormatting sqref="L129">
    <cfRule type="cellIs" dxfId="20150" priority="29049" stopIfTrue="1" operator="lessThanOrEqual">
      <formula>0.02</formula>
    </cfRule>
  </conditionalFormatting>
  <conditionalFormatting sqref="G129">
    <cfRule type="cellIs" dxfId="20149" priority="29046" stopIfTrue="1" operator="lessThanOrEqual">
      <formula>0.12</formula>
    </cfRule>
    <cfRule type="cellIs" dxfId="20148" priority="29047" stopIfTrue="1" operator="between">
      <formula>0.1201</formula>
      <formula>0.2</formula>
    </cfRule>
    <cfRule type="cellIs" dxfId="20147" priority="29048" stopIfTrue="1" operator="greaterThan">
      <formula>0.2</formula>
    </cfRule>
  </conditionalFormatting>
  <conditionalFormatting sqref="P129">
    <cfRule type="cellIs" dxfId="20146" priority="29044" stopIfTrue="1" operator="between">
      <formula>50.1</formula>
      <formula>100</formula>
    </cfRule>
    <cfRule type="cellIs" dxfId="20145" priority="29045" stopIfTrue="1" operator="greaterThan">
      <formula>100</formula>
    </cfRule>
  </conditionalFormatting>
  <conditionalFormatting sqref="O129">
    <cfRule type="cellIs" dxfId="20144" priority="29042" stopIfTrue="1" operator="between">
      <formula>1250.1</formula>
      <formula>5000</formula>
    </cfRule>
    <cfRule type="cellIs" dxfId="20143" priority="29043" stopIfTrue="1" operator="greaterThan">
      <formula>5000</formula>
    </cfRule>
  </conditionalFormatting>
  <conditionalFormatting sqref="F159:G159">
    <cfRule type="cellIs" dxfId="20142" priority="29039" stopIfTrue="1" operator="lessThanOrEqual">
      <formula>60</formula>
    </cfRule>
    <cfRule type="cellIs" dxfId="20141" priority="29040" stopIfTrue="1" operator="between">
      <formula>60</formula>
      <formula>100</formula>
    </cfRule>
    <cfRule type="cellIs" dxfId="20140" priority="29041" stopIfTrue="1" operator="greaterThan">
      <formula>100</formula>
    </cfRule>
  </conditionalFormatting>
  <conditionalFormatting sqref="E159">
    <cfRule type="cellIs" dxfId="20139" priority="29036" stopIfTrue="1" operator="lessThanOrEqual">
      <formula>2.5</formula>
    </cfRule>
    <cfRule type="cellIs" dxfId="20138" priority="29037" stopIfTrue="1" operator="between">
      <formula>2.5</formula>
      <formula>7</formula>
    </cfRule>
    <cfRule type="cellIs" dxfId="20137" priority="29038" stopIfTrue="1" operator="greaterThan">
      <formula>7</formula>
    </cfRule>
  </conditionalFormatting>
  <conditionalFormatting sqref="H159">
    <cfRule type="cellIs" dxfId="20136" priority="29033" stopIfTrue="1" operator="lessThanOrEqual">
      <formula>12</formula>
    </cfRule>
    <cfRule type="cellIs" dxfId="20135" priority="29034" stopIfTrue="1" operator="between">
      <formula>12</formula>
      <formula>16</formula>
    </cfRule>
    <cfRule type="cellIs" dxfId="20134" priority="29035" stopIfTrue="1" operator="greaterThan">
      <formula>16</formula>
    </cfRule>
  </conditionalFormatting>
  <conditionalFormatting sqref="K159">
    <cfRule type="cellIs" dxfId="20133" priority="29030" stopIfTrue="1" operator="greaterThan">
      <formula>6.2</formula>
    </cfRule>
    <cfRule type="cellIs" dxfId="20132" priority="29031" stopIfTrue="1" operator="between">
      <formula>5.601</formula>
      <formula>6.2</formula>
    </cfRule>
    <cfRule type="cellIs" dxfId="20131" priority="29032" stopIfTrue="1" operator="lessThanOrEqual">
      <formula>5.6</formula>
    </cfRule>
  </conditionalFormatting>
  <conditionalFormatting sqref="L159">
    <cfRule type="cellIs" dxfId="20130" priority="29029" stopIfTrue="1" operator="lessThanOrEqual">
      <formula>0.02</formula>
    </cfRule>
  </conditionalFormatting>
  <conditionalFormatting sqref="G159">
    <cfRule type="cellIs" dxfId="20129" priority="29026" stopIfTrue="1" operator="lessThanOrEqual">
      <formula>0.12</formula>
    </cfRule>
    <cfRule type="cellIs" dxfId="20128" priority="29027" stopIfTrue="1" operator="between">
      <formula>0.1201</formula>
      <formula>0.2</formula>
    </cfRule>
    <cfRule type="cellIs" dxfId="20127" priority="29028" stopIfTrue="1" operator="greaterThan">
      <formula>0.2</formula>
    </cfRule>
  </conditionalFormatting>
  <conditionalFormatting sqref="P159">
    <cfRule type="cellIs" dxfId="20126" priority="29024" stopIfTrue="1" operator="between">
      <formula>50.1</formula>
      <formula>100</formula>
    </cfRule>
    <cfRule type="cellIs" dxfId="20125" priority="29025" stopIfTrue="1" operator="greaterThan">
      <formula>100</formula>
    </cfRule>
  </conditionalFormatting>
  <conditionalFormatting sqref="O159">
    <cfRule type="cellIs" dxfId="20124" priority="29022" stopIfTrue="1" operator="between">
      <formula>1250.1</formula>
      <formula>5000</formula>
    </cfRule>
    <cfRule type="cellIs" dxfId="20123" priority="29023" stopIfTrue="1" operator="greaterThan">
      <formula>5000</formula>
    </cfRule>
  </conditionalFormatting>
  <conditionalFormatting sqref="F159:G159">
    <cfRule type="cellIs" dxfId="20122" priority="29019" stopIfTrue="1" operator="lessThanOrEqual">
      <formula>60</formula>
    </cfRule>
    <cfRule type="cellIs" dxfId="20121" priority="29020" stopIfTrue="1" operator="between">
      <formula>60</formula>
      <formula>100</formula>
    </cfRule>
    <cfRule type="cellIs" dxfId="20120" priority="29021" stopIfTrue="1" operator="greaterThan">
      <formula>100</formula>
    </cfRule>
  </conditionalFormatting>
  <conditionalFormatting sqref="E159">
    <cfRule type="cellIs" dxfId="20119" priority="29016" stopIfTrue="1" operator="lessThanOrEqual">
      <formula>2.5</formula>
    </cfRule>
    <cfRule type="cellIs" dxfId="20118" priority="29017" stopIfTrue="1" operator="between">
      <formula>2.5</formula>
      <formula>7</formula>
    </cfRule>
    <cfRule type="cellIs" dxfId="20117" priority="29018" stopIfTrue="1" operator="greaterThan">
      <formula>7</formula>
    </cfRule>
  </conditionalFormatting>
  <conditionalFormatting sqref="H159">
    <cfRule type="cellIs" dxfId="20116" priority="29013" stopIfTrue="1" operator="lessThanOrEqual">
      <formula>12</formula>
    </cfRule>
    <cfRule type="cellIs" dxfId="20115" priority="29014" stopIfTrue="1" operator="between">
      <formula>12</formula>
      <formula>16</formula>
    </cfRule>
    <cfRule type="cellIs" dxfId="20114" priority="29015" stopIfTrue="1" operator="greaterThan">
      <formula>16</formula>
    </cfRule>
  </conditionalFormatting>
  <conditionalFormatting sqref="K159">
    <cfRule type="cellIs" dxfId="20113" priority="29010" stopIfTrue="1" operator="greaterThan">
      <formula>6.2</formula>
    </cfRule>
    <cfRule type="cellIs" dxfId="20112" priority="29011" stopIfTrue="1" operator="between">
      <formula>5.601</formula>
      <formula>6.2</formula>
    </cfRule>
    <cfRule type="cellIs" dxfId="20111" priority="29012" stopIfTrue="1" operator="lessThanOrEqual">
      <formula>5.6</formula>
    </cfRule>
  </conditionalFormatting>
  <conditionalFormatting sqref="L159">
    <cfRule type="cellIs" dxfId="20110" priority="29009" stopIfTrue="1" operator="lessThanOrEqual">
      <formula>0.02</formula>
    </cfRule>
  </conditionalFormatting>
  <conditionalFormatting sqref="G159">
    <cfRule type="cellIs" dxfId="20109" priority="29006" stopIfTrue="1" operator="lessThanOrEqual">
      <formula>0.12</formula>
    </cfRule>
    <cfRule type="cellIs" dxfId="20108" priority="29007" stopIfTrue="1" operator="between">
      <formula>0.1201</formula>
      <formula>0.2</formula>
    </cfRule>
    <cfRule type="cellIs" dxfId="20107" priority="29008" stopIfTrue="1" operator="greaterThan">
      <formula>0.2</formula>
    </cfRule>
  </conditionalFormatting>
  <conditionalFormatting sqref="P159">
    <cfRule type="cellIs" dxfId="20106" priority="29004" stopIfTrue="1" operator="between">
      <formula>50.1</formula>
      <formula>100</formula>
    </cfRule>
    <cfRule type="cellIs" dxfId="20105" priority="29005" stopIfTrue="1" operator="greaterThan">
      <formula>100</formula>
    </cfRule>
  </conditionalFormatting>
  <conditionalFormatting sqref="O159">
    <cfRule type="cellIs" dxfId="20104" priority="29002" stopIfTrue="1" operator="between">
      <formula>1250.1</formula>
      <formula>5000</formula>
    </cfRule>
    <cfRule type="cellIs" dxfId="20103" priority="29003" stopIfTrue="1" operator="greaterThan">
      <formula>5000</formula>
    </cfRule>
  </conditionalFormatting>
  <conditionalFormatting sqref="F189:G189">
    <cfRule type="cellIs" dxfId="20102" priority="28999" stopIfTrue="1" operator="lessThanOrEqual">
      <formula>60</formula>
    </cfRule>
    <cfRule type="cellIs" dxfId="20101" priority="29000" stopIfTrue="1" operator="between">
      <formula>60</formula>
      <formula>100</formula>
    </cfRule>
    <cfRule type="cellIs" dxfId="20100" priority="29001" stopIfTrue="1" operator="greaterThan">
      <formula>100</formula>
    </cfRule>
  </conditionalFormatting>
  <conditionalFormatting sqref="E189">
    <cfRule type="cellIs" dxfId="20099" priority="28996" stopIfTrue="1" operator="lessThanOrEqual">
      <formula>2.5</formula>
    </cfRule>
    <cfRule type="cellIs" dxfId="20098" priority="28997" stopIfTrue="1" operator="between">
      <formula>2.5</formula>
      <formula>7</formula>
    </cfRule>
    <cfRule type="cellIs" dxfId="20097" priority="28998" stopIfTrue="1" operator="greaterThan">
      <formula>7</formula>
    </cfRule>
  </conditionalFormatting>
  <conditionalFormatting sqref="H189">
    <cfRule type="cellIs" dxfId="20096" priority="28993" stopIfTrue="1" operator="lessThanOrEqual">
      <formula>12</formula>
    </cfRule>
    <cfRule type="cellIs" dxfId="20095" priority="28994" stopIfTrue="1" operator="between">
      <formula>12</formula>
      <formula>16</formula>
    </cfRule>
    <cfRule type="cellIs" dxfId="20094" priority="28995" stopIfTrue="1" operator="greaterThan">
      <formula>16</formula>
    </cfRule>
  </conditionalFormatting>
  <conditionalFormatting sqref="K189">
    <cfRule type="cellIs" dxfId="20093" priority="28990" stopIfTrue="1" operator="greaterThan">
      <formula>6.2</formula>
    </cfRule>
    <cfRule type="cellIs" dxfId="20092" priority="28991" stopIfTrue="1" operator="between">
      <formula>5.601</formula>
      <formula>6.2</formula>
    </cfRule>
    <cfRule type="cellIs" dxfId="20091" priority="28992" stopIfTrue="1" operator="lessThanOrEqual">
      <formula>5.6</formula>
    </cfRule>
  </conditionalFormatting>
  <conditionalFormatting sqref="L189">
    <cfRule type="cellIs" dxfId="20090" priority="28989" stopIfTrue="1" operator="lessThanOrEqual">
      <formula>0.02</formula>
    </cfRule>
  </conditionalFormatting>
  <conditionalFormatting sqref="G189">
    <cfRule type="cellIs" dxfId="20089" priority="28986" stopIfTrue="1" operator="lessThanOrEqual">
      <formula>0.12</formula>
    </cfRule>
    <cfRule type="cellIs" dxfId="20088" priority="28987" stopIfTrue="1" operator="between">
      <formula>0.1201</formula>
      <formula>0.2</formula>
    </cfRule>
    <cfRule type="cellIs" dxfId="20087" priority="28988" stopIfTrue="1" operator="greaterThan">
      <formula>0.2</formula>
    </cfRule>
  </conditionalFormatting>
  <conditionalFormatting sqref="P189">
    <cfRule type="cellIs" dxfId="20086" priority="28984" stopIfTrue="1" operator="between">
      <formula>50.1</formula>
      <formula>100</formula>
    </cfRule>
    <cfRule type="cellIs" dxfId="20085" priority="28985" stopIfTrue="1" operator="greaterThan">
      <formula>100</formula>
    </cfRule>
  </conditionalFormatting>
  <conditionalFormatting sqref="O189">
    <cfRule type="cellIs" dxfId="20084" priority="28982" stopIfTrue="1" operator="between">
      <formula>1250.1</formula>
      <formula>5000</formula>
    </cfRule>
    <cfRule type="cellIs" dxfId="20083" priority="28983" stopIfTrue="1" operator="greaterThan">
      <formula>5000</formula>
    </cfRule>
  </conditionalFormatting>
  <conditionalFormatting sqref="F189:G189">
    <cfRule type="cellIs" dxfId="20082" priority="28979" stopIfTrue="1" operator="lessThanOrEqual">
      <formula>60</formula>
    </cfRule>
    <cfRule type="cellIs" dxfId="20081" priority="28980" stopIfTrue="1" operator="between">
      <formula>60</formula>
      <formula>100</formula>
    </cfRule>
    <cfRule type="cellIs" dxfId="20080" priority="28981" stopIfTrue="1" operator="greaterThan">
      <formula>100</formula>
    </cfRule>
  </conditionalFormatting>
  <conditionalFormatting sqref="E189">
    <cfRule type="cellIs" dxfId="20079" priority="28976" stopIfTrue="1" operator="lessThanOrEqual">
      <formula>2.5</formula>
    </cfRule>
    <cfRule type="cellIs" dxfId="20078" priority="28977" stopIfTrue="1" operator="between">
      <formula>2.5</formula>
      <formula>7</formula>
    </cfRule>
    <cfRule type="cellIs" dxfId="20077" priority="28978" stopIfTrue="1" operator="greaterThan">
      <formula>7</formula>
    </cfRule>
  </conditionalFormatting>
  <conditionalFormatting sqref="H189">
    <cfRule type="cellIs" dxfId="20076" priority="28973" stopIfTrue="1" operator="lessThanOrEqual">
      <formula>12</formula>
    </cfRule>
    <cfRule type="cellIs" dxfId="20075" priority="28974" stopIfTrue="1" operator="between">
      <formula>12</formula>
      <formula>16</formula>
    </cfRule>
    <cfRule type="cellIs" dxfId="20074" priority="28975" stopIfTrue="1" operator="greaterThan">
      <formula>16</formula>
    </cfRule>
  </conditionalFormatting>
  <conditionalFormatting sqref="K189">
    <cfRule type="cellIs" dxfId="20073" priority="28970" stopIfTrue="1" operator="greaterThan">
      <formula>6.2</formula>
    </cfRule>
    <cfRule type="cellIs" dxfId="20072" priority="28971" stopIfTrue="1" operator="between">
      <formula>5.601</formula>
      <formula>6.2</formula>
    </cfRule>
    <cfRule type="cellIs" dxfId="20071" priority="28972" stopIfTrue="1" operator="lessThanOrEqual">
      <formula>5.6</formula>
    </cfRule>
  </conditionalFormatting>
  <conditionalFormatting sqref="L189">
    <cfRule type="cellIs" dxfId="20070" priority="28969" stopIfTrue="1" operator="lessThanOrEqual">
      <formula>0.02</formula>
    </cfRule>
  </conditionalFormatting>
  <conditionalFormatting sqref="G189">
    <cfRule type="cellIs" dxfId="20069" priority="28966" stopIfTrue="1" operator="lessThanOrEqual">
      <formula>0.12</formula>
    </cfRule>
    <cfRule type="cellIs" dxfId="20068" priority="28967" stopIfTrue="1" operator="between">
      <formula>0.1201</formula>
      <formula>0.2</formula>
    </cfRule>
    <cfRule type="cellIs" dxfId="20067" priority="28968" stopIfTrue="1" operator="greaterThan">
      <formula>0.2</formula>
    </cfRule>
  </conditionalFormatting>
  <conditionalFormatting sqref="P189">
    <cfRule type="cellIs" dxfId="20066" priority="28964" stopIfTrue="1" operator="between">
      <formula>50.1</formula>
      <formula>100</formula>
    </cfRule>
    <cfRule type="cellIs" dxfId="20065" priority="28965" stopIfTrue="1" operator="greaterThan">
      <formula>100</formula>
    </cfRule>
  </conditionalFormatting>
  <conditionalFormatting sqref="O189">
    <cfRule type="cellIs" dxfId="20064" priority="28962" stopIfTrue="1" operator="between">
      <formula>1250.1</formula>
      <formula>5000</formula>
    </cfRule>
    <cfRule type="cellIs" dxfId="20063" priority="28963" stopIfTrue="1" operator="greaterThan">
      <formula>5000</formula>
    </cfRule>
  </conditionalFormatting>
  <conditionalFormatting sqref="F237:G237">
    <cfRule type="cellIs" dxfId="20062" priority="28959" stopIfTrue="1" operator="lessThanOrEqual">
      <formula>60</formula>
    </cfRule>
    <cfRule type="cellIs" dxfId="20061" priority="28960" stopIfTrue="1" operator="between">
      <formula>60</formula>
      <formula>100</formula>
    </cfRule>
    <cfRule type="cellIs" dxfId="20060" priority="28961" stopIfTrue="1" operator="greaterThan">
      <formula>100</formula>
    </cfRule>
  </conditionalFormatting>
  <conditionalFormatting sqref="E237">
    <cfRule type="cellIs" dxfId="20059" priority="28956" stopIfTrue="1" operator="lessThanOrEqual">
      <formula>2.5</formula>
    </cfRule>
    <cfRule type="cellIs" dxfId="20058" priority="28957" stopIfTrue="1" operator="between">
      <formula>2.5</formula>
      <formula>7</formula>
    </cfRule>
    <cfRule type="cellIs" dxfId="20057" priority="28958" stopIfTrue="1" operator="greaterThan">
      <formula>7</formula>
    </cfRule>
  </conditionalFormatting>
  <conditionalFormatting sqref="H237">
    <cfRule type="cellIs" dxfId="20056" priority="28953" stopIfTrue="1" operator="lessThanOrEqual">
      <formula>12</formula>
    </cfRule>
    <cfRule type="cellIs" dxfId="20055" priority="28954" stopIfTrue="1" operator="between">
      <formula>12</formula>
      <formula>16</formula>
    </cfRule>
    <cfRule type="cellIs" dxfId="20054" priority="28955" stopIfTrue="1" operator="greaterThan">
      <formula>16</formula>
    </cfRule>
  </conditionalFormatting>
  <conditionalFormatting sqref="K237">
    <cfRule type="cellIs" dxfId="20053" priority="28950" stopIfTrue="1" operator="greaterThan">
      <formula>6.2</formula>
    </cfRule>
    <cfRule type="cellIs" dxfId="20052" priority="28951" stopIfTrue="1" operator="between">
      <formula>5.601</formula>
      <formula>6.2</formula>
    </cfRule>
    <cfRule type="cellIs" dxfId="20051" priority="28952" stopIfTrue="1" operator="lessThanOrEqual">
      <formula>5.6</formula>
    </cfRule>
  </conditionalFormatting>
  <conditionalFormatting sqref="L237">
    <cfRule type="cellIs" dxfId="20050" priority="28949" stopIfTrue="1" operator="lessThanOrEqual">
      <formula>0.02</formula>
    </cfRule>
  </conditionalFormatting>
  <conditionalFormatting sqref="G237">
    <cfRule type="cellIs" dxfId="20049" priority="28946" stopIfTrue="1" operator="lessThanOrEqual">
      <formula>0.12</formula>
    </cfRule>
    <cfRule type="cellIs" dxfId="20048" priority="28947" stopIfTrue="1" operator="between">
      <formula>0.1201</formula>
      <formula>0.2</formula>
    </cfRule>
    <cfRule type="cellIs" dxfId="20047" priority="28948" stopIfTrue="1" operator="greaterThan">
      <formula>0.2</formula>
    </cfRule>
  </conditionalFormatting>
  <conditionalFormatting sqref="P237">
    <cfRule type="cellIs" dxfId="20046" priority="28944" stopIfTrue="1" operator="between">
      <formula>50.1</formula>
      <formula>100</formula>
    </cfRule>
    <cfRule type="cellIs" dxfId="20045" priority="28945" stopIfTrue="1" operator="greaterThan">
      <formula>100</formula>
    </cfRule>
  </conditionalFormatting>
  <conditionalFormatting sqref="O237">
    <cfRule type="cellIs" dxfId="20044" priority="28942" stopIfTrue="1" operator="between">
      <formula>1250.1</formula>
      <formula>5000</formula>
    </cfRule>
    <cfRule type="cellIs" dxfId="20043" priority="28943" stopIfTrue="1" operator="greaterThan">
      <formula>5000</formula>
    </cfRule>
  </conditionalFormatting>
  <conditionalFormatting sqref="F237:G237">
    <cfRule type="cellIs" dxfId="20042" priority="28939" stopIfTrue="1" operator="lessThanOrEqual">
      <formula>60</formula>
    </cfRule>
    <cfRule type="cellIs" dxfId="20041" priority="28940" stopIfTrue="1" operator="between">
      <formula>60</formula>
      <formula>100</formula>
    </cfRule>
    <cfRule type="cellIs" dxfId="20040" priority="28941" stopIfTrue="1" operator="greaterThan">
      <formula>100</formula>
    </cfRule>
  </conditionalFormatting>
  <conditionalFormatting sqref="E237">
    <cfRule type="cellIs" dxfId="20039" priority="28936" stopIfTrue="1" operator="lessThanOrEqual">
      <formula>2.5</formula>
    </cfRule>
    <cfRule type="cellIs" dxfId="20038" priority="28937" stopIfTrue="1" operator="between">
      <formula>2.5</formula>
      <formula>7</formula>
    </cfRule>
    <cfRule type="cellIs" dxfId="20037" priority="28938" stopIfTrue="1" operator="greaterThan">
      <formula>7</formula>
    </cfRule>
  </conditionalFormatting>
  <conditionalFormatting sqref="H237">
    <cfRule type="cellIs" dxfId="20036" priority="28933" stopIfTrue="1" operator="lessThanOrEqual">
      <formula>12</formula>
    </cfRule>
    <cfRule type="cellIs" dxfId="20035" priority="28934" stopIfTrue="1" operator="between">
      <formula>12</formula>
      <formula>16</formula>
    </cfRule>
    <cfRule type="cellIs" dxfId="20034" priority="28935" stopIfTrue="1" operator="greaterThan">
      <formula>16</formula>
    </cfRule>
  </conditionalFormatting>
  <conditionalFormatting sqref="K237">
    <cfRule type="cellIs" dxfId="20033" priority="28930" stopIfTrue="1" operator="greaterThan">
      <formula>6.2</formula>
    </cfRule>
    <cfRule type="cellIs" dxfId="20032" priority="28931" stopIfTrue="1" operator="between">
      <formula>5.601</formula>
      <formula>6.2</formula>
    </cfRule>
    <cfRule type="cellIs" dxfId="20031" priority="28932" stopIfTrue="1" operator="lessThanOrEqual">
      <formula>5.6</formula>
    </cfRule>
  </conditionalFormatting>
  <conditionalFormatting sqref="L237">
    <cfRule type="cellIs" dxfId="20030" priority="28929" stopIfTrue="1" operator="lessThanOrEqual">
      <formula>0.02</formula>
    </cfRule>
  </conditionalFormatting>
  <conditionalFormatting sqref="G237">
    <cfRule type="cellIs" dxfId="20029" priority="28926" stopIfTrue="1" operator="lessThanOrEqual">
      <formula>0.12</formula>
    </cfRule>
    <cfRule type="cellIs" dxfId="20028" priority="28927" stopIfTrue="1" operator="between">
      <formula>0.1201</formula>
      <formula>0.2</formula>
    </cfRule>
    <cfRule type="cellIs" dxfId="20027" priority="28928" stopIfTrue="1" operator="greaterThan">
      <formula>0.2</formula>
    </cfRule>
  </conditionalFormatting>
  <conditionalFormatting sqref="P237">
    <cfRule type="cellIs" dxfId="20026" priority="28924" stopIfTrue="1" operator="between">
      <formula>50.1</formula>
      <formula>100</formula>
    </cfRule>
    <cfRule type="cellIs" dxfId="20025" priority="28925" stopIfTrue="1" operator="greaterThan">
      <formula>100</formula>
    </cfRule>
  </conditionalFormatting>
  <conditionalFormatting sqref="O237">
    <cfRule type="cellIs" dxfId="20024" priority="28922" stopIfTrue="1" operator="between">
      <formula>1250.1</formula>
      <formula>5000</formula>
    </cfRule>
    <cfRule type="cellIs" dxfId="20023" priority="28923" stopIfTrue="1" operator="greaterThan">
      <formula>5000</formula>
    </cfRule>
  </conditionalFormatting>
  <conditionalFormatting sqref="F255:G255">
    <cfRule type="cellIs" dxfId="20022" priority="28919" stopIfTrue="1" operator="lessThanOrEqual">
      <formula>60</formula>
    </cfRule>
    <cfRule type="cellIs" dxfId="20021" priority="28920" stopIfTrue="1" operator="between">
      <formula>60</formula>
      <formula>100</formula>
    </cfRule>
    <cfRule type="cellIs" dxfId="20020" priority="28921" stopIfTrue="1" operator="greaterThan">
      <formula>100</formula>
    </cfRule>
  </conditionalFormatting>
  <conditionalFormatting sqref="E255">
    <cfRule type="cellIs" dxfId="20019" priority="28916" stopIfTrue="1" operator="lessThanOrEqual">
      <formula>2.5</formula>
    </cfRule>
    <cfRule type="cellIs" dxfId="20018" priority="28917" stopIfTrue="1" operator="between">
      <formula>2.5</formula>
      <formula>7</formula>
    </cfRule>
    <cfRule type="cellIs" dxfId="20017" priority="28918" stopIfTrue="1" operator="greaterThan">
      <formula>7</formula>
    </cfRule>
  </conditionalFormatting>
  <conditionalFormatting sqref="H255">
    <cfRule type="cellIs" dxfId="20016" priority="28913" stopIfTrue="1" operator="lessThanOrEqual">
      <formula>12</formula>
    </cfRule>
    <cfRule type="cellIs" dxfId="20015" priority="28914" stopIfTrue="1" operator="between">
      <formula>12</formula>
      <formula>16</formula>
    </cfRule>
    <cfRule type="cellIs" dxfId="20014" priority="28915" stopIfTrue="1" operator="greaterThan">
      <formula>16</formula>
    </cfRule>
  </conditionalFormatting>
  <conditionalFormatting sqref="K255">
    <cfRule type="cellIs" dxfId="20013" priority="28910" stopIfTrue="1" operator="greaterThan">
      <formula>6.2</formula>
    </cfRule>
    <cfRule type="cellIs" dxfId="20012" priority="28911" stopIfTrue="1" operator="between">
      <formula>5.601</formula>
      <formula>6.2</formula>
    </cfRule>
    <cfRule type="cellIs" dxfId="20011" priority="28912" stopIfTrue="1" operator="lessThanOrEqual">
      <formula>5.6</formula>
    </cfRule>
  </conditionalFormatting>
  <conditionalFormatting sqref="L255">
    <cfRule type="cellIs" dxfId="20010" priority="28909" stopIfTrue="1" operator="lessThanOrEqual">
      <formula>0.02</formula>
    </cfRule>
  </conditionalFormatting>
  <conditionalFormatting sqref="G255">
    <cfRule type="cellIs" dxfId="20009" priority="28906" stopIfTrue="1" operator="lessThanOrEqual">
      <formula>0.12</formula>
    </cfRule>
    <cfRule type="cellIs" dxfId="20008" priority="28907" stopIfTrue="1" operator="between">
      <formula>0.1201</formula>
      <formula>0.2</formula>
    </cfRule>
    <cfRule type="cellIs" dxfId="20007" priority="28908" stopIfTrue="1" operator="greaterThan">
      <formula>0.2</formula>
    </cfRule>
  </conditionalFormatting>
  <conditionalFormatting sqref="P255">
    <cfRule type="cellIs" dxfId="20006" priority="28904" stopIfTrue="1" operator="between">
      <formula>50.1</formula>
      <formula>100</formula>
    </cfRule>
    <cfRule type="cellIs" dxfId="20005" priority="28905" stopIfTrue="1" operator="greaterThan">
      <formula>100</formula>
    </cfRule>
  </conditionalFormatting>
  <conditionalFormatting sqref="O255">
    <cfRule type="cellIs" dxfId="20004" priority="28902" stopIfTrue="1" operator="between">
      <formula>1250.1</formula>
      <formula>5000</formula>
    </cfRule>
    <cfRule type="cellIs" dxfId="20003" priority="28903" stopIfTrue="1" operator="greaterThan">
      <formula>5000</formula>
    </cfRule>
  </conditionalFormatting>
  <conditionalFormatting sqref="F255:G255">
    <cfRule type="cellIs" dxfId="20002" priority="28899" stopIfTrue="1" operator="lessThanOrEqual">
      <formula>60</formula>
    </cfRule>
    <cfRule type="cellIs" dxfId="20001" priority="28900" stopIfTrue="1" operator="between">
      <formula>60</formula>
      <formula>100</formula>
    </cfRule>
    <cfRule type="cellIs" dxfId="20000" priority="28901" stopIfTrue="1" operator="greaterThan">
      <formula>100</formula>
    </cfRule>
  </conditionalFormatting>
  <conditionalFormatting sqref="E255">
    <cfRule type="cellIs" dxfId="19999" priority="28896" stopIfTrue="1" operator="lessThanOrEqual">
      <formula>2.5</formula>
    </cfRule>
    <cfRule type="cellIs" dxfId="19998" priority="28897" stopIfTrue="1" operator="between">
      <formula>2.5</formula>
      <formula>7</formula>
    </cfRule>
    <cfRule type="cellIs" dxfId="19997" priority="28898" stopIfTrue="1" operator="greaterThan">
      <formula>7</formula>
    </cfRule>
  </conditionalFormatting>
  <conditionalFormatting sqref="H255">
    <cfRule type="cellIs" dxfId="19996" priority="28893" stopIfTrue="1" operator="lessThanOrEqual">
      <formula>12</formula>
    </cfRule>
    <cfRule type="cellIs" dxfId="19995" priority="28894" stopIfTrue="1" operator="between">
      <formula>12</formula>
      <formula>16</formula>
    </cfRule>
    <cfRule type="cellIs" dxfId="19994" priority="28895" stopIfTrue="1" operator="greaterThan">
      <formula>16</formula>
    </cfRule>
  </conditionalFormatting>
  <conditionalFormatting sqref="K255">
    <cfRule type="cellIs" dxfId="19993" priority="28890" stopIfTrue="1" operator="greaterThan">
      <formula>6.2</formula>
    </cfRule>
    <cfRule type="cellIs" dxfId="19992" priority="28891" stopIfTrue="1" operator="between">
      <formula>5.601</formula>
      <formula>6.2</formula>
    </cfRule>
    <cfRule type="cellIs" dxfId="19991" priority="28892" stopIfTrue="1" operator="lessThanOrEqual">
      <formula>5.6</formula>
    </cfRule>
  </conditionalFormatting>
  <conditionalFormatting sqref="L255">
    <cfRule type="cellIs" dxfId="19990" priority="28889" stopIfTrue="1" operator="lessThanOrEqual">
      <formula>0.02</formula>
    </cfRule>
  </conditionalFormatting>
  <conditionalFormatting sqref="G255">
    <cfRule type="cellIs" dxfId="19989" priority="28886" stopIfTrue="1" operator="lessThanOrEqual">
      <formula>0.12</formula>
    </cfRule>
    <cfRule type="cellIs" dxfId="19988" priority="28887" stopIfTrue="1" operator="between">
      <formula>0.1201</formula>
      <formula>0.2</formula>
    </cfRule>
    <cfRule type="cellIs" dxfId="19987" priority="28888" stopIfTrue="1" operator="greaterThan">
      <formula>0.2</formula>
    </cfRule>
  </conditionalFormatting>
  <conditionalFormatting sqref="P255">
    <cfRule type="cellIs" dxfId="19986" priority="28884" stopIfTrue="1" operator="between">
      <formula>50.1</formula>
      <formula>100</formula>
    </cfRule>
    <cfRule type="cellIs" dxfId="19985" priority="28885" stopIfTrue="1" operator="greaterThan">
      <formula>100</formula>
    </cfRule>
  </conditionalFormatting>
  <conditionalFormatting sqref="O255">
    <cfRule type="cellIs" dxfId="19984" priority="28882" stopIfTrue="1" operator="between">
      <formula>1250.1</formula>
      <formula>5000</formula>
    </cfRule>
    <cfRule type="cellIs" dxfId="19983" priority="28883" stopIfTrue="1" operator="greaterThan">
      <formula>5000</formula>
    </cfRule>
  </conditionalFormatting>
  <conditionalFormatting sqref="F345:G345">
    <cfRule type="cellIs" dxfId="19982" priority="28879" stopIfTrue="1" operator="lessThanOrEqual">
      <formula>60</formula>
    </cfRule>
    <cfRule type="cellIs" dxfId="19981" priority="28880" stopIfTrue="1" operator="between">
      <formula>60</formula>
      <formula>100</formula>
    </cfRule>
    <cfRule type="cellIs" dxfId="19980" priority="28881" stopIfTrue="1" operator="greaterThan">
      <formula>100</formula>
    </cfRule>
  </conditionalFormatting>
  <conditionalFormatting sqref="E345">
    <cfRule type="cellIs" dxfId="19979" priority="28876" stopIfTrue="1" operator="lessThanOrEqual">
      <formula>2.5</formula>
    </cfRule>
    <cfRule type="cellIs" dxfId="19978" priority="28877" stopIfTrue="1" operator="between">
      <formula>2.5</formula>
      <formula>7</formula>
    </cfRule>
    <cfRule type="cellIs" dxfId="19977" priority="28878" stopIfTrue="1" operator="greaterThan">
      <formula>7</formula>
    </cfRule>
  </conditionalFormatting>
  <conditionalFormatting sqref="H345">
    <cfRule type="cellIs" dxfId="19976" priority="28873" stopIfTrue="1" operator="lessThanOrEqual">
      <formula>12</formula>
    </cfRule>
    <cfRule type="cellIs" dxfId="19975" priority="28874" stopIfTrue="1" operator="between">
      <formula>12</formula>
      <formula>16</formula>
    </cfRule>
    <cfRule type="cellIs" dxfId="19974" priority="28875" stopIfTrue="1" operator="greaterThan">
      <formula>16</formula>
    </cfRule>
  </conditionalFormatting>
  <conditionalFormatting sqref="K345">
    <cfRule type="cellIs" dxfId="19973" priority="28870" stopIfTrue="1" operator="greaterThan">
      <formula>6.2</formula>
    </cfRule>
    <cfRule type="cellIs" dxfId="19972" priority="28871" stopIfTrue="1" operator="between">
      <formula>5.601</formula>
      <formula>6.2</formula>
    </cfRule>
    <cfRule type="cellIs" dxfId="19971" priority="28872" stopIfTrue="1" operator="lessThanOrEqual">
      <formula>5.6</formula>
    </cfRule>
  </conditionalFormatting>
  <conditionalFormatting sqref="L345">
    <cfRule type="cellIs" dxfId="19970" priority="28869" stopIfTrue="1" operator="lessThanOrEqual">
      <formula>0.02</formula>
    </cfRule>
  </conditionalFormatting>
  <conditionalFormatting sqref="G345">
    <cfRule type="cellIs" dxfId="19969" priority="28866" stopIfTrue="1" operator="lessThanOrEqual">
      <formula>0.12</formula>
    </cfRule>
    <cfRule type="cellIs" dxfId="19968" priority="28867" stopIfTrue="1" operator="between">
      <formula>0.1201</formula>
      <formula>0.2</formula>
    </cfRule>
    <cfRule type="cellIs" dxfId="19967" priority="28868" stopIfTrue="1" operator="greaterThan">
      <formula>0.2</formula>
    </cfRule>
  </conditionalFormatting>
  <conditionalFormatting sqref="P345">
    <cfRule type="cellIs" dxfId="19966" priority="28864" stopIfTrue="1" operator="between">
      <formula>50.1</formula>
      <formula>100</formula>
    </cfRule>
    <cfRule type="cellIs" dxfId="19965" priority="28865" stopIfTrue="1" operator="greaterThan">
      <formula>100</formula>
    </cfRule>
  </conditionalFormatting>
  <conditionalFormatting sqref="O345">
    <cfRule type="cellIs" dxfId="19964" priority="28862" stopIfTrue="1" operator="between">
      <formula>1250.1</formula>
      <formula>5000</formula>
    </cfRule>
    <cfRule type="cellIs" dxfId="19963" priority="28863" stopIfTrue="1" operator="greaterThan">
      <formula>5000</formula>
    </cfRule>
  </conditionalFormatting>
  <conditionalFormatting sqref="F345:G345">
    <cfRule type="cellIs" dxfId="19962" priority="28859" stopIfTrue="1" operator="lessThanOrEqual">
      <formula>60</formula>
    </cfRule>
    <cfRule type="cellIs" dxfId="19961" priority="28860" stopIfTrue="1" operator="between">
      <formula>60</formula>
      <formula>100</formula>
    </cfRule>
    <cfRule type="cellIs" dxfId="19960" priority="28861" stopIfTrue="1" operator="greaterThan">
      <formula>100</formula>
    </cfRule>
  </conditionalFormatting>
  <conditionalFormatting sqref="E345">
    <cfRule type="cellIs" dxfId="19959" priority="28856" stopIfTrue="1" operator="lessThanOrEqual">
      <formula>2.5</formula>
    </cfRule>
    <cfRule type="cellIs" dxfId="19958" priority="28857" stopIfTrue="1" operator="between">
      <formula>2.5</formula>
      <formula>7</formula>
    </cfRule>
    <cfRule type="cellIs" dxfId="19957" priority="28858" stopIfTrue="1" operator="greaterThan">
      <formula>7</formula>
    </cfRule>
  </conditionalFormatting>
  <conditionalFormatting sqref="H345">
    <cfRule type="cellIs" dxfId="19956" priority="28853" stopIfTrue="1" operator="lessThanOrEqual">
      <formula>12</formula>
    </cfRule>
    <cfRule type="cellIs" dxfId="19955" priority="28854" stopIfTrue="1" operator="between">
      <formula>12</formula>
      <formula>16</formula>
    </cfRule>
    <cfRule type="cellIs" dxfId="19954" priority="28855" stopIfTrue="1" operator="greaterThan">
      <formula>16</formula>
    </cfRule>
  </conditionalFormatting>
  <conditionalFormatting sqref="K345">
    <cfRule type="cellIs" dxfId="19953" priority="28850" stopIfTrue="1" operator="greaterThan">
      <formula>6.2</formula>
    </cfRule>
    <cfRule type="cellIs" dxfId="19952" priority="28851" stopIfTrue="1" operator="between">
      <formula>5.601</formula>
      <formula>6.2</formula>
    </cfRule>
    <cfRule type="cellIs" dxfId="19951" priority="28852" stopIfTrue="1" operator="lessThanOrEqual">
      <formula>5.6</formula>
    </cfRule>
  </conditionalFormatting>
  <conditionalFormatting sqref="L345">
    <cfRule type="cellIs" dxfId="19950" priority="28849" stopIfTrue="1" operator="lessThanOrEqual">
      <formula>0.02</formula>
    </cfRule>
  </conditionalFormatting>
  <conditionalFormatting sqref="G345">
    <cfRule type="cellIs" dxfId="19949" priority="28846" stopIfTrue="1" operator="lessThanOrEqual">
      <formula>0.12</formula>
    </cfRule>
    <cfRule type="cellIs" dxfId="19948" priority="28847" stopIfTrue="1" operator="between">
      <formula>0.1201</formula>
      <formula>0.2</formula>
    </cfRule>
    <cfRule type="cellIs" dxfId="19947" priority="28848" stopIfTrue="1" operator="greaterThan">
      <formula>0.2</formula>
    </cfRule>
  </conditionalFormatting>
  <conditionalFormatting sqref="P345">
    <cfRule type="cellIs" dxfId="19946" priority="28844" stopIfTrue="1" operator="between">
      <formula>50.1</formula>
      <formula>100</formula>
    </cfRule>
    <cfRule type="cellIs" dxfId="19945" priority="28845" stopIfTrue="1" operator="greaterThan">
      <formula>100</formula>
    </cfRule>
  </conditionalFormatting>
  <conditionalFormatting sqref="O345">
    <cfRule type="cellIs" dxfId="19944" priority="28842" stopIfTrue="1" operator="between">
      <formula>1250.1</formula>
      <formula>5000</formula>
    </cfRule>
    <cfRule type="cellIs" dxfId="19943" priority="28843" stopIfTrue="1" operator="greaterThan">
      <formula>5000</formula>
    </cfRule>
  </conditionalFormatting>
  <conditionalFormatting sqref="F391:G391">
    <cfRule type="cellIs" dxfId="19942" priority="28839" stopIfTrue="1" operator="lessThanOrEqual">
      <formula>60</formula>
    </cfRule>
    <cfRule type="cellIs" dxfId="19941" priority="28840" stopIfTrue="1" operator="between">
      <formula>60</formula>
      <formula>100</formula>
    </cfRule>
    <cfRule type="cellIs" dxfId="19940" priority="28841" stopIfTrue="1" operator="greaterThan">
      <formula>100</formula>
    </cfRule>
  </conditionalFormatting>
  <conditionalFormatting sqref="E391">
    <cfRule type="cellIs" dxfId="19939" priority="28836" stopIfTrue="1" operator="lessThanOrEqual">
      <formula>2.5</formula>
    </cfRule>
    <cfRule type="cellIs" dxfId="19938" priority="28837" stopIfTrue="1" operator="between">
      <formula>2.5</formula>
      <formula>7</formula>
    </cfRule>
    <cfRule type="cellIs" dxfId="19937" priority="28838" stopIfTrue="1" operator="greaterThan">
      <formula>7</formula>
    </cfRule>
  </conditionalFormatting>
  <conditionalFormatting sqref="H391">
    <cfRule type="cellIs" dxfId="19936" priority="28833" stopIfTrue="1" operator="lessThanOrEqual">
      <formula>12</formula>
    </cfRule>
    <cfRule type="cellIs" dxfId="19935" priority="28834" stopIfTrue="1" operator="between">
      <formula>12</formula>
      <formula>16</formula>
    </cfRule>
    <cfRule type="cellIs" dxfId="19934" priority="28835" stopIfTrue="1" operator="greaterThan">
      <formula>16</formula>
    </cfRule>
  </conditionalFormatting>
  <conditionalFormatting sqref="K391">
    <cfRule type="cellIs" dxfId="19933" priority="28830" stopIfTrue="1" operator="greaterThan">
      <formula>6.2</formula>
    </cfRule>
    <cfRule type="cellIs" dxfId="19932" priority="28831" stopIfTrue="1" operator="between">
      <formula>5.601</formula>
      <formula>6.2</formula>
    </cfRule>
    <cfRule type="cellIs" dxfId="19931" priority="28832" stopIfTrue="1" operator="lessThanOrEqual">
      <formula>5.6</formula>
    </cfRule>
  </conditionalFormatting>
  <conditionalFormatting sqref="L391">
    <cfRule type="cellIs" dxfId="19930" priority="28829" stopIfTrue="1" operator="lessThanOrEqual">
      <formula>0.02</formula>
    </cfRule>
  </conditionalFormatting>
  <conditionalFormatting sqref="G391">
    <cfRule type="cellIs" dxfId="19929" priority="28826" stopIfTrue="1" operator="lessThanOrEqual">
      <formula>0.12</formula>
    </cfRule>
    <cfRule type="cellIs" dxfId="19928" priority="28827" stopIfTrue="1" operator="between">
      <formula>0.1201</formula>
      <formula>0.2</formula>
    </cfRule>
    <cfRule type="cellIs" dxfId="19927" priority="28828" stopIfTrue="1" operator="greaterThan">
      <formula>0.2</formula>
    </cfRule>
  </conditionalFormatting>
  <conditionalFormatting sqref="P391">
    <cfRule type="cellIs" dxfId="19926" priority="28824" stopIfTrue="1" operator="between">
      <formula>50.1</formula>
      <formula>100</formula>
    </cfRule>
    <cfRule type="cellIs" dxfId="19925" priority="28825" stopIfTrue="1" operator="greaterThan">
      <formula>100</formula>
    </cfRule>
  </conditionalFormatting>
  <conditionalFormatting sqref="O391">
    <cfRule type="cellIs" dxfId="19924" priority="28822" stopIfTrue="1" operator="between">
      <formula>1250.1</formula>
      <formula>5000</formula>
    </cfRule>
    <cfRule type="cellIs" dxfId="19923" priority="28823" stopIfTrue="1" operator="greaterThan">
      <formula>5000</formula>
    </cfRule>
  </conditionalFormatting>
  <conditionalFormatting sqref="F391:G391">
    <cfRule type="cellIs" dxfId="19922" priority="28819" stopIfTrue="1" operator="lessThanOrEqual">
      <formula>60</formula>
    </cfRule>
    <cfRule type="cellIs" dxfId="19921" priority="28820" stopIfTrue="1" operator="between">
      <formula>60</formula>
      <formula>100</formula>
    </cfRule>
    <cfRule type="cellIs" dxfId="19920" priority="28821" stopIfTrue="1" operator="greaterThan">
      <formula>100</formula>
    </cfRule>
  </conditionalFormatting>
  <conditionalFormatting sqref="E391">
    <cfRule type="cellIs" dxfId="19919" priority="28816" stopIfTrue="1" operator="lessThanOrEqual">
      <formula>2.5</formula>
    </cfRule>
    <cfRule type="cellIs" dxfId="19918" priority="28817" stopIfTrue="1" operator="between">
      <formula>2.5</formula>
      <formula>7</formula>
    </cfRule>
    <cfRule type="cellIs" dxfId="19917" priority="28818" stopIfTrue="1" operator="greaterThan">
      <formula>7</formula>
    </cfRule>
  </conditionalFormatting>
  <conditionalFormatting sqref="H391">
    <cfRule type="cellIs" dxfId="19916" priority="28813" stopIfTrue="1" operator="lessThanOrEqual">
      <formula>12</formula>
    </cfRule>
    <cfRule type="cellIs" dxfId="19915" priority="28814" stopIfTrue="1" operator="between">
      <formula>12</formula>
      <formula>16</formula>
    </cfRule>
    <cfRule type="cellIs" dxfId="19914" priority="28815" stopIfTrue="1" operator="greaterThan">
      <formula>16</formula>
    </cfRule>
  </conditionalFormatting>
  <conditionalFormatting sqref="K391">
    <cfRule type="cellIs" dxfId="19913" priority="28810" stopIfTrue="1" operator="greaterThan">
      <formula>6.2</formula>
    </cfRule>
    <cfRule type="cellIs" dxfId="19912" priority="28811" stopIfTrue="1" operator="between">
      <formula>5.601</formula>
      <formula>6.2</formula>
    </cfRule>
    <cfRule type="cellIs" dxfId="19911" priority="28812" stopIfTrue="1" operator="lessThanOrEqual">
      <formula>5.6</formula>
    </cfRule>
  </conditionalFormatting>
  <conditionalFormatting sqref="L391">
    <cfRule type="cellIs" dxfId="19910" priority="28809" stopIfTrue="1" operator="lessThanOrEqual">
      <formula>0.02</formula>
    </cfRule>
  </conditionalFormatting>
  <conditionalFormatting sqref="G391">
    <cfRule type="cellIs" dxfId="19909" priority="28806" stopIfTrue="1" operator="lessThanOrEqual">
      <formula>0.12</formula>
    </cfRule>
    <cfRule type="cellIs" dxfId="19908" priority="28807" stopIfTrue="1" operator="between">
      <formula>0.1201</formula>
      <formula>0.2</formula>
    </cfRule>
    <cfRule type="cellIs" dxfId="19907" priority="28808" stopIfTrue="1" operator="greaterThan">
      <formula>0.2</formula>
    </cfRule>
  </conditionalFormatting>
  <conditionalFormatting sqref="P391">
    <cfRule type="cellIs" dxfId="19906" priority="28804" stopIfTrue="1" operator="between">
      <formula>50.1</formula>
      <formula>100</formula>
    </cfRule>
    <cfRule type="cellIs" dxfId="19905" priority="28805" stopIfTrue="1" operator="greaterThan">
      <formula>100</formula>
    </cfRule>
  </conditionalFormatting>
  <conditionalFormatting sqref="O391">
    <cfRule type="cellIs" dxfId="19904" priority="28802" stopIfTrue="1" operator="between">
      <formula>1250.1</formula>
      <formula>5000</formula>
    </cfRule>
    <cfRule type="cellIs" dxfId="19903" priority="28803" stopIfTrue="1" operator="greaterThan">
      <formula>5000</formula>
    </cfRule>
  </conditionalFormatting>
  <conditionalFormatting sqref="F649:G649">
    <cfRule type="cellIs" dxfId="19902" priority="28799" stopIfTrue="1" operator="lessThanOrEqual">
      <formula>60</formula>
    </cfRule>
    <cfRule type="cellIs" dxfId="19901" priority="28800" stopIfTrue="1" operator="between">
      <formula>60</formula>
      <formula>100</formula>
    </cfRule>
    <cfRule type="cellIs" dxfId="19900" priority="28801" stopIfTrue="1" operator="greaterThan">
      <formula>100</formula>
    </cfRule>
  </conditionalFormatting>
  <conditionalFormatting sqref="E649">
    <cfRule type="cellIs" dxfId="19899" priority="28796" stopIfTrue="1" operator="lessThanOrEqual">
      <formula>2.5</formula>
    </cfRule>
    <cfRule type="cellIs" dxfId="19898" priority="28797" stopIfTrue="1" operator="between">
      <formula>2.5</formula>
      <formula>7</formula>
    </cfRule>
    <cfRule type="cellIs" dxfId="19897" priority="28798" stopIfTrue="1" operator="greaterThan">
      <formula>7</formula>
    </cfRule>
  </conditionalFormatting>
  <conditionalFormatting sqref="H649">
    <cfRule type="cellIs" dxfId="19896" priority="28793" stopIfTrue="1" operator="lessThanOrEqual">
      <formula>12</formula>
    </cfRule>
    <cfRule type="cellIs" dxfId="19895" priority="28794" stopIfTrue="1" operator="between">
      <formula>12</formula>
      <formula>16</formula>
    </cfRule>
    <cfRule type="cellIs" dxfId="19894" priority="28795" stopIfTrue="1" operator="greaterThan">
      <formula>16</formula>
    </cfRule>
  </conditionalFormatting>
  <conditionalFormatting sqref="K649">
    <cfRule type="cellIs" dxfId="19893" priority="28790" stopIfTrue="1" operator="greaterThan">
      <formula>6.2</formula>
    </cfRule>
    <cfRule type="cellIs" dxfId="19892" priority="28791" stopIfTrue="1" operator="between">
      <formula>5.601</formula>
      <formula>6.2</formula>
    </cfRule>
    <cfRule type="cellIs" dxfId="19891" priority="28792" stopIfTrue="1" operator="lessThanOrEqual">
      <formula>5.6</formula>
    </cfRule>
  </conditionalFormatting>
  <conditionalFormatting sqref="L649">
    <cfRule type="cellIs" dxfId="19890" priority="28789" stopIfTrue="1" operator="lessThanOrEqual">
      <formula>0.02</formula>
    </cfRule>
  </conditionalFormatting>
  <conditionalFormatting sqref="G649">
    <cfRule type="cellIs" dxfId="19889" priority="28786" stopIfTrue="1" operator="lessThanOrEqual">
      <formula>0.12</formula>
    </cfRule>
    <cfRule type="cellIs" dxfId="19888" priority="28787" stopIfTrue="1" operator="between">
      <formula>0.1201</formula>
      <formula>0.2</formula>
    </cfRule>
    <cfRule type="cellIs" dxfId="19887" priority="28788" stopIfTrue="1" operator="greaterThan">
      <formula>0.2</formula>
    </cfRule>
  </conditionalFormatting>
  <conditionalFormatting sqref="P649">
    <cfRule type="cellIs" dxfId="19886" priority="28784" stopIfTrue="1" operator="between">
      <formula>50.1</formula>
      <formula>100</formula>
    </cfRule>
    <cfRule type="cellIs" dxfId="19885" priority="28785" stopIfTrue="1" operator="greaterThan">
      <formula>100</formula>
    </cfRule>
  </conditionalFormatting>
  <conditionalFormatting sqref="O649">
    <cfRule type="cellIs" dxfId="19884" priority="28782" stopIfTrue="1" operator="between">
      <formula>1250.1</formula>
      <formula>5000</formula>
    </cfRule>
    <cfRule type="cellIs" dxfId="19883" priority="28783" stopIfTrue="1" operator="greaterThan">
      <formula>5000</formula>
    </cfRule>
  </conditionalFormatting>
  <conditionalFormatting sqref="F649:G649">
    <cfRule type="cellIs" dxfId="19882" priority="28779" stopIfTrue="1" operator="lessThanOrEqual">
      <formula>60</formula>
    </cfRule>
    <cfRule type="cellIs" dxfId="19881" priority="28780" stopIfTrue="1" operator="between">
      <formula>60</formula>
      <formula>100</formula>
    </cfRule>
    <cfRule type="cellIs" dxfId="19880" priority="28781" stopIfTrue="1" operator="greaterThan">
      <formula>100</formula>
    </cfRule>
  </conditionalFormatting>
  <conditionalFormatting sqref="E649">
    <cfRule type="cellIs" dxfId="19879" priority="28776" stopIfTrue="1" operator="lessThanOrEqual">
      <formula>2.5</formula>
    </cfRule>
    <cfRule type="cellIs" dxfId="19878" priority="28777" stopIfTrue="1" operator="between">
      <formula>2.5</formula>
      <formula>7</formula>
    </cfRule>
    <cfRule type="cellIs" dxfId="19877" priority="28778" stopIfTrue="1" operator="greaterThan">
      <formula>7</formula>
    </cfRule>
  </conditionalFormatting>
  <conditionalFormatting sqref="H649">
    <cfRule type="cellIs" dxfId="19876" priority="28773" stopIfTrue="1" operator="lessThanOrEqual">
      <formula>12</formula>
    </cfRule>
    <cfRule type="cellIs" dxfId="19875" priority="28774" stopIfTrue="1" operator="between">
      <formula>12</formula>
      <formula>16</formula>
    </cfRule>
    <cfRule type="cellIs" dxfId="19874" priority="28775" stopIfTrue="1" operator="greaterThan">
      <formula>16</formula>
    </cfRule>
  </conditionalFormatting>
  <conditionalFormatting sqref="K649">
    <cfRule type="cellIs" dxfId="19873" priority="28770" stopIfTrue="1" operator="greaterThan">
      <formula>6.2</formula>
    </cfRule>
    <cfRule type="cellIs" dxfId="19872" priority="28771" stopIfTrue="1" operator="between">
      <formula>5.601</formula>
      <formula>6.2</formula>
    </cfRule>
    <cfRule type="cellIs" dxfId="19871" priority="28772" stopIfTrue="1" operator="lessThanOrEqual">
      <formula>5.6</formula>
    </cfRule>
  </conditionalFormatting>
  <conditionalFormatting sqref="L649">
    <cfRule type="cellIs" dxfId="19870" priority="28769" stopIfTrue="1" operator="lessThanOrEqual">
      <formula>0.02</formula>
    </cfRule>
  </conditionalFormatting>
  <conditionalFormatting sqref="G649">
    <cfRule type="cellIs" dxfId="19869" priority="28766" stopIfTrue="1" operator="lessThanOrEqual">
      <formula>0.12</formula>
    </cfRule>
    <cfRule type="cellIs" dxfId="19868" priority="28767" stopIfTrue="1" operator="between">
      <formula>0.1201</formula>
      <formula>0.2</formula>
    </cfRule>
    <cfRule type="cellIs" dxfId="19867" priority="28768" stopIfTrue="1" operator="greaterThan">
      <formula>0.2</formula>
    </cfRule>
  </conditionalFormatting>
  <conditionalFormatting sqref="P649">
    <cfRule type="cellIs" dxfId="19866" priority="28764" stopIfTrue="1" operator="between">
      <formula>50.1</formula>
      <formula>100</formula>
    </cfRule>
    <cfRule type="cellIs" dxfId="19865" priority="28765" stopIfTrue="1" operator="greaterThan">
      <formula>100</formula>
    </cfRule>
  </conditionalFormatting>
  <conditionalFormatting sqref="O649">
    <cfRule type="cellIs" dxfId="19864" priority="28762" stopIfTrue="1" operator="between">
      <formula>1250.1</formula>
      <formula>5000</formula>
    </cfRule>
    <cfRule type="cellIs" dxfId="19863" priority="28763" stopIfTrue="1" operator="greaterThan">
      <formula>5000</formula>
    </cfRule>
  </conditionalFormatting>
  <conditionalFormatting sqref="F207:G207">
    <cfRule type="cellIs" dxfId="19862" priority="28759" stopIfTrue="1" operator="lessThanOrEqual">
      <formula>60</formula>
    </cfRule>
    <cfRule type="cellIs" dxfId="19861" priority="28760" stopIfTrue="1" operator="between">
      <formula>60</formula>
      <formula>100</formula>
    </cfRule>
    <cfRule type="cellIs" dxfId="19860" priority="28761" stopIfTrue="1" operator="greaterThan">
      <formula>100</formula>
    </cfRule>
  </conditionalFormatting>
  <conditionalFormatting sqref="E207">
    <cfRule type="cellIs" dxfId="19859" priority="28756" stopIfTrue="1" operator="lessThanOrEqual">
      <formula>2.5</formula>
    </cfRule>
    <cfRule type="cellIs" dxfId="19858" priority="28757" stopIfTrue="1" operator="between">
      <formula>2.5</formula>
      <formula>7</formula>
    </cfRule>
    <cfRule type="cellIs" dxfId="19857" priority="28758" stopIfTrue="1" operator="greaterThan">
      <formula>7</formula>
    </cfRule>
  </conditionalFormatting>
  <conditionalFormatting sqref="H207">
    <cfRule type="cellIs" dxfId="19856" priority="28753" stopIfTrue="1" operator="lessThanOrEqual">
      <formula>12</formula>
    </cfRule>
    <cfRule type="cellIs" dxfId="19855" priority="28754" stopIfTrue="1" operator="between">
      <formula>12</formula>
      <formula>16</formula>
    </cfRule>
    <cfRule type="cellIs" dxfId="19854" priority="28755" stopIfTrue="1" operator="greaterThan">
      <formula>16</formula>
    </cfRule>
  </conditionalFormatting>
  <conditionalFormatting sqref="K207">
    <cfRule type="cellIs" dxfId="19853" priority="28750" stopIfTrue="1" operator="greaterThan">
      <formula>6.2</formula>
    </cfRule>
    <cfRule type="cellIs" dxfId="19852" priority="28751" stopIfTrue="1" operator="between">
      <formula>5.601</formula>
      <formula>6.2</formula>
    </cfRule>
    <cfRule type="cellIs" dxfId="19851" priority="28752" stopIfTrue="1" operator="lessThanOrEqual">
      <formula>5.6</formula>
    </cfRule>
  </conditionalFormatting>
  <conditionalFormatting sqref="L207">
    <cfRule type="cellIs" dxfId="19850" priority="28749" stopIfTrue="1" operator="lessThanOrEqual">
      <formula>0.02</formula>
    </cfRule>
  </conditionalFormatting>
  <conditionalFormatting sqref="G207">
    <cfRule type="cellIs" dxfId="19849" priority="28746" stopIfTrue="1" operator="lessThanOrEqual">
      <formula>0.12</formula>
    </cfRule>
    <cfRule type="cellIs" dxfId="19848" priority="28747" stopIfTrue="1" operator="between">
      <formula>0.1201</formula>
      <formula>0.2</formula>
    </cfRule>
    <cfRule type="cellIs" dxfId="19847" priority="28748" stopIfTrue="1" operator="greaterThan">
      <formula>0.2</formula>
    </cfRule>
  </conditionalFormatting>
  <conditionalFormatting sqref="P207">
    <cfRule type="cellIs" dxfId="19846" priority="28744" stopIfTrue="1" operator="between">
      <formula>50.1</formula>
      <formula>100</formula>
    </cfRule>
    <cfRule type="cellIs" dxfId="19845" priority="28745" stopIfTrue="1" operator="greaterThan">
      <formula>100</formula>
    </cfRule>
  </conditionalFormatting>
  <conditionalFormatting sqref="O207">
    <cfRule type="cellIs" dxfId="19844" priority="28742" stopIfTrue="1" operator="between">
      <formula>1250.1</formula>
      <formula>5000</formula>
    </cfRule>
    <cfRule type="cellIs" dxfId="19843" priority="28743" stopIfTrue="1" operator="greaterThan">
      <formula>5000</formula>
    </cfRule>
  </conditionalFormatting>
  <conditionalFormatting sqref="F207:G207">
    <cfRule type="cellIs" dxfId="19842" priority="28739" stopIfTrue="1" operator="lessThanOrEqual">
      <formula>60</formula>
    </cfRule>
    <cfRule type="cellIs" dxfId="19841" priority="28740" stopIfTrue="1" operator="between">
      <formula>60</formula>
      <formula>100</formula>
    </cfRule>
    <cfRule type="cellIs" dxfId="19840" priority="28741" stopIfTrue="1" operator="greaterThan">
      <formula>100</formula>
    </cfRule>
  </conditionalFormatting>
  <conditionalFormatting sqref="E207">
    <cfRule type="cellIs" dxfId="19839" priority="28736" stopIfTrue="1" operator="lessThanOrEqual">
      <formula>2.5</formula>
    </cfRule>
    <cfRule type="cellIs" dxfId="19838" priority="28737" stopIfTrue="1" operator="between">
      <formula>2.5</formula>
      <formula>7</formula>
    </cfRule>
    <cfRule type="cellIs" dxfId="19837" priority="28738" stopIfTrue="1" operator="greaterThan">
      <formula>7</formula>
    </cfRule>
  </conditionalFormatting>
  <conditionalFormatting sqref="H207">
    <cfRule type="cellIs" dxfId="19836" priority="28733" stopIfTrue="1" operator="lessThanOrEqual">
      <formula>12</formula>
    </cfRule>
    <cfRule type="cellIs" dxfId="19835" priority="28734" stopIfTrue="1" operator="between">
      <formula>12</formula>
      <formula>16</formula>
    </cfRule>
    <cfRule type="cellIs" dxfId="19834" priority="28735" stopIfTrue="1" operator="greaterThan">
      <formula>16</formula>
    </cfRule>
  </conditionalFormatting>
  <conditionalFormatting sqref="K207">
    <cfRule type="cellIs" dxfId="19833" priority="28730" stopIfTrue="1" operator="greaterThan">
      <formula>6.2</formula>
    </cfRule>
    <cfRule type="cellIs" dxfId="19832" priority="28731" stopIfTrue="1" operator="between">
      <formula>5.601</formula>
      <formula>6.2</formula>
    </cfRule>
    <cfRule type="cellIs" dxfId="19831" priority="28732" stopIfTrue="1" operator="lessThanOrEqual">
      <formula>5.6</formula>
    </cfRule>
  </conditionalFormatting>
  <conditionalFormatting sqref="L207">
    <cfRule type="cellIs" dxfId="19830" priority="28729" stopIfTrue="1" operator="lessThanOrEqual">
      <formula>0.02</formula>
    </cfRule>
  </conditionalFormatting>
  <conditionalFormatting sqref="G207">
    <cfRule type="cellIs" dxfId="19829" priority="28726" stopIfTrue="1" operator="lessThanOrEqual">
      <formula>0.12</formula>
    </cfRule>
    <cfRule type="cellIs" dxfId="19828" priority="28727" stopIfTrue="1" operator="between">
      <formula>0.1201</formula>
      <formula>0.2</formula>
    </cfRule>
    <cfRule type="cellIs" dxfId="19827" priority="28728" stopIfTrue="1" operator="greaterThan">
      <formula>0.2</formula>
    </cfRule>
  </conditionalFormatting>
  <conditionalFormatting sqref="P207">
    <cfRule type="cellIs" dxfId="19826" priority="28724" stopIfTrue="1" operator="between">
      <formula>50.1</formula>
      <formula>100</formula>
    </cfRule>
    <cfRule type="cellIs" dxfId="19825" priority="28725" stopIfTrue="1" operator="greaterThan">
      <formula>100</formula>
    </cfRule>
  </conditionalFormatting>
  <conditionalFormatting sqref="O207">
    <cfRule type="cellIs" dxfId="19824" priority="28722" stopIfTrue="1" operator="between">
      <formula>1250.1</formula>
      <formula>5000</formula>
    </cfRule>
    <cfRule type="cellIs" dxfId="19823" priority="28723" stopIfTrue="1" operator="greaterThan">
      <formula>5000</formula>
    </cfRule>
  </conditionalFormatting>
  <conditionalFormatting sqref="F335:G335">
    <cfRule type="cellIs" dxfId="19822" priority="28719" stopIfTrue="1" operator="lessThanOrEqual">
      <formula>60</formula>
    </cfRule>
    <cfRule type="cellIs" dxfId="19821" priority="28720" stopIfTrue="1" operator="between">
      <formula>60</formula>
      <formula>100</formula>
    </cfRule>
    <cfRule type="cellIs" dxfId="19820" priority="28721" stopIfTrue="1" operator="greaterThan">
      <formula>100</formula>
    </cfRule>
  </conditionalFormatting>
  <conditionalFormatting sqref="E335">
    <cfRule type="cellIs" dxfId="19819" priority="28716" stopIfTrue="1" operator="lessThanOrEqual">
      <formula>2.5</formula>
    </cfRule>
    <cfRule type="cellIs" dxfId="19818" priority="28717" stopIfTrue="1" operator="between">
      <formula>2.5</formula>
      <formula>7</formula>
    </cfRule>
    <cfRule type="cellIs" dxfId="19817" priority="28718" stopIfTrue="1" operator="greaterThan">
      <formula>7</formula>
    </cfRule>
  </conditionalFormatting>
  <conditionalFormatting sqref="H335">
    <cfRule type="cellIs" dxfId="19816" priority="28713" stopIfTrue="1" operator="lessThanOrEqual">
      <formula>12</formula>
    </cfRule>
    <cfRule type="cellIs" dxfId="19815" priority="28714" stopIfTrue="1" operator="between">
      <formula>12</formula>
      <formula>16</formula>
    </cfRule>
    <cfRule type="cellIs" dxfId="19814" priority="28715" stopIfTrue="1" operator="greaterThan">
      <formula>16</formula>
    </cfRule>
  </conditionalFormatting>
  <conditionalFormatting sqref="K335">
    <cfRule type="cellIs" dxfId="19813" priority="28710" stopIfTrue="1" operator="greaterThan">
      <formula>6.2</formula>
    </cfRule>
    <cfRule type="cellIs" dxfId="19812" priority="28711" stopIfTrue="1" operator="between">
      <formula>5.601</formula>
      <formula>6.2</formula>
    </cfRule>
    <cfRule type="cellIs" dxfId="19811" priority="28712" stopIfTrue="1" operator="lessThanOrEqual">
      <formula>5.6</formula>
    </cfRule>
  </conditionalFormatting>
  <conditionalFormatting sqref="L335">
    <cfRule type="cellIs" dxfId="19810" priority="28709" stopIfTrue="1" operator="lessThanOrEqual">
      <formula>0.02</formula>
    </cfRule>
  </conditionalFormatting>
  <conditionalFormatting sqref="G335">
    <cfRule type="cellIs" dxfId="19809" priority="28706" stopIfTrue="1" operator="lessThanOrEqual">
      <formula>0.12</formula>
    </cfRule>
    <cfRule type="cellIs" dxfId="19808" priority="28707" stopIfTrue="1" operator="between">
      <formula>0.1201</formula>
      <formula>0.2</formula>
    </cfRule>
    <cfRule type="cellIs" dxfId="19807" priority="28708" stopIfTrue="1" operator="greaterThan">
      <formula>0.2</formula>
    </cfRule>
  </conditionalFormatting>
  <conditionalFormatting sqref="P335">
    <cfRule type="cellIs" dxfId="19806" priority="28704" stopIfTrue="1" operator="between">
      <formula>50.1</formula>
      <formula>100</formula>
    </cfRule>
    <cfRule type="cellIs" dxfId="19805" priority="28705" stopIfTrue="1" operator="greaterThan">
      <formula>100</formula>
    </cfRule>
  </conditionalFormatting>
  <conditionalFormatting sqref="O335">
    <cfRule type="cellIs" dxfId="19804" priority="28702" stopIfTrue="1" operator="between">
      <formula>1250.1</formula>
      <formula>5000</formula>
    </cfRule>
    <cfRule type="cellIs" dxfId="19803" priority="28703" stopIfTrue="1" operator="greaterThan">
      <formula>5000</formula>
    </cfRule>
  </conditionalFormatting>
  <conditionalFormatting sqref="F335:G335">
    <cfRule type="cellIs" dxfId="19802" priority="28699" stopIfTrue="1" operator="lessThanOrEqual">
      <formula>60</formula>
    </cfRule>
    <cfRule type="cellIs" dxfId="19801" priority="28700" stopIfTrue="1" operator="between">
      <formula>60</formula>
      <formula>100</formula>
    </cfRule>
    <cfRule type="cellIs" dxfId="19800" priority="28701" stopIfTrue="1" operator="greaterThan">
      <formula>100</formula>
    </cfRule>
  </conditionalFormatting>
  <conditionalFormatting sqref="E335">
    <cfRule type="cellIs" dxfId="19799" priority="28696" stopIfTrue="1" operator="lessThanOrEqual">
      <formula>2.5</formula>
    </cfRule>
    <cfRule type="cellIs" dxfId="19798" priority="28697" stopIfTrue="1" operator="between">
      <formula>2.5</formula>
      <formula>7</formula>
    </cfRule>
    <cfRule type="cellIs" dxfId="19797" priority="28698" stopIfTrue="1" operator="greaterThan">
      <formula>7</formula>
    </cfRule>
  </conditionalFormatting>
  <conditionalFormatting sqref="H335">
    <cfRule type="cellIs" dxfId="19796" priority="28693" stopIfTrue="1" operator="lessThanOrEqual">
      <formula>12</formula>
    </cfRule>
    <cfRule type="cellIs" dxfId="19795" priority="28694" stopIfTrue="1" operator="between">
      <formula>12</formula>
      <formula>16</formula>
    </cfRule>
    <cfRule type="cellIs" dxfId="19794" priority="28695" stopIfTrue="1" operator="greaterThan">
      <formula>16</formula>
    </cfRule>
  </conditionalFormatting>
  <conditionalFormatting sqref="K335">
    <cfRule type="cellIs" dxfId="19793" priority="28690" stopIfTrue="1" operator="greaterThan">
      <formula>6.2</formula>
    </cfRule>
    <cfRule type="cellIs" dxfId="19792" priority="28691" stopIfTrue="1" operator="between">
      <formula>5.601</formula>
      <formula>6.2</formula>
    </cfRule>
    <cfRule type="cellIs" dxfId="19791" priority="28692" stopIfTrue="1" operator="lessThanOrEqual">
      <formula>5.6</formula>
    </cfRule>
  </conditionalFormatting>
  <conditionalFormatting sqref="L335">
    <cfRule type="cellIs" dxfId="19790" priority="28689" stopIfTrue="1" operator="lessThanOrEqual">
      <formula>0.02</formula>
    </cfRule>
  </conditionalFormatting>
  <conditionalFormatting sqref="G335">
    <cfRule type="cellIs" dxfId="19789" priority="28686" stopIfTrue="1" operator="lessThanOrEqual">
      <formula>0.12</formula>
    </cfRule>
    <cfRule type="cellIs" dxfId="19788" priority="28687" stopIfTrue="1" operator="between">
      <formula>0.1201</formula>
      <formula>0.2</formula>
    </cfRule>
    <cfRule type="cellIs" dxfId="19787" priority="28688" stopIfTrue="1" operator="greaterThan">
      <formula>0.2</formula>
    </cfRule>
  </conditionalFormatting>
  <conditionalFormatting sqref="P335">
    <cfRule type="cellIs" dxfId="19786" priority="28684" stopIfTrue="1" operator="between">
      <formula>50.1</formula>
      <formula>100</formula>
    </cfRule>
    <cfRule type="cellIs" dxfId="19785" priority="28685" stopIfTrue="1" operator="greaterThan">
      <formula>100</formula>
    </cfRule>
  </conditionalFormatting>
  <conditionalFormatting sqref="O335">
    <cfRule type="cellIs" dxfId="19784" priority="28682" stopIfTrue="1" operator="between">
      <formula>1250.1</formula>
      <formula>5000</formula>
    </cfRule>
    <cfRule type="cellIs" dxfId="19783" priority="28683" stopIfTrue="1" operator="greaterThan">
      <formula>5000</formula>
    </cfRule>
  </conditionalFormatting>
  <conditionalFormatting sqref="F365:G365">
    <cfRule type="cellIs" dxfId="19782" priority="28679" stopIfTrue="1" operator="lessThanOrEqual">
      <formula>60</formula>
    </cfRule>
    <cfRule type="cellIs" dxfId="19781" priority="28680" stopIfTrue="1" operator="between">
      <formula>60</formula>
      <formula>100</formula>
    </cfRule>
    <cfRule type="cellIs" dxfId="19780" priority="28681" stopIfTrue="1" operator="greaterThan">
      <formula>100</formula>
    </cfRule>
  </conditionalFormatting>
  <conditionalFormatting sqref="E365">
    <cfRule type="cellIs" dxfId="19779" priority="28676" stopIfTrue="1" operator="lessThanOrEqual">
      <formula>2.5</formula>
    </cfRule>
    <cfRule type="cellIs" dxfId="19778" priority="28677" stopIfTrue="1" operator="between">
      <formula>2.5</formula>
      <formula>7</formula>
    </cfRule>
    <cfRule type="cellIs" dxfId="19777" priority="28678" stopIfTrue="1" operator="greaterThan">
      <formula>7</formula>
    </cfRule>
  </conditionalFormatting>
  <conditionalFormatting sqref="H365">
    <cfRule type="cellIs" dxfId="19776" priority="28673" stopIfTrue="1" operator="lessThanOrEqual">
      <formula>12</formula>
    </cfRule>
    <cfRule type="cellIs" dxfId="19775" priority="28674" stopIfTrue="1" operator="between">
      <formula>12</formula>
      <formula>16</formula>
    </cfRule>
    <cfRule type="cellIs" dxfId="19774" priority="28675" stopIfTrue="1" operator="greaterThan">
      <formula>16</formula>
    </cfRule>
  </conditionalFormatting>
  <conditionalFormatting sqref="K365">
    <cfRule type="cellIs" dxfId="19773" priority="28670" stopIfTrue="1" operator="greaterThan">
      <formula>6.2</formula>
    </cfRule>
    <cfRule type="cellIs" dxfId="19772" priority="28671" stopIfTrue="1" operator="between">
      <formula>5.601</formula>
      <formula>6.2</formula>
    </cfRule>
    <cfRule type="cellIs" dxfId="19771" priority="28672" stopIfTrue="1" operator="lessThanOrEqual">
      <formula>5.6</formula>
    </cfRule>
  </conditionalFormatting>
  <conditionalFormatting sqref="L365">
    <cfRule type="cellIs" dxfId="19770" priority="28669" stopIfTrue="1" operator="lessThanOrEqual">
      <formula>0.02</formula>
    </cfRule>
  </conditionalFormatting>
  <conditionalFormatting sqref="G365">
    <cfRule type="cellIs" dxfId="19769" priority="28666" stopIfTrue="1" operator="lessThanOrEqual">
      <formula>0.12</formula>
    </cfRule>
    <cfRule type="cellIs" dxfId="19768" priority="28667" stopIfTrue="1" operator="between">
      <formula>0.1201</formula>
      <formula>0.2</formula>
    </cfRule>
    <cfRule type="cellIs" dxfId="19767" priority="28668" stopIfTrue="1" operator="greaterThan">
      <formula>0.2</formula>
    </cfRule>
  </conditionalFormatting>
  <conditionalFormatting sqref="P365">
    <cfRule type="cellIs" dxfId="19766" priority="28664" stopIfTrue="1" operator="between">
      <formula>50.1</formula>
      <formula>100</formula>
    </cfRule>
    <cfRule type="cellIs" dxfId="19765" priority="28665" stopIfTrue="1" operator="greaterThan">
      <formula>100</formula>
    </cfRule>
  </conditionalFormatting>
  <conditionalFormatting sqref="O365">
    <cfRule type="cellIs" dxfId="19764" priority="28662" stopIfTrue="1" operator="between">
      <formula>1250.1</formula>
      <formula>5000</formula>
    </cfRule>
    <cfRule type="cellIs" dxfId="19763" priority="28663" stopIfTrue="1" operator="greaterThan">
      <formula>5000</formula>
    </cfRule>
  </conditionalFormatting>
  <conditionalFormatting sqref="F365:G365">
    <cfRule type="cellIs" dxfId="19762" priority="28659" stopIfTrue="1" operator="lessThanOrEqual">
      <formula>60</formula>
    </cfRule>
    <cfRule type="cellIs" dxfId="19761" priority="28660" stopIfTrue="1" operator="between">
      <formula>60</formula>
      <formula>100</formula>
    </cfRule>
    <cfRule type="cellIs" dxfId="19760" priority="28661" stopIfTrue="1" operator="greaterThan">
      <formula>100</formula>
    </cfRule>
  </conditionalFormatting>
  <conditionalFormatting sqref="E365">
    <cfRule type="cellIs" dxfId="19759" priority="28656" stopIfTrue="1" operator="lessThanOrEqual">
      <formula>2.5</formula>
    </cfRule>
    <cfRule type="cellIs" dxfId="19758" priority="28657" stopIfTrue="1" operator="between">
      <formula>2.5</formula>
      <formula>7</formula>
    </cfRule>
    <cfRule type="cellIs" dxfId="19757" priority="28658" stopIfTrue="1" operator="greaterThan">
      <formula>7</formula>
    </cfRule>
  </conditionalFormatting>
  <conditionalFormatting sqref="H365">
    <cfRule type="cellIs" dxfId="19756" priority="28653" stopIfTrue="1" operator="lessThanOrEqual">
      <formula>12</formula>
    </cfRule>
    <cfRule type="cellIs" dxfId="19755" priority="28654" stopIfTrue="1" operator="between">
      <formula>12</formula>
      <formula>16</formula>
    </cfRule>
    <cfRule type="cellIs" dxfId="19754" priority="28655" stopIfTrue="1" operator="greaterThan">
      <formula>16</formula>
    </cfRule>
  </conditionalFormatting>
  <conditionalFormatting sqref="K365">
    <cfRule type="cellIs" dxfId="19753" priority="28650" stopIfTrue="1" operator="greaterThan">
      <formula>6.2</formula>
    </cfRule>
    <cfRule type="cellIs" dxfId="19752" priority="28651" stopIfTrue="1" operator="between">
      <formula>5.601</formula>
      <formula>6.2</formula>
    </cfRule>
    <cfRule type="cellIs" dxfId="19751" priority="28652" stopIfTrue="1" operator="lessThanOrEqual">
      <formula>5.6</formula>
    </cfRule>
  </conditionalFormatting>
  <conditionalFormatting sqref="L365">
    <cfRule type="cellIs" dxfId="19750" priority="28649" stopIfTrue="1" operator="lessThanOrEqual">
      <formula>0.02</formula>
    </cfRule>
  </conditionalFormatting>
  <conditionalFormatting sqref="G365">
    <cfRule type="cellIs" dxfId="19749" priority="28646" stopIfTrue="1" operator="lessThanOrEqual">
      <formula>0.12</formula>
    </cfRule>
    <cfRule type="cellIs" dxfId="19748" priority="28647" stopIfTrue="1" operator="between">
      <formula>0.1201</formula>
      <formula>0.2</formula>
    </cfRule>
    <cfRule type="cellIs" dxfId="19747" priority="28648" stopIfTrue="1" operator="greaterThan">
      <formula>0.2</formula>
    </cfRule>
  </conditionalFormatting>
  <conditionalFormatting sqref="P365">
    <cfRule type="cellIs" dxfId="19746" priority="28644" stopIfTrue="1" operator="between">
      <formula>50.1</formula>
      <formula>100</formula>
    </cfRule>
    <cfRule type="cellIs" dxfId="19745" priority="28645" stopIfTrue="1" operator="greaterThan">
      <formula>100</formula>
    </cfRule>
  </conditionalFormatting>
  <conditionalFormatting sqref="O365">
    <cfRule type="cellIs" dxfId="19744" priority="28642" stopIfTrue="1" operator="between">
      <formula>1250.1</formula>
      <formula>5000</formula>
    </cfRule>
    <cfRule type="cellIs" dxfId="19743" priority="28643" stopIfTrue="1" operator="greaterThan">
      <formula>5000</formula>
    </cfRule>
  </conditionalFormatting>
  <conditionalFormatting sqref="F379:G379">
    <cfRule type="cellIs" dxfId="19742" priority="28639" stopIfTrue="1" operator="lessThanOrEqual">
      <formula>60</formula>
    </cfRule>
    <cfRule type="cellIs" dxfId="19741" priority="28640" stopIfTrue="1" operator="between">
      <formula>60</formula>
      <formula>100</formula>
    </cfRule>
    <cfRule type="cellIs" dxfId="19740" priority="28641" stopIfTrue="1" operator="greaterThan">
      <formula>100</formula>
    </cfRule>
  </conditionalFormatting>
  <conditionalFormatting sqref="E379">
    <cfRule type="cellIs" dxfId="19739" priority="28636" stopIfTrue="1" operator="lessThanOrEqual">
      <formula>2.5</formula>
    </cfRule>
    <cfRule type="cellIs" dxfId="19738" priority="28637" stopIfTrue="1" operator="between">
      <formula>2.5</formula>
      <formula>7</formula>
    </cfRule>
    <cfRule type="cellIs" dxfId="19737" priority="28638" stopIfTrue="1" operator="greaterThan">
      <formula>7</formula>
    </cfRule>
  </conditionalFormatting>
  <conditionalFormatting sqref="H379">
    <cfRule type="cellIs" dxfId="19736" priority="28633" stopIfTrue="1" operator="lessThanOrEqual">
      <formula>12</formula>
    </cfRule>
    <cfRule type="cellIs" dxfId="19735" priority="28634" stopIfTrue="1" operator="between">
      <formula>12</formula>
      <formula>16</formula>
    </cfRule>
    <cfRule type="cellIs" dxfId="19734" priority="28635" stopIfTrue="1" operator="greaterThan">
      <formula>16</formula>
    </cfRule>
  </conditionalFormatting>
  <conditionalFormatting sqref="K379">
    <cfRule type="cellIs" dxfId="19733" priority="28630" stopIfTrue="1" operator="greaterThan">
      <formula>6.2</formula>
    </cfRule>
    <cfRule type="cellIs" dxfId="19732" priority="28631" stopIfTrue="1" operator="between">
      <formula>5.601</formula>
      <formula>6.2</formula>
    </cfRule>
    <cfRule type="cellIs" dxfId="19731" priority="28632" stopIfTrue="1" operator="lessThanOrEqual">
      <formula>5.6</formula>
    </cfRule>
  </conditionalFormatting>
  <conditionalFormatting sqref="L379">
    <cfRule type="cellIs" dxfId="19730" priority="28629" stopIfTrue="1" operator="lessThanOrEqual">
      <formula>0.02</formula>
    </cfRule>
  </conditionalFormatting>
  <conditionalFormatting sqref="G379">
    <cfRule type="cellIs" dxfId="19729" priority="28626" stopIfTrue="1" operator="lessThanOrEqual">
      <formula>0.12</formula>
    </cfRule>
    <cfRule type="cellIs" dxfId="19728" priority="28627" stopIfTrue="1" operator="between">
      <formula>0.1201</formula>
      <formula>0.2</formula>
    </cfRule>
    <cfRule type="cellIs" dxfId="19727" priority="28628" stopIfTrue="1" operator="greaterThan">
      <formula>0.2</formula>
    </cfRule>
  </conditionalFormatting>
  <conditionalFormatting sqref="P379">
    <cfRule type="cellIs" dxfId="19726" priority="28624" stopIfTrue="1" operator="between">
      <formula>50.1</formula>
      <formula>100</formula>
    </cfRule>
    <cfRule type="cellIs" dxfId="19725" priority="28625" stopIfTrue="1" operator="greaterThan">
      <formula>100</formula>
    </cfRule>
  </conditionalFormatting>
  <conditionalFormatting sqref="O379">
    <cfRule type="cellIs" dxfId="19724" priority="28622" stopIfTrue="1" operator="between">
      <formula>1250.1</formula>
      <formula>5000</formula>
    </cfRule>
    <cfRule type="cellIs" dxfId="19723" priority="28623" stopIfTrue="1" operator="greaterThan">
      <formula>5000</formula>
    </cfRule>
  </conditionalFormatting>
  <conditionalFormatting sqref="F379:G379">
    <cfRule type="cellIs" dxfId="19722" priority="28619" stopIfTrue="1" operator="lessThanOrEqual">
      <formula>60</formula>
    </cfRule>
    <cfRule type="cellIs" dxfId="19721" priority="28620" stopIfTrue="1" operator="between">
      <formula>60</formula>
      <formula>100</formula>
    </cfRule>
    <cfRule type="cellIs" dxfId="19720" priority="28621" stopIfTrue="1" operator="greaterThan">
      <formula>100</formula>
    </cfRule>
  </conditionalFormatting>
  <conditionalFormatting sqref="E379">
    <cfRule type="cellIs" dxfId="19719" priority="28616" stopIfTrue="1" operator="lessThanOrEqual">
      <formula>2.5</formula>
    </cfRule>
    <cfRule type="cellIs" dxfId="19718" priority="28617" stopIfTrue="1" operator="between">
      <formula>2.5</formula>
      <formula>7</formula>
    </cfRule>
    <cfRule type="cellIs" dxfId="19717" priority="28618" stopIfTrue="1" operator="greaterThan">
      <formula>7</formula>
    </cfRule>
  </conditionalFormatting>
  <conditionalFormatting sqref="H379">
    <cfRule type="cellIs" dxfId="19716" priority="28613" stopIfTrue="1" operator="lessThanOrEqual">
      <formula>12</formula>
    </cfRule>
    <cfRule type="cellIs" dxfId="19715" priority="28614" stopIfTrue="1" operator="between">
      <formula>12</formula>
      <formula>16</formula>
    </cfRule>
    <cfRule type="cellIs" dxfId="19714" priority="28615" stopIfTrue="1" operator="greaterThan">
      <formula>16</formula>
    </cfRule>
  </conditionalFormatting>
  <conditionalFormatting sqref="K379">
    <cfRule type="cellIs" dxfId="19713" priority="28610" stopIfTrue="1" operator="greaterThan">
      <formula>6.2</formula>
    </cfRule>
    <cfRule type="cellIs" dxfId="19712" priority="28611" stopIfTrue="1" operator="between">
      <formula>5.601</formula>
      <formula>6.2</formula>
    </cfRule>
    <cfRule type="cellIs" dxfId="19711" priority="28612" stopIfTrue="1" operator="lessThanOrEqual">
      <formula>5.6</formula>
    </cfRule>
  </conditionalFormatting>
  <conditionalFormatting sqref="L379">
    <cfRule type="cellIs" dxfId="19710" priority="28609" stopIfTrue="1" operator="lessThanOrEqual">
      <formula>0.02</formula>
    </cfRule>
  </conditionalFormatting>
  <conditionalFormatting sqref="G379">
    <cfRule type="cellIs" dxfId="19709" priority="28606" stopIfTrue="1" operator="lessThanOrEqual">
      <formula>0.12</formula>
    </cfRule>
    <cfRule type="cellIs" dxfId="19708" priority="28607" stopIfTrue="1" operator="between">
      <formula>0.1201</formula>
      <formula>0.2</formula>
    </cfRule>
    <cfRule type="cellIs" dxfId="19707" priority="28608" stopIfTrue="1" operator="greaterThan">
      <formula>0.2</formula>
    </cfRule>
  </conditionalFormatting>
  <conditionalFormatting sqref="P379">
    <cfRule type="cellIs" dxfId="19706" priority="28604" stopIfTrue="1" operator="between">
      <formula>50.1</formula>
      <formula>100</formula>
    </cfRule>
    <cfRule type="cellIs" dxfId="19705" priority="28605" stopIfTrue="1" operator="greaterThan">
      <formula>100</formula>
    </cfRule>
  </conditionalFormatting>
  <conditionalFormatting sqref="O379">
    <cfRule type="cellIs" dxfId="19704" priority="28602" stopIfTrue="1" operator="between">
      <formula>1250.1</formula>
      <formula>5000</formula>
    </cfRule>
    <cfRule type="cellIs" dxfId="19703" priority="28603" stopIfTrue="1" operator="greaterThan">
      <formula>5000</formula>
    </cfRule>
  </conditionalFormatting>
  <conditionalFormatting sqref="Q603">
    <cfRule type="cellIs" dxfId="19702" priority="28480" operator="lessThanOrEqual">
      <formula>1</formula>
    </cfRule>
    <cfRule type="cellIs" dxfId="19701" priority="28481" operator="lessThan">
      <formula>3</formula>
    </cfRule>
  </conditionalFormatting>
  <conditionalFormatting sqref="F717:G717">
    <cfRule type="cellIs" dxfId="19700" priority="28477" stopIfTrue="1" operator="lessThanOrEqual">
      <formula>60</formula>
    </cfRule>
    <cfRule type="cellIs" dxfId="19699" priority="28478" stopIfTrue="1" operator="between">
      <formula>60</formula>
      <formula>100</formula>
    </cfRule>
    <cfRule type="cellIs" dxfId="19698" priority="28479" stopIfTrue="1" operator="greaterThan">
      <formula>100</formula>
    </cfRule>
  </conditionalFormatting>
  <conditionalFormatting sqref="E717">
    <cfRule type="cellIs" dxfId="19697" priority="28474" stopIfTrue="1" operator="lessThanOrEqual">
      <formula>2.5</formula>
    </cfRule>
    <cfRule type="cellIs" dxfId="19696" priority="28475" stopIfTrue="1" operator="between">
      <formula>2.5</formula>
      <formula>7</formula>
    </cfRule>
    <cfRule type="cellIs" dxfId="19695" priority="28476" stopIfTrue="1" operator="greaterThan">
      <formula>7</formula>
    </cfRule>
  </conditionalFormatting>
  <conditionalFormatting sqref="H717">
    <cfRule type="cellIs" dxfId="19694" priority="28471" stopIfTrue="1" operator="lessThanOrEqual">
      <formula>12</formula>
    </cfRule>
    <cfRule type="cellIs" dxfId="19693" priority="28472" stopIfTrue="1" operator="between">
      <formula>12</formula>
      <formula>16</formula>
    </cfRule>
    <cfRule type="cellIs" dxfId="19692" priority="28473" stopIfTrue="1" operator="greaterThan">
      <formula>16</formula>
    </cfRule>
  </conditionalFormatting>
  <conditionalFormatting sqref="K717">
    <cfRule type="cellIs" dxfId="19691" priority="28468" stopIfTrue="1" operator="greaterThan">
      <formula>6.2</formula>
    </cfRule>
    <cfRule type="cellIs" dxfId="19690" priority="28469" stopIfTrue="1" operator="between">
      <formula>5.601</formula>
      <formula>6.2</formula>
    </cfRule>
    <cfRule type="cellIs" dxfId="19689" priority="28470" stopIfTrue="1" operator="lessThanOrEqual">
      <formula>5.6</formula>
    </cfRule>
  </conditionalFormatting>
  <conditionalFormatting sqref="L717">
    <cfRule type="cellIs" dxfId="19688" priority="28467" stopIfTrue="1" operator="lessThanOrEqual">
      <formula>0.02</formula>
    </cfRule>
  </conditionalFormatting>
  <conditionalFormatting sqref="G717">
    <cfRule type="cellIs" dxfId="19687" priority="28464" stopIfTrue="1" operator="lessThanOrEqual">
      <formula>0.12</formula>
    </cfRule>
    <cfRule type="cellIs" dxfId="19686" priority="28465" stopIfTrue="1" operator="between">
      <formula>0.1201</formula>
      <formula>0.2</formula>
    </cfRule>
    <cfRule type="cellIs" dxfId="19685" priority="28466" stopIfTrue="1" operator="greaterThan">
      <formula>0.2</formula>
    </cfRule>
  </conditionalFormatting>
  <conditionalFormatting sqref="P717">
    <cfRule type="cellIs" dxfId="19684" priority="28462" stopIfTrue="1" operator="between">
      <formula>50.1</formula>
      <formula>100</formula>
    </cfRule>
    <cfRule type="cellIs" dxfId="19683" priority="28463" stopIfTrue="1" operator="greaterThan">
      <formula>100</formula>
    </cfRule>
  </conditionalFormatting>
  <conditionalFormatting sqref="O717">
    <cfRule type="cellIs" dxfId="19682" priority="28460" stopIfTrue="1" operator="between">
      <formula>1250.1</formula>
      <formula>5000</formula>
    </cfRule>
    <cfRule type="cellIs" dxfId="19681" priority="28461" stopIfTrue="1" operator="greaterThan">
      <formula>5000</formula>
    </cfRule>
  </conditionalFormatting>
  <conditionalFormatting sqref="F717:G717">
    <cfRule type="cellIs" dxfId="19680" priority="28457" stopIfTrue="1" operator="lessThanOrEqual">
      <formula>60</formula>
    </cfRule>
    <cfRule type="cellIs" dxfId="19679" priority="28458" stopIfTrue="1" operator="between">
      <formula>60</formula>
      <formula>100</formula>
    </cfRule>
    <cfRule type="cellIs" dxfId="19678" priority="28459" stopIfTrue="1" operator="greaterThan">
      <formula>100</formula>
    </cfRule>
  </conditionalFormatting>
  <conditionalFormatting sqref="E717">
    <cfRule type="cellIs" dxfId="19677" priority="28454" stopIfTrue="1" operator="lessThanOrEqual">
      <formula>2.5</formula>
    </cfRule>
    <cfRule type="cellIs" dxfId="19676" priority="28455" stopIfTrue="1" operator="between">
      <formula>2.5</formula>
      <formula>7</formula>
    </cfRule>
    <cfRule type="cellIs" dxfId="19675" priority="28456" stopIfTrue="1" operator="greaterThan">
      <formula>7</formula>
    </cfRule>
  </conditionalFormatting>
  <conditionalFormatting sqref="H717">
    <cfRule type="cellIs" dxfId="19674" priority="28451" stopIfTrue="1" operator="lessThanOrEqual">
      <formula>12</formula>
    </cfRule>
    <cfRule type="cellIs" dxfId="19673" priority="28452" stopIfTrue="1" operator="between">
      <formula>12</formula>
      <formula>16</formula>
    </cfRule>
    <cfRule type="cellIs" dxfId="19672" priority="28453" stopIfTrue="1" operator="greaterThan">
      <formula>16</formula>
    </cfRule>
  </conditionalFormatting>
  <conditionalFormatting sqref="K717">
    <cfRule type="cellIs" dxfId="19671" priority="28448" stopIfTrue="1" operator="greaterThan">
      <formula>6.2</formula>
    </cfRule>
    <cfRule type="cellIs" dxfId="19670" priority="28449" stopIfTrue="1" operator="between">
      <formula>5.601</formula>
      <formula>6.2</formula>
    </cfRule>
    <cfRule type="cellIs" dxfId="19669" priority="28450" stopIfTrue="1" operator="lessThanOrEqual">
      <formula>5.6</formula>
    </cfRule>
  </conditionalFormatting>
  <conditionalFormatting sqref="L717">
    <cfRule type="cellIs" dxfId="19668" priority="28447" stopIfTrue="1" operator="lessThanOrEqual">
      <formula>0.02</formula>
    </cfRule>
  </conditionalFormatting>
  <conditionalFormatting sqref="G717">
    <cfRule type="cellIs" dxfId="19667" priority="28444" stopIfTrue="1" operator="lessThanOrEqual">
      <formula>0.12</formula>
    </cfRule>
    <cfRule type="cellIs" dxfId="19666" priority="28445" stopIfTrue="1" operator="between">
      <formula>0.1201</formula>
      <formula>0.2</formula>
    </cfRule>
    <cfRule type="cellIs" dxfId="19665" priority="28446" stopIfTrue="1" operator="greaterThan">
      <formula>0.2</formula>
    </cfRule>
  </conditionalFormatting>
  <conditionalFormatting sqref="P717">
    <cfRule type="cellIs" dxfId="19664" priority="28442" stopIfTrue="1" operator="between">
      <formula>50.1</formula>
      <formula>100</formula>
    </cfRule>
    <cfRule type="cellIs" dxfId="19663" priority="28443" stopIfTrue="1" operator="greaterThan">
      <formula>100</formula>
    </cfRule>
  </conditionalFormatting>
  <conditionalFormatting sqref="O717">
    <cfRule type="cellIs" dxfId="19662" priority="28440" stopIfTrue="1" operator="between">
      <formula>1250.1</formula>
      <formula>5000</formula>
    </cfRule>
    <cfRule type="cellIs" dxfId="19661" priority="28441" stopIfTrue="1" operator="greaterThan">
      <formula>5000</formula>
    </cfRule>
  </conditionalFormatting>
  <conditionalFormatting sqref="F73:G73">
    <cfRule type="cellIs" dxfId="19660" priority="28437" stopIfTrue="1" operator="lessThanOrEqual">
      <formula>60</formula>
    </cfRule>
    <cfRule type="cellIs" dxfId="19659" priority="28438" stopIfTrue="1" operator="between">
      <formula>60</formula>
      <formula>100</formula>
    </cfRule>
    <cfRule type="cellIs" dxfId="19658" priority="28439" stopIfTrue="1" operator="greaterThan">
      <formula>100</formula>
    </cfRule>
  </conditionalFormatting>
  <conditionalFormatting sqref="E73">
    <cfRule type="cellIs" dxfId="19657" priority="28434" stopIfTrue="1" operator="lessThanOrEqual">
      <formula>2.5</formula>
    </cfRule>
    <cfRule type="cellIs" dxfId="19656" priority="28435" stopIfTrue="1" operator="between">
      <formula>2.5</formula>
      <formula>7</formula>
    </cfRule>
    <cfRule type="cellIs" dxfId="19655" priority="28436" stopIfTrue="1" operator="greaterThan">
      <formula>7</formula>
    </cfRule>
  </conditionalFormatting>
  <conditionalFormatting sqref="H73">
    <cfRule type="cellIs" dxfId="19654" priority="28431" stopIfTrue="1" operator="lessThanOrEqual">
      <formula>12</formula>
    </cfRule>
    <cfRule type="cellIs" dxfId="19653" priority="28432" stopIfTrue="1" operator="between">
      <formula>12</formula>
      <formula>16</formula>
    </cfRule>
    <cfRule type="cellIs" dxfId="19652" priority="28433" stopIfTrue="1" operator="greaterThan">
      <formula>16</formula>
    </cfRule>
  </conditionalFormatting>
  <conditionalFormatting sqref="K73">
    <cfRule type="cellIs" dxfId="19651" priority="28428" stopIfTrue="1" operator="greaterThan">
      <formula>6.2</formula>
    </cfRule>
    <cfRule type="cellIs" dxfId="19650" priority="28429" stopIfTrue="1" operator="between">
      <formula>5.601</formula>
      <formula>6.2</formula>
    </cfRule>
    <cfRule type="cellIs" dxfId="19649" priority="28430" stopIfTrue="1" operator="lessThanOrEqual">
      <formula>5.6</formula>
    </cfRule>
  </conditionalFormatting>
  <conditionalFormatting sqref="L73">
    <cfRule type="cellIs" dxfId="19648" priority="28427" stopIfTrue="1" operator="lessThanOrEqual">
      <formula>0.02</formula>
    </cfRule>
  </conditionalFormatting>
  <conditionalFormatting sqref="G73">
    <cfRule type="cellIs" dxfId="19647" priority="28424" stopIfTrue="1" operator="lessThanOrEqual">
      <formula>0.12</formula>
    </cfRule>
    <cfRule type="cellIs" dxfId="19646" priority="28425" stopIfTrue="1" operator="between">
      <formula>0.1201</formula>
      <formula>0.2</formula>
    </cfRule>
    <cfRule type="cellIs" dxfId="19645" priority="28426" stopIfTrue="1" operator="greaterThan">
      <formula>0.2</formula>
    </cfRule>
  </conditionalFormatting>
  <conditionalFormatting sqref="P73">
    <cfRule type="cellIs" dxfId="19644" priority="28422" stopIfTrue="1" operator="between">
      <formula>50.1</formula>
      <formula>100</formula>
    </cfRule>
    <cfRule type="cellIs" dxfId="19643" priority="28423" stopIfTrue="1" operator="greaterThan">
      <formula>100</formula>
    </cfRule>
  </conditionalFormatting>
  <conditionalFormatting sqref="O73">
    <cfRule type="cellIs" dxfId="19642" priority="28420" stopIfTrue="1" operator="between">
      <formula>1250.1</formula>
      <formula>5000</formula>
    </cfRule>
    <cfRule type="cellIs" dxfId="19641" priority="28421" stopIfTrue="1" operator="greaterThan">
      <formula>5000</formula>
    </cfRule>
  </conditionalFormatting>
  <conditionalFormatting sqref="F91:G91">
    <cfRule type="cellIs" dxfId="19640" priority="28417" stopIfTrue="1" operator="lessThanOrEqual">
      <formula>60</formula>
    </cfRule>
    <cfRule type="cellIs" dxfId="19639" priority="28418" stopIfTrue="1" operator="between">
      <formula>60</formula>
      <formula>100</formula>
    </cfRule>
    <cfRule type="cellIs" dxfId="19638" priority="28419" stopIfTrue="1" operator="greaterThan">
      <formula>100</formula>
    </cfRule>
  </conditionalFormatting>
  <conditionalFormatting sqref="E91">
    <cfRule type="cellIs" dxfId="19637" priority="28414" stopIfTrue="1" operator="lessThanOrEqual">
      <formula>2.5</formula>
    </cfRule>
    <cfRule type="cellIs" dxfId="19636" priority="28415" stopIfTrue="1" operator="between">
      <formula>2.5</formula>
      <formula>7</formula>
    </cfRule>
    <cfRule type="cellIs" dxfId="19635" priority="28416" stopIfTrue="1" operator="greaterThan">
      <formula>7</formula>
    </cfRule>
  </conditionalFormatting>
  <conditionalFormatting sqref="H91">
    <cfRule type="cellIs" dxfId="19634" priority="28411" stopIfTrue="1" operator="lessThanOrEqual">
      <formula>12</formula>
    </cfRule>
    <cfRule type="cellIs" dxfId="19633" priority="28412" stopIfTrue="1" operator="between">
      <formula>12</formula>
      <formula>16</formula>
    </cfRule>
    <cfRule type="cellIs" dxfId="19632" priority="28413" stopIfTrue="1" operator="greaterThan">
      <formula>16</formula>
    </cfRule>
  </conditionalFormatting>
  <conditionalFormatting sqref="K91">
    <cfRule type="cellIs" dxfId="19631" priority="28408" stopIfTrue="1" operator="greaterThan">
      <formula>6.2</formula>
    </cfRule>
    <cfRule type="cellIs" dxfId="19630" priority="28409" stopIfTrue="1" operator="between">
      <formula>5.601</formula>
      <formula>6.2</formula>
    </cfRule>
    <cfRule type="cellIs" dxfId="19629" priority="28410" stopIfTrue="1" operator="lessThanOrEqual">
      <formula>5.6</formula>
    </cfRule>
  </conditionalFormatting>
  <conditionalFormatting sqref="L91">
    <cfRule type="cellIs" dxfId="19628" priority="28407" stopIfTrue="1" operator="lessThanOrEqual">
      <formula>0.02</formula>
    </cfRule>
  </conditionalFormatting>
  <conditionalFormatting sqref="G91">
    <cfRule type="cellIs" dxfId="19627" priority="28404" stopIfTrue="1" operator="lessThanOrEqual">
      <formula>0.12</formula>
    </cfRule>
    <cfRule type="cellIs" dxfId="19626" priority="28405" stopIfTrue="1" operator="between">
      <formula>0.1201</formula>
      <formula>0.2</formula>
    </cfRule>
    <cfRule type="cellIs" dxfId="19625" priority="28406" stopIfTrue="1" operator="greaterThan">
      <formula>0.2</formula>
    </cfRule>
  </conditionalFormatting>
  <conditionalFormatting sqref="P91">
    <cfRule type="cellIs" dxfId="19624" priority="28402" stopIfTrue="1" operator="between">
      <formula>50.1</formula>
      <formula>100</formula>
    </cfRule>
    <cfRule type="cellIs" dxfId="19623" priority="28403" stopIfTrue="1" operator="greaterThan">
      <formula>100</formula>
    </cfRule>
  </conditionalFormatting>
  <conditionalFormatting sqref="O91">
    <cfRule type="cellIs" dxfId="19622" priority="28400" stopIfTrue="1" operator="between">
      <formula>1250.1</formula>
      <formula>5000</formula>
    </cfRule>
    <cfRule type="cellIs" dxfId="19621" priority="28401" stopIfTrue="1" operator="greaterThan">
      <formula>5000</formula>
    </cfRule>
  </conditionalFormatting>
  <conditionalFormatting sqref="Q91">
    <cfRule type="cellIs" dxfId="19620" priority="28398" operator="lessThanOrEqual">
      <formula>1</formula>
    </cfRule>
    <cfRule type="cellIs" dxfId="19619" priority="28399" operator="lessThan">
      <formula>3</formula>
    </cfRule>
  </conditionalFormatting>
  <conditionalFormatting sqref="F133:G133">
    <cfRule type="cellIs" dxfId="19618" priority="28395" stopIfTrue="1" operator="lessThanOrEqual">
      <formula>60</formula>
    </cfRule>
    <cfRule type="cellIs" dxfId="19617" priority="28396" stopIfTrue="1" operator="between">
      <formula>60</formula>
      <formula>100</formula>
    </cfRule>
    <cfRule type="cellIs" dxfId="19616" priority="28397" stopIfTrue="1" operator="greaterThan">
      <formula>100</formula>
    </cfRule>
  </conditionalFormatting>
  <conditionalFormatting sqref="E133">
    <cfRule type="cellIs" dxfId="19615" priority="28392" stopIfTrue="1" operator="lessThanOrEqual">
      <formula>2.5</formula>
    </cfRule>
    <cfRule type="cellIs" dxfId="19614" priority="28393" stopIfTrue="1" operator="between">
      <formula>2.5</formula>
      <formula>7</formula>
    </cfRule>
    <cfRule type="cellIs" dxfId="19613" priority="28394" stopIfTrue="1" operator="greaterThan">
      <formula>7</formula>
    </cfRule>
  </conditionalFormatting>
  <conditionalFormatting sqref="H133">
    <cfRule type="cellIs" dxfId="19612" priority="28389" stopIfTrue="1" operator="lessThanOrEqual">
      <formula>12</formula>
    </cfRule>
    <cfRule type="cellIs" dxfId="19611" priority="28390" stopIfTrue="1" operator="between">
      <formula>12</formula>
      <formula>16</formula>
    </cfRule>
    <cfRule type="cellIs" dxfId="19610" priority="28391" stopIfTrue="1" operator="greaterThan">
      <formula>16</formula>
    </cfRule>
  </conditionalFormatting>
  <conditionalFormatting sqref="K133">
    <cfRule type="cellIs" dxfId="19609" priority="28386" stopIfTrue="1" operator="greaterThan">
      <formula>6.2</formula>
    </cfRule>
    <cfRule type="cellIs" dxfId="19608" priority="28387" stopIfTrue="1" operator="between">
      <formula>5.601</formula>
      <formula>6.2</formula>
    </cfRule>
    <cfRule type="cellIs" dxfId="19607" priority="28388" stopIfTrue="1" operator="lessThanOrEqual">
      <formula>5.6</formula>
    </cfRule>
  </conditionalFormatting>
  <conditionalFormatting sqref="L133">
    <cfRule type="cellIs" dxfId="19606" priority="28385" stopIfTrue="1" operator="lessThanOrEqual">
      <formula>0.02</formula>
    </cfRule>
  </conditionalFormatting>
  <conditionalFormatting sqref="G133">
    <cfRule type="cellIs" dxfId="19605" priority="28382" stopIfTrue="1" operator="lessThanOrEqual">
      <formula>0.12</formula>
    </cfRule>
    <cfRule type="cellIs" dxfId="19604" priority="28383" stopIfTrue="1" operator="between">
      <formula>0.1201</formula>
      <formula>0.2</formula>
    </cfRule>
    <cfRule type="cellIs" dxfId="19603" priority="28384" stopIfTrue="1" operator="greaterThan">
      <formula>0.2</formula>
    </cfRule>
  </conditionalFormatting>
  <conditionalFormatting sqref="P133">
    <cfRule type="cellIs" dxfId="19602" priority="28380" stopIfTrue="1" operator="between">
      <formula>50.1</formula>
      <formula>100</formula>
    </cfRule>
    <cfRule type="cellIs" dxfId="19601" priority="28381" stopIfTrue="1" operator="greaterThan">
      <formula>100</formula>
    </cfRule>
  </conditionalFormatting>
  <conditionalFormatting sqref="O133">
    <cfRule type="cellIs" dxfId="19600" priority="28378" stopIfTrue="1" operator="between">
      <formula>1250.1</formula>
      <formula>5000</formula>
    </cfRule>
    <cfRule type="cellIs" dxfId="19599" priority="28379" stopIfTrue="1" operator="greaterThan">
      <formula>5000</formula>
    </cfRule>
  </conditionalFormatting>
  <conditionalFormatting sqref="F163:G163">
    <cfRule type="cellIs" dxfId="19598" priority="28375" stopIfTrue="1" operator="lessThanOrEqual">
      <formula>60</formula>
    </cfRule>
    <cfRule type="cellIs" dxfId="19597" priority="28376" stopIfTrue="1" operator="between">
      <formula>60</formula>
      <formula>100</formula>
    </cfRule>
    <cfRule type="cellIs" dxfId="19596" priority="28377" stopIfTrue="1" operator="greaterThan">
      <formula>100</formula>
    </cfRule>
  </conditionalFormatting>
  <conditionalFormatting sqref="E163">
    <cfRule type="cellIs" dxfId="19595" priority="28372" stopIfTrue="1" operator="lessThanOrEqual">
      <formula>2.5</formula>
    </cfRule>
    <cfRule type="cellIs" dxfId="19594" priority="28373" stopIfTrue="1" operator="between">
      <formula>2.5</formula>
      <formula>7</formula>
    </cfRule>
    <cfRule type="cellIs" dxfId="19593" priority="28374" stopIfTrue="1" operator="greaterThan">
      <formula>7</formula>
    </cfRule>
  </conditionalFormatting>
  <conditionalFormatting sqref="H163">
    <cfRule type="cellIs" dxfId="19592" priority="28369" stopIfTrue="1" operator="lessThanOrEqual">
      <formula>12</formula>
    </cfRule>
    <cfRule type="cellIs" dxfId="19591" priority="28370" stopIfTrue="1" operator="between">
      <formula>12</formula>
      <formula>16</formula>
    </cfRule>
    <cfRule type="cellIs" dxfId="19590" priority="28371" stopIfTrue="1" operator="greaterThan">
      <formula>16</formula>
    </cfRule>
  </conditionalFormatting>
  <conditionalFormatting sqref="K163">
    <cfRule type="cellIs" dxfId="19589" priority="28366" stopIfTrue="1" operator="greaterThan">
      <formula>6.2</formula>
    </cfRule>
    <cfRule type="cellIs" dxfId="19588" priority="28367" stopIfTrue="1" operator="between">
      <formula>5.601</formula>
      <formula>6.2</formula>
    </cfRule>
    <cfRule type="cellIs" dxfId="19587" priority="28368" stopIfTrue="1" operator="lessThanOrEqual">
      <formula>5.6</formula>
    </cfRule>
  </conditionalFormatting>
  <conditionalFormatting sqref="L163">
    <cfRule type="cellIs" dxfId="19586" priority="28365" stopIfTrue="1" operator="lessThanOrEqual">
      <formula>0.02</formula>
    </cfRule>
  </conditionalFormatting>
  <conditionalFormatting sqref="G163">
    <cfRule type="cellIs" dxfId="19585" priority="28362" stopIfTrue="1" operator="lessThanOrEqual">
      <formula>0.12</formula>
    </cfRule>
    <cfRule type="cellIs" dxfId="19584" priority="28363" stopIfTrue="1" operator="between">
      <formula>0.1201</formula>
      <formula>0.2</formula>
    </cfRule>
    <cfRule type="cellIs" dxfId="19583" priority="28364" stopIfTrue="1" operator="greaterThan">
      <formula>0.2</formula>
    </cfRule>
  </conditionalFormatting>
  <conditionalFormatting sqref="P163">
    <cfRule type="cellIs" dxfId="19582" priority="28360" stopIfTrue="1" operator="between">
      <formula>50.1</formula>
      <formula>100</formula>
    </cfRule>
    <cfRule type="cellIs" dxfId="19581" priority="28361" stopIfTrue="1" operator="greaterThan">
      <formula>100</formula>
    </cfRule>
  </conditionalFormatting>
  <conditionalFormatting sqref="O163">
    <cfRule type="cellIs" dxfId="19580" priority="28358" stopIfTrue="1" operator="between">
      <formula>1250.1</formula>
      <formula>5000</formula>
    </cfRule>
    <cfRule type="cellIs" dxfId="19579" priority="28359" stopIfTrue="1" operator="greaterThan">
      <formula>5000</formula>
    </cfRule>
  </conditionalFormatting>
  <conditionalFormatting sqref="F193:G193">
    <cfRule type="cellIs" dxfId="19578" priority="28355" stopIfTrue="1" operator="lessThanOrEqual">
      <formula>60</formula>
    </cfRule>
    <cfRule type="cellIs" dxfId="19577" priority="28356" stopIfTrue="1" operator="between">
      <formula>60</formula>
      <formula>100</formula>
    </cfRule>
    <cfRule type="cellIs" dxfId="19576" priority="28357" stopIfTrue="1" operator="greaterThan">
      <formula>100</formula>
    </cfRule>
  </conditionalFormatting>
  <conditionalFormatting sqref="E193">
    <cfRule type="cellIs" dxfId="19575" priority="28352" stopIfTrue="1" operator="lessThanOrEqual">
      <formula>2.5</formula>
    </cfRule>
    <cfRule type="cellIs" dxfId="19574" priority="28353" stopIfTrue="1" operator="between">
      <formula>2.5</formula>
      <formula>7</formula>
    </cfRule>
    <cfRule type="cellIs" dxfId="19573" priority="28354" stopIfTrue="1" operator="greaterThan">
      <formula>7</formula>
    </cfRule>
  </conditionalFormatting>
  <conditionalFormatting sqref="H193">
    <cfRule type="cellIs" dxfId="19572" priority="28349" stopIfTrue="1" operator="lessThanOrEqual">
      <formula>12</formula>
    </cfRule>
    <cfRule type="cellIs" dxfId="19571" priority="28350" stopIfTrue="1" operator="between">
      <formula>12</formula>
      <formula>16</formula>
    </cfRule>
    <cfRule type="cellIs" dxfId="19570" priority="28351" stopIfTrue="1" operator="greaterThan">
      <formula>16</formula>
    </cfRule>
  </conditionalFormatting>
  <conditionalFormatting sqref="K193">
    <cfRule type="cellIs" dxfId="19569" priority="28346" stopIfTrue="1" operator="greaterThan">
      <formula>6.2</formula>
    </cfRule>
    <cfRule type="cellIs" dxfId="19568" priority="28347" stopIfTrue="1" operator="between">
      <formula>5.601</formula>
      <formula>6.2</formula>
    </cfRule>
    <cfRule type="cellIs" dxfId="19567" priority="28348" stopIfTrue="1" operator="lessThanOrEqual">
      <formula>5.6</formula>
    </cfRule>
  </conditionalFormatting>
  <conditionalFormatting sqref="L193">
    <cfRule type="cellIs" dxfId="19566" priority="28345" stopIfTrue="1" operator="lessThanOrEqual">
      <formula>0.02</formula>
    </cfRule>
  </conditionalFormatting>
  <conditionalFormatting sqref="G193">
    <cfRule type="cellIs" dxfId="19565" priority="28342" stopIfTrue="1" operator="lessThanOrEqual">
      <formula>0.12</formula>
    </cfRule>
    <cfRule type="cellIs" dxfId="19564" priority="28343" stopIfTrue="1" operator="between">
      <formula>0.1201</formula>
      <formula>0.2</formula>
    </cfRule>
    <cfRule type="cellIs" dxfId="19563" priority="28344" stopIfTrue="1" operator="greaterThan">
      <formula>0.2</formula>
    </cfRule>
  </conditionalFormatting>
  <conditionalFormatting sqref="P193">
    <cfRule type="cellIs" dxfId="19562" priority="28340" stopIfTrue="1" operator="between">
      <formula>50.1</formula>
      <formula>100</formula>
    </cfRule>
    <cfRule type="cellIs" dxfId="19561" priority="28341" stopIfTrue="1" operator="greaterThan">
      <formula>100</formula>
    </cfRule>
  </conditionalFormatting>
  <conditionalFormatting sqref="O193">
    <cfRule type="cellIs" dxfId="19560" priority="28338" stopIfTrue="1" operator="between">
      <formula>1250.1</formula>
      <formula>5000</formula>
    </cfRule>
    <cfRule type="cellIs" dxfId="19559" priority="28339" stopIfTrue="1" operator="greaterThan">
      <formula>5000</formula>
    </cfRule>
  </conditionalFormatting>
  <conditionalFormatting sqref="Q193">
    <cfRule type="cellIs" dxfId="19558" priority="28336" operator="lessThanOrEqual">
      <formula>1</formula>
    </cfRule>
    <cfRule type="cellIs" dxfId="19557" priority="28337" operator="lessThan">
      <formula>3</formula>
    </cfRule>
  </conditionalFormatting>
  <conditionalFormatting sqref="F211:G211">
    <cfRule type="cellIs" dxfId="19556" priority="28333" stopIfTrue="1" operator="lessThanOrEqual">
      <formula>60</formula>
    </cfRule>
    <cfRule type="cellIs" dxfId="19555" priority="28334" stopIfTrue="1" operator="between">
      <formula>60</formula>
      <formula>100</formula>
    </cfRule>
    <cfRule type="cellIs" dxfId="19554" priority="28335" stopIfTrue="1" operator="greaterThan">
      <formula>100</formula>
    </cfRule>
  </conditionalFormatting>
  <conditionalFormatting sqref="E211">
    <cfRule type="cellIs" dxfId="19553" priority="28330" stopIfTrue="1" operator="lessThanOrEqual">
      <formula>2.5</formula>
    </cfRule>
    <cfRule type="cellIs" dxfId="19552" priority="28331" stopIfTrue="1" operator="between">
      <formula>2.5</formula>
      <formula>7</formula>
    </cfRule>
    <cfRule type="cellIs" dxfId="19551" priority="28332" stopIfTrue="1" operator="greaterThan">
      <formula>7</formula>
    </cfRule>
  </conditionalFormatting>
  <conditionalFormatting sqref="H211">
    <cfRule type="cellIs" dxfId="19550" priority="28327" stopIfTrue="1" operator="lessThanOrEqual">
      <formula>12</formula>
    </cfRule>
    <cfRule type="cellIs" dxfId="19549" priority="28328" stopIfTrue="1" operator="between">
      <formula>12</formula>
      <formula>16</formula>
    </cfRule>
    <cfRule type="cellIs" dxfId="19548" priority="28329" stopIfTrue="1" operator="greaterThan">
      <formula>16</formula>
    </cfRule>
  </conditionalFormatting>
  <conditionalFormatting sqref="K211">
    <cfRule type="cellIs" dxfId="19547" priority="28324" stopIfTrue="1" operator="greaterThan">
      <formula>6.2</formula>
    </cfRule>
    <cfRule type="cellIs" dxfId="19546" priority="28325" stopIfTrue="1" operator="between">
      <formula>5.601</formula>
      <formula>6.2</formula>
    </cfRule>
    <cfRule type="cellIs" dxfId="19545" priority="28326" stopIfTrue="1" operator="lessThanOrEqual">
      <formula>5.6</formula>
    </cfRule>
  </conditionalFormatting>
  <conditionalFormatting sqref="L211">
    <cfRule type="cellIs" dxfId="19544" priority="28323" stopIfTrue="1" operator="lessThanOrEqual">
      <formula>0.02</formula>
    </cfRule>
  </conditionalFormatting>
  <conditionalFormatting sqref="G211">
    <cfRule type="cellIs" dxfId="19543" priority="28320" stopIfTrue="1" operator="lessThanOrEqual">
      <formula>0.12</formula>
    </cfRule>
    <cfRule type="cellIs" dxfId="19542" priority="28321" stopIfTrue="1" operator="between">
      <formula>0.1201</formula>
      <formula>0.2</formula>
    </cfRule>
    <cfRule type="cellIs" dxfId="19541" priority="28322" stopIfTrue="1" operator="greaterThan">
      <formula>0.2</formula>
    </cfRule>
  </conditionalFormatting>
  <conditionalFormatting sqref="P211">
    <cfRule type="cellIs" dxfId="19540" priority="28318" stopIfTrue="1" operator="between">
      <formula>50.1</formula>
      <formula>100</formula>
    </cfRule>
    <cfRule type="cellIs" dxfId="19539" priority="28319" stopIfTrue="1" operator="greaterThan">
      <formula>100</formula>
    </cfRule>
  </conditionalFormatting>
  <conditionalFormatting sqref="O211">
    <cfRule type="cellIs" dxfId="19538" priority="28316" stopIfTrue="1" operator="between">
      <formula>1250.1</formula>
      <formula>5000</formula>
    </cfRule>
    <cfRule type="cellIs" dxfId="19537" priority="28317" stopIfTrue="1" operator="greaterThan">
      <formula>5000</formula>
    </cfRule>
  </conditionalFormatting>
  <conditionalFormatting sqref="Q211">
    <cfRule type="cellIs" dxfId="19536" priority="28314" operator="lessThanOrEqual">
      <formula>1</formula>
    </cfRule>
    <cfRule type="cellIs" dxfId="19535" priority="28315" operator="lessThan">
      <formula>3</formula>
    </cfRule>
  </conditionalFormatting>
  <conditionalFormatting sqref="F241:G241">
    <cfRule type="cellIs" dxfId="19534" priority="28311" stopIfTrue="1" operator="lessThanOrEqual">
      <formula>60</formula>
    </cfRule>
    <cfRule type="cellIs" dxfId="19533" priority="28312" stopIfTrue="1" operator="between">
      <formula>60</formula>
      <formula>100</formula>
    </cfRule>
    <cfRule type="cellIs" dxfId="19532" priority="28313" stopIfTrue="1" operator="greaterThan">
      <formula>100</formula>
    </cfRule>
  </conditionalFormatting>
  <conditionalFormatting sqref="E241">
    <cfRule type="cellIs" dxfId="19531" priority="28308" stopIfTrue="1" operator="lessThanOrEqual">
      <formula>2.5</formula>
    </cfRule>
    <cfRule type="cellIs" dxfId="19530" priority="28309" stopIfTrue="1" operator="between">
      <formula>2.5</formula>
      <formula>7</formula>
    </cfRule>
    <cfRule type="cellIs" dxfId="19529" priority="28310" stopIfTrue="1" operator="greaterThan">
      <formula>7</formula>
    </cfRule>
  </conditionalFormatting>
  <conditionalFormatting sqref="H241">
    <cfRule type="cellIs" dxfId="19528" priority="28305" stopIfTrue="1" operator="lessThanOrEqual">
      <formula>12</formula>
    </cfRule>
    <cfRule type="cellIs" dxfId="19527" priority="28306" stopIfTrue="1" operator="between">
      <formula>12</formula>
      <formula>16</formula>
    </cfRule>
    <cfRule type="cellIs" dxfId="19526" priority="28307" stopIfTrue="1" operator="greaterThan">
      <formula>16</formula>
    </cfRule>
  </conditionalFormatting>
  <conditionalFormatting sqref="K241">
    <cfRule type="cellIs" dxfId="19525" priority="28302" stopIfTrue="1" operator="greaterThan">
      <formula>6.2</formula>
    </cfRule>
    <cfRule type="cellIs" dxfId="19524" priority="28303" stopIfTrue="1" operator="between">
      <formula>5.601</formula>
      <formula>6.2</formula>
    </cfRule>
    <cfRule type="cellIs" dxfId="19523" priority="28304" stopIfTrue="1" operator="lessThanOrEqual">
      <formula>5.6</formula>
    </cfRule>
  </conditionalFormatting>
  <conditionalFormatting sqref="L241">
    <cfRule type="cellIs" dxfId="19522" priority="28301" stopIfTrue="1" operator="lessThanOrEqual">
      <formula>0.02</formula>
    </cfRule>
  </conditionalFormatting>
  <conditionalFormatting sqref="G241">
    <cfRule type="cellIs" dxfId="19521" priority="28298" stopIfTrue="1" operator="lessThanOrEqual">
      <formula>0.12</formula>
    </cfRule>
    <cfRule type="cellIs" dxfId="19520" priority="28299" stopIfTrue="1" operator="between">
      <formula>0.1201</formula>
      <formula>0.2</formula>
    </cfRule>
    <cfRule type="cellIs" dxfId="19519" priority="28300" stopIfTrue="1" operator="greaterThan">
      <formula>0.2</formula>
    </cfRule>
  </conditionalFormatting>
  <conditionalFormatting sqref="P241">
    <cfRule type="cellIs" dxfId="19518" priority="28296" stopIfTrue="1" operator="between">
      <formula>50.1</formula>
      <formula>100</formula>
    </cfRule>
    <cfRule type="cellIs" dxfId="19517" priority="28297" stopIfTrue="1" operator="greaterThan">
      <formula>100</formula>
    </cfRule>
  </conditionalFormatting>
  <conditionalFormatting sqref="O241">
    <cfRule type="cellIs" dxfId="19516" priority="28294" stopIfTrue="1" operator="between">
      <formula>1250.1</formula>
      <formula>5000</formula>
    </cfRule>
    <cfRule type="cellIs" dxfId="19515" priority="28295" stopIfTrue="1" operator="greaterThan">
      <formula>5000</formula>
    </cfRule>
  </conditionalFormatting>
  <conditionalFormatting sqref="Q241">
    <cfRule type="cellIs" dxfId="19514" priority="28292" operator="lessThanOrEqual">
      <formula>1</formula>
    </cfRule>
    <cfRule type="cellIs" dxfId="19513" priority="28293" operator="lessThan">
      <formula>3</formula>
    </cfRule>
  </conditionalFormatting>
  <conditionalFormatting sqref="F259:G259">
    <cfRule type="cellIs" dxfId="19512" priority="28289" stopIfTrue="1" operator="lessThanOrEqual">
      <formula>60</formula>
    </cfRule>
    <cfRule type="cellIs" dxfId="19511" priority="28290" stopIfTrue="1" operator="between">
      <formula>60</formula>
      <formula>100</formula>
    </cfRule>
    <cfRule type="cellIs" dxfId="19510" priority="28291" stopIfTrue="1" operator="greaterThan">
      <formula>100</formula>
    </cfRule>
  </conditionalFormatting>
  <conditionalFormatting sqref="E259">
    <cfRule type="cellIs" dxfId="19509" priority="28286" stopIfTrue="1" operator="lessThanOrEqual">
      <formula>2.5</formula>
    </cfRule>
    <cfRule type="cellIs" dxfId="19508" priority="28287" stopIfTrue="1" operator="between">
      <formula>2.5</formula>
      <formula>7</formula>
    </cfRule>
    <cfRule type="cellIs" dxfId="19507" priority="28288" stopIfTrue="1" operator="greaterThan">
      <formula>7</formula>
    </cfRule>
  </conditionalFormatting>
  <conditionalFormatting sqref="H259">
    <cfRule type="cellIs" dxfId="19506" priority="28283" stopIfTrue="1" operator="lessThanOrEqual">
      <formula>12</formula>
    </cfRule>
    <cfRule type="cellIs" dxfId="19505" priority="28284" stopIfTrue="1" operator="between">
      <formula>12</formula>
      <formula>16</formula>
    </cfRule>
    <cfRule type="cellIs" dxfId="19504" priority="28285" stopIfTrue="1" operator="greaterThan">
      <formula>16</formula>
    </cfRule>
  </conditionalFormatting>
  <conditionalFormatting sqref="K259">
    <cfRule type="cellIs" dxfId="19503" priority="28280" stopIfTrue="1" operator="greaterThan">
      <formula>6.2</formula>
    </cfRule>
    <cfRule type="cellIs" dxfId="19502" priority="28281" stopIfTrue="1" operator="between">
      <formula>5.601</formula>
      <formula>6.2</formula>
    </cfRule>
    <cfRule type="cellIs" dxfId="19501" priority="28282" stopIfTrue="1" operator="lessThanOrEqual">
      <formula>5.6</formula>
    </cfRule>
  </conditionalFormatting>
  <conditionalFormatting sqref="L259">
    <cfRule type="cellIs" dxfId="19500" priority="28279" stopIfTrue="1" operator="lessThanOrEqual">
      <formula>0.02</formula>
    </cfRule>
  </conditionalFormatting>
  <conditionalFormatting sqref="G259">
    <cfRule type="cellIs" dxfId="19499" priority="28276" stopIfTrue="1" operator="lessThanOrEqual">
      <formula>0.12</formula>
    </cfRule>
    <cfRule type="cellIs" dxfId="19498" priority="28277" stopIfTrue="1" operator="between">
      <formula>0.1201</formula>
      <formula>0.2</formula>
    </cfRule>
    <cfRule type="cellIs" dxfId="19497" priority="28278" stopIfTrue="1" operator="greaterThan">
      <formula>0.2</formula>
    </cfRule>
  </conditionalFormatting>
  <conditionalFormatting sqref="P259">
    <cfRule type="cellIs" dxfId="19496" priority="28274" stopIfTrue="1" operator="between">
      <formula>50.1</formula>
      <formula>100</formula>
    </cfRule>
    <cfRule type="cellIs" dxfId="19495" priority="28275" stopIfTrue="1" operator="greaterThan">
      <formula>100</formula>
    </cfRule>
  </conditionalFormatting>
  <conditionalFormatting sqref="O259">
    <cfRule type="cellIs" dxfId="19494" priority="28272" stopIfTrue="1" operator="between">
      <formula>1250.1</formula>
      <formula>5000</formula>
    </cfRule>
    <cfRule type="cellIs" dxfId="19493" priority="28273" stopIfTrue="1" operator="greaterThan">
      <formula>5000</formula>
    </cfRule>
  </conditionalFormatting>
  <conditionalFormatting sqref="Q259">
    <cfRule type="cellIs" dxfId="19492" priority="28270" operator="lessThanOrEqual">
      <formula>1</formula>
    </cfRule>
    <cfRule type="cellIs" dxfId="19491" priority="28271" operator="lessThan">
      <formula>3</formula>
    </cfRule>
  </conditionalFormatting>
  <conditionalFormatting sqref="F349:G349">
    <cfRule type="cellIs" dxfId="19490" priority="28267" stopIfTrue="1" operator="lessThanOrEqual">
      <formula>60</formula>
    </cfRule>
    <cfRule type="cellIs" dxfId="19489" priority="28268" stopIfTrue="1" operator="between">
      <formula>60</formula>
      <formula>100</formula>
    </cfRule>
    <cfRule type="cellIs" dxfId="19488" priority="28269" stopIfTrue="1" operator="greaterThan">
      <formula>100</formula>
    </cfRule>
  </conditionalFormatting>
  <conditionalFormatting sqref="E349">
    <cfRule type="cellIs" dxfId="19487" priority="28264" stopIfTrue="1" operator="lessThanOrEqual">
      <formula>2.5</formula>
    </cfRule>
    <cfRule type="cellIs" dxfId="19486" priority="28265" stopIfTrue="1" operator="between">
      <formula>2.5</formula>
      <formula>7</formula>
    </cfRule>
    <cfRule type="cellIs" dxfId="19485" priority="28266" stopIfTrue="1" operator="greaterThan">
      <formula>7</formula>
    </cfRule>
  </conditionalFormatting>
  <conditionalFormatting sqref="H349">
    <cfRule type="cellIs" dxfId="19484" priority="28261" stopIfTrue="1" operator="lessThanOrEqual">
      <formula>12</formula>
    </cfRule>
    <cfRule type="cellIs" dxfId="19483" priority="28262" stopIfTrue="1" operator="between">
      <formula>12</formula>
      <formula>16</formula>
    </cfRule>
    <cfRule type="cellIs" dxfId="19482" priority="28263" stopIfTrue="1" operator="greaterThan">
      <formula>16</formula>
    </cfRule>
  </conditionalFormatting>
  <conditionalFormatting sqref="K349">
    <cfRule type="cellIs" dxfId="19481" priority="28258" stopIfTrue="1" operator="greaterThan">
      <formula>6.2</formula>
    </cfRule>
    <cfRule type="cellIs" dxfId="19480" priority="28259" stopIfTrue="1" operator="between">
      <formula>5.601</formula>
      <formula>6.2</formula>
    </cfRule>
    <cfRule type="cellIs" dxfId="19479" priority="28260" stopIfTrue="1" operator="lessThanOrEqual">
      <formula>5.6</formula>
    </cfRule>
  </conditionalFormatting>
  <conditionalFormatting sqref="L349">
    <cfRule type="cellIs" dxfId="19478" priority="28257" stopIfTrue="1" operator="lessThanOrEqual">
      <formula>0.02</formula>
    </cfRule>
  </conditionalFormatting>
  <conditionalFormatting sqref="G349">
    <cfRule type="cellIs" dxfId="19477" priority="28254" stopIfTrue="1" operator="lessThanOrEqual">
      <formula>0.12</formula>
    </cfRule>
    <cfRule type="cellIs" dxfId="19476" priority="28255" stopIfTrue="1" operator="between">
      <formula>0.1201</formula>
      <formula>0.2</formula>
    </cfRule>
    <cfRule type="cellIs" dxfId="19475" priority="28256" stopIfTrue="1" operator="greaterThan">
      <formula>0.2</formula>
    </cfRule>
  </conditionalFormatting>
  <conditionalFormatting sqref="P349">
    <cfRule type="cellIs" dxfId="19474" priority="28252" stopIfTrue="1" operator="between">
      <formula>50.1</formula>
      <formula>100</formula>
    </cfRule>
    <cfRule type="cellIs" dxfId="19473" priority="28253" stopIfTrue="1" operator="greaterThan">
      <formula>100</formula>
    </cfRule>
  </conditionalFormatting>
  <conditionalFormatting sqref="O349">
    <cfRule type="cellIs" dxfId="19472" priority="28250" stopIfTrue="1" operator="between">
      <formula>1250.1</formula>
      <formula>5000</formula>
    </cfRule>
    <cfRule type="cellIs" dxfId="19471" priority="28251" stopIfTrue="1" operator="greaterThan">
      <formula>5000</formula>
    </cfRule>
  </conditionalFormatting>
  <conditionalFormatting sqref="F395:G395">
    <cfRule type="cellIs" dxfId="19470" priority="28247" stopIfTrue="1" operator="lessThanOrEqual">
      <formula>60</formula>
    </cfRule>
    <cfRule type="cellIs" dxfId="19469" priority="28248" stopIfTrue="1" operator="between">
      <formula>60</formula>
      <formula>100</formula>
    </cfRule>
    <cfRule type="cellIs" dxfId="19468" priority="28249" stopIfTrue="1" operator="greaterThan">
      <formula>100</formula>
    </cfRule>
  </conditionalFormatting>
  <conditionalFormatting sqref="E395">
    <cfRule type="cellIs" dxfId="19467" priority="28244" stopIfTrue="1" operator="lessThanOrEqual">
      <formula>2.5</formula>
    </cfRule>
    <cfRule type="cellIs" dxfId="19466" priority="28245" stopIfTrue="1" operator="between">
      <formula>2.5</formula>
      <formula>7</formula>
    </cfRule>
    <cfRule type="cellIs" dxfId="19465" priority="28246" stopIfTrue="1" operator="greaterThan">
      <formula>7</formula>
    </cfRule>
  </conditionalFormatting>
  <conditionalFormatting sqref="H395">
    <cfRule type="cellIs" dxfId="19464" priority="28241" stopIfTrue="1" operator="lessThanOrEqual">
      <formula>12</formula>
    </cfRule>
    <cfRule type="cellIs" dxfId="19463" priority="28242" stopIfTrue="1" operator="between">
      <formula>12</formula>
      <formula>16</formula>
    </cfRule>
    <cfRule type="cellIs" dxfId="19462" priority="28243" stopIfTrue="1" operator="greaterThan">
      <formula>16</formula>
    </cfRule>
  </conditionalFormatting>
  <conditionalFormatting sqref="K395">
    <cfRule type="cellIs" dxfId="19461" priority="28238" stopIfTrue="1" operator="greaterThan">
      <formula>6.2</formula>
    </cfRule>
    <cfRule type="cellIs" dxfId="19460" priority="28239" stopIfTrue="1" operator="between">
      <formula>5.601</formula>
      <formula>6.2</formula>
    </cfRule>
    <cfRule type="cellIs" dxfId="19459" priority="28240" stopIfTrue="1" operator="lessThanOrEqual">
      <formula>5.6</formula>
    </cfRule>
  </conditionalFormatting>
  <conditionalFormatting sqref="L395">
    <cfRule type="cellIs" dxfId="19458" priority="28237" stopIfTrue="1" operator="lessThanOrEqual">
      <formula>0.02</formula>
    </cfRule>
  </conditionalFormatting>
  <conditionalFormatting sqref="G395">
    <cfRule type="cellIs" dxfId="19457" priority="28234" stopIfTrue="1" operator="lessThanOrEqual">
      <formula>0.12</formula>
    </cfRule>
    <cfRule type="cellIs" dxfId="19456" priority="28235" stopIfTrue="1" operator="between">
      <formula>0.1201</formula>
      <formula>0.2</formula>
    </cfRule>
    <cfRule type="cellIs" dxfId="19455" priority="28236" stopIfTrue="1" operator="greaterThan">
      <formula>0.2</formula>
    </cfRule>
  </conditionalFormatting>
  <conditionalFormatting sqref="P395">
    <cfRule type="cellIs" dxfId="19454" priority="28232" stopIfTrue="1" operator="between">
      <formula>50.1</formula>
      <formula>100</formula>
    </cfRule>
    <cfRule type="cellIs" dxfId="19453" priority="28233" stopIfTrue="1" operator="greaterThan">
      <formula>100</formula>
    </cfRule>
  </conditionalFormatting>
  <conditionalFormatting sqref="O395">
    <cfRule type="cellIs" dxfId="19452" priority="28230" stopIfTrue="1" operator="between">
      <formula>1250.1</formula>
      <formula>5000</formula>
    </cfRule>
    <cfRule type="cellIs" dxfId="19451" priority="28231" stopIfTrue="1" operator="greaterThan">
      <formula>5000</formula>
    </cfRule>
  </conditionalFormatting>
  <conditionalFormatting sqref="F653:G653">
    <cfRule type="cellIs" dxfId="19450" priority="28227" stopIfTrue="1" operator="lessThanOrEqual">
      <formula>60</formula>
    </cfRule>
    <cfRule type="cellIs" dxfId="19449" priority="28228" stopIfTrue="1" operator="between">
      <formula>60</formula>
      <formula>100</formula>
    </cfRule>
    <cfRule type="cellIs" dxfId="19448" priority="28229" stopIfTrue="1" operator="greaterThan">
      <formula>100</formula>
    </cfRule>
  </conditionalFormatting>
  <conditionalFormatting sqref="E653">
    <cfRule type="cellIs" dxfId="19447" priority="28224" stopIfTrue="1" operator="lessThanOrEqual">
      <formula>2.5</formula>
    </cfRule>
    <cfRule type="cellIs" dxfId="19446" priority="28225" stopIfTrue="1" operator="between">
      <formula>2.5</formula>
      <formula>7</formula>
    </cfRule>
    <cfRule type="cellIs" dxfId="19445" priority="28226" stopIfTrue="1" operator="greaterThan">
      <formula>7</formula>
    </cfRule>
  </conditionalFormatting>
  <conditionalFormatting sqref="H653">
    <cfRule type="cellIs" dxfId="19444" priority="28221" stopIfTrue="1" operator="lessThanOrEqual">
      <formula>12</formula>
    </cfRule>
    <cfRule type="cellIs" dxfId="19443" priority="28222" stopIfTrue="1" operator="between">
      <formula>12</formula>
      <formula>16</formula>
    </cfRule>
    <cfRule type="cellIs" dxfId="19442" priority="28223" stopIfTrue="1" operator="greaterThan">
      <formula>16</formula>
    </cfRule>
  </conditionalFormatting>
  <conditionalFormatting sqref="K653">
    <cfRule type="cellIs" dxfId="19441" priority="28218" stopIfTrue="1" operator="greaterThan">
      <formula>6.2</formula>
    </cfRule>
    <cfRule type="cellIs" dxfId="19440" priority="28219" stopIfTrue="1" operator="between">
      <formula>5.601</formula>
      <formula>6.2</formula>
    </cfRule>
    <cfRule type="cellIs" dxfId="19439" priority="28220" stopIfTrue="1" operator="lessThanOrEqual">
      <formula>5.6</formula>
    </cfRule>
  </conditionalFormatting>
  <conditionalFormatting sqref="L653">
    <cfRule type="cellIs" dxfId="19438" priority="28217" stopIfTrue="1" operator="lessThanOrEqual">
      <formula>0.02</formula>
    </cfRule>
  </conditionalFormatting>
  <conditionalFormatting sqref="G653">
    <cfRule type="cellIs" dxfId="19437" priority="28214" stopIfTrue="1" operator="lessThanOrEqual">
      <formula>0.12</formula>
    </cfRule>
    <cfRule type="cellIs" dxfId="19436" priority="28215" stopIfTrue="1" operator="between">
      <formula>0.1201</formula>
      <formula>0.2</formula>
    </cfRule>
    <cfRule type="cellIs" dxfId="19435" priority="28216" stopIfTrue="1" operator="greaterThan">
      <formula>0.2</formula>
    </cfRule>
  </conditionalFormatting>
  <conditionalFormatting sqref="P653">
    <cfRule type="cellIs" dxfId="19434" priority="28212" stopIfTrue="1" operator="between">
      <formula>50.1</formula>
      <formula>100</formula>
    </cfRule>
    <cfRule type="cellIs" dxfId="19433" priority="28213" stopIfTrue="1" operator="greaterThan">
      <formula>100</formula>
    </cfRule>
  </conditionalFormatting>
  <conditionalFormatting sqref="O653">
    <cfRule type="cellIs" dxfId="19432" priority="28210" stopIfTrue="1" operator="between">
      <formula>1250.1</formula>
      <formula>5000</formula>
    </cfRule>
    <cfRule type="cellIs" dxfId="19431" priority="28211" stopIfTrue="1" operator="greaterThan">
      <formula>5000</formula>
    </cfRule>
  </conditionalFormatting>
  <conditionalFormatting sqref="F92:G92">
    <cfRule type="cellIs" dxfId="19430" priority="28207" stopIfTrue="1" operator="lessThanOrEqual">
      <formula>60</formula>
    </cfRule>
    <cfRule type="cellIs" dxfId="19429" priority="28208" stopIfTrue="1" operator="between">
      <formula>60</formula>
      <formula>100</formula>
    </cfRule>
    <cfRule type="cellIs" dxfId="19428" priority="28209" stopIfTrue="1" operator="greaterThan">
      <formula>100</formula>
    </cfRule>
  </conditionalFormatting>
  <conditionalFormatting sqref="E92">
    <cfRule type="cellIs" dxfId="19427" priority="28204" stopIfTrue="1" operator="lessThanOrEqual">
      <formula>2.5</formula>
    </cfRule>
    <cfRule type="cellIs" dxfId="19426" priority="28205" stopIfTrue="1" operator="between">
      <formula>2.5</formula>
      <formula>7</formula>
    </cfRule>
    <cfRule type="cellIs" dxfId="19425" priority="28206" stopIfTrue="1" operator="greaterThan">
      <formula>7</formula>
    </cfRule>
  </conditionalFormatting>
  <conditionalFormatting sqref="H92">
    <cfRule type="cellIs" dxfId="19424" priority="28201" stopIfTrue="1" operator="lessThanOrEqual">
      <formula>12</formula>
    </cfRule>
    <cfRule type="cellIs" dxfId="19423" priority="28202" stopIfTrue="1" operator="between">
      <formula>12</formula>
      <formula>16</formula>
    </cfRule>
    <cfRule type="cellIs" dxfId="19422" priority="28203" stopIfTrue="1" operator="greaterThan">
      <formula>16</formula>
    </cfRule>
  </conditionalFormatting>
  <conditionalFormatting sqref="K92">
    <cfRule type="cellIs" dxfId="19421" priority="28198" stopIfTrue="1" operator="greaterThan">
      <formula>6.2</formula>
    </cfRule>
    <cfRule type="cellIs" dxfId="19420" priority="28199" stopIfTrue="1" operator="between">
      <formula>5.601</formula>
      <formula>6.2</formula>
    </cfRule>
    <cfRule type="cellIs" dxfId="19419" priority="28200" stopIfTrue="1" operator="lessThanOrEqual">
      <formula>5.6</formula>
    </cfRule>
  </conditionalFormatting>
  <conditionalFormatting sqref="L92">
    <cfRule type="cellIs" dxfId="19418" priority="28197" stopIfTrue="1" operator="lessThanOrEqual">
      <formula>0.02</formula>
    </cfRule>
  </conditionalFormatting>
  <conditionalFormatting sqref="G92">
    <cfRule type="cellIs" dxfId="19417" priority="28194" stopIfTrue="1" operator="lessThanOrEqual">
      <formula>0.12</formula>
    </cfRule>
    <cfRule type="cellIs" dxfId="19416" priority="28195" stopIfTrue="1" operator="between">
      <formula>0.1201</formula>
      <formula>0.2</formula>
    </cfRule>
    <cfRule type="cellIs" dxfId="19415" priority="28196" stopIfTrue="1" operator="greaterThan">
      <formula>0.2</formula>
    </cfRule>
  </conditionalFormatting>
  <conditionalFormatting sqref="P92">
    <cfRule type="cellIs" dxfId="19414" priority="28192" stopIfTrue="1" operator="between">
      <formula>50.1</formula>
      <formula>100</formula>
    </cfRule>
    <cfRule type="cellIs" dxfId="19413" priority="28193" stopIfTrue="1" operator="greaterThan">
      <formula>100</formula>
    </cfRule>
  </conditionalFormatting>
  <conditionalFormatting sqref="O92">
    <cfRule type="cellIs" dxfId="19412" priority="28190" stopIfTrue="1" operator="between">
      <formula>1250.1</formula>
      <formula>5000</formula>
    </cfRule>
    <cfRule type="cellIs" dxfId="19411" priority="28191" stopIfTrue="1" operator="greaterThan">
      <formula>5000</formula>
    </cfRule>
  </conditionalFormatting>
  <conditionalFormatting sqref="Q92">
    <cfRule type="cellIs" dxfId="19410" priority="28188" operator="lessThanOrEqual">
      <formula>1</formula>
    </cfRule>
    <cfRule type="cellIs" dxfId="19409" priority="28189" operator="lessThan">
      <formula>3</formula>
    </cfRule>
  </conditionalFormatting>
  <conditionalFormatting sqref="F107:G107">
    <cfRule type="cellIs" dxfId="19408" priority="28185" stopIfTrue="1" operator="lessThanOrEqual">
      <formula>60</formula>
    </cfRule>
    <cfRule type="cellIs" dxfId="19407" priority="28186" stopIfTrue="1" operator="between">
      <formula>60</formula>
      <formula>100</formula>
    </cfRule>
    <cfRule type="cellIs" dxfId="19406" priority="28187" stopIfTrue="1" operator="greaterThan">
      <formula>100</formula>
    </cfRule>
  </conditionalFormatting>
  <conditionalFormatting sqref="E107">
    <cfRule type="cellIs" dxfId="19405" priority="28182" stopIfTrue="1" operator="lessThanOrEqual">
      <formula>2.5</formula>
    </cfRule>
    <cfRule type="cellIs" dxfId="19404" priority="28183" stopIfTrue="1" operator="between">
      <formula>2.5</formula>
      <formula>7</formula>
    </cfRule>
    <cfRule type="cellIs" dxfId="19403" priority="28184" stopIfTrue="1" operator="greaterThan">
      <formula>7</formula>
    </cfRule>
  </conditionalFormatting>
  <conditionalFormatting sqref="H107">
    <cfRule type="cellIs" dxfId="19402" priority="28179" stopIfTrue="1" operator="lessThanOrEqual">
      <formula>12</formula>
    </cfRule>
    <cfRule type="cellIs" dxfId="19401" priority="28180" stopIfTrue="1" operator="between">
      <formula>12</formula>
      <formula>16</formula>
    </cfRule>
    <cfRule type="cellIs" dxfId="19400" priority="28181" stopIfTrue="1" operator="greaterThan">
      <formula>16</formula>
    </cfRule>
  </conditionalFormatting>
  <conditionalFormatting sqref="K107">
    <cfRule type="cellIs" dxfId="19399" priority="28176" stopIfTrue="1" operator="greaterThan">
      <formula>6.2</formula>
    </cfRule>
    <cfRule type="cellIs" dxfId="19398" priority="28177" stopIfTrue="1" operator="between">
      <formula>5.601</formula>
      <formula>6.2</formula>
    </cfRule>
    <cfRule type="cellIs" dxfId="19397" priority="28178" stopIfTrue="1" operator="lessThanOrEqual">
      <formula>5.6</formula>
    </cfRule>
  </conditionalFormatting>
  <conditionalFormatting sqref="L107">
    <cfRule type="cellIs" dxfId="19396" priority="28175" stopIfTrue="1" operator="lessThanOrEqual">
      <formula>0.02</formula>
    </cfRule>
  </conditionalFormatting>
  <conditionalFormatting sqref="G107">
    <cfRule type="cellIs" dxfId="19395" priority="28172" stopIfTrue="1" operator="lessThanOrEqual">
      <formula>0.12</formula>
    </cfRule>
    <cfRule type="cellIs" dxfId="19394" priority="28173" stopIfTrue="1" operator="between">
      <formula>0.1201</formula>
      <formula>0.2</formula>
    </cfRule>
    <cfRule type="cellIs" dxfId="19393" priority="28174" stopIfTrue="1" operator="greaterThan">
      <formula>0.2</formula>
    </cfRule>
  </conditionalFormatting>
  <conditionalFormatting sqref="P107">
    <cfRule type="cellIs" dxfId="19392" priority="28170" stopIfTrue="1" operator="between">
      <formula>50.1</formula>
      <formula>100</formula>
    </cfRule>
    <cfRule type="cellIs" dxfId="19391" priority="28171" stopIfTrue="1" operator="greaterThan">
      <formula>100</formula>
    </cfRule>
  </conditionalFormatting>
  <conditionalFormatting sqref="O107">
    <cfRule type="cellIs" dxfId="19390" priority="28168" stopIfTrue="1" operator="between">
      <formula>1250.1</formula>
      <formula>5000</formula>
    </cfRule>
    <cfRule type="cellIs" dxfId="19389" priority="28169" stopIfTrue="1" operator="greaterThan">
      <formula>5000</formula>
    </cfRule>
  </conditionalFormatting>
  <conditionalFormatting sqref="Q107">
    <cfRule type="cellIs" dxfId="19388" priority="28166" operator="lessThanOrEqual">
      <formula>1</formula>
    </cfRule>
    <cfRule type="cellIs" dxfId="19387" priority="28167" operator="lessThan">
      <formula>3</formula>
    </cfRule>
  </conditionalFormatting>
  <conditionalFormatting sqref="F119:G119">
    <cfRule type="cellIs" dxfId="19386" priority="28163" stopIfTrue="1" operator="lessThanOrEqual">
      <formula>60</formula>
    </cfRule>
    <cfRule type="cellIs" dxfId="19385" priority="28164" stopIfTrue="1" operator="between">
      <formula>60</formula>
      <formula>100</formula>
    </cfRule>
    <cfRule type="cellIs" dxfId="19384" priority="28165" stopIfTrue="1" operator="greaterThan">
      <formula>100</formula>
    </cfRule>
  </conditionalFormatting>
  <conditionalFormatting sqref="E119">
    <cfRule type="cellIs" dxfId="19383" priority="28160" stopIfTrue="1" operator="lessThanOrEqual">
      <formula>2.5</formula>
    </cfRule>
    <cfRule type="cellIs" dxfId="19382" priority="28161" stopIfTrue="1" operator="between">
      <formula>2.5</formula>
      <formula>7</formula>
    </cfRule>
    <cfRule type="cellIs" dxfId="19381" priority="28162" stopIfTrue="1" operator="greaterThan">
      <formula>7</formula>
    </cfRule>
  </conditionalFormatting>
  <conditionalFormatting sqref="H119">
    <cfRule type="cellIs" dxfId="19380" priority="28157" stopIfTrue="1" operator="lessThanOrEqual">
      <formula>12</formula>
    </cfRule>
    <cfRule type="cellIs" dxfId="19379" priority="28158" stopIfTrue="1" operator="between">
      <formula>12</formula>
      <formula>16</formula>
    </cfRule>
    <cfRule type="cellIs" dxfId="19378" priority="28159" stopIfTrue="1" operator="greaterThan">
      <formula>16</formula>
    </cfRule>
  </conditionalFormatting>
  <conditionalFormatting sqref="K119">
    <cfRule type="cellIs" dxfId="19377" priority="28154" stopIfTrue="1" operator="greaterThan">
      <formula>6.2</formula>
    </cfRule>
    <cfRule type="cellIs" dxfId="19376" priority="28155" stopIfTrue="1" operator="between">
      <formula>5.601</formula>
      <formula>6.2</formula>
    </cfRule>
    <cfRule type="cellIs" dxfId="19375" priority="28156" stopIfTrue="1" operator="lessThanOrEqual">
      <formula>5.6</formula>
    </cfRule>
  </conditionalFormatting>
  <conditionalFormatting sqref="L119">
    <cfRule type="cellIs" dxfId="19374" priority="28153" stopIfTrue="1" operator="lessThanOrEqual">
      <formula>0.02</formula>
    </cfRule>
  </conditionalFormatting>
  <conditionalFormatting sqref="G119">
    <cfRule type="cellIs" dxfId="19373" priority="28150" stopIfTrue="1" operator="lessThanOrEqual">
      <formula>0.12</formula>
    </cfRule>
    <cfRule type="cellIs" dxfId="19372" priority="28151" stopIfTrue="1" operator="between">
      <formula>0.1201</formula>
      <formula>0.2</formula>
    </cfRule>
    <cfRule type="cellIs" dxfId="19371" priority="28152" stopIfTrue="1" operator="greaterThan">
      <formula>0.2</formula>
    </cfRule>
  </conditionalFormatting>
  <conditionalFormatting sqref="P119">
    <cfRule type="cellIs" dxfId="19370" priority="28148" stopIfTrue="1" operator="between">
      <formula>50.1</formula>
      <formula>100</formula>
    </cfRule>
    <cfRule type="cellIs" dxfId="19369" priority="28149" stopIfTrue="1" operator="greaterThan">
      <formula>100</formula>
    </cfRule>
  </conditionalFormatting>
  <conditionalFormatting sqref="O119">
    <cfRule type="cellIs" dxfId="19368" priority="28146" stopIfTrue="1" operator="between">
      <formula>1250.1</formula>
      <formula>5000</formula>
    </cfRule>
    <cfRule type="cellIs" dxfId="19367" priority="28147" stopIfTrue="1" operator="greaterThan">
      <formula>5000</formula>
    </cfRule>
  </conditionalFormatting>
  <conditionalFormatting sqref="F134:G134">
    <cfRule type="cellIs" dxfId="19366" priority="28143" stopIfTrue="1" operator="lessThanOrEqual">
      <formula>60</formula>
    </cfRule>
    <cfRule type="cellIs" dxfId="19365" priority="28144" stopIfTrue="1" operator="between">
      <formula>60</formula>
      <formula>100</formula>
    </cfRule>
    <cfRule type="cellIs" dxfId="19364" priority="28145" stopIfTrue="1" operator="greaterThan">
      <formula>100</formula>
    </cfRule>
  </conditionalFormatting>
  <conditionalFormatting sqref="E134">
    <cfRule type="cellIs" dxfId="19363" priority="28140" stopIfTrue="1" operator="lessThanOrEqual">
      <formula>2.5</formula>
    </cfRule>
    <cfRule type="cellIs" dxfId="19362" priority="28141" stopIfTrue="1" operator="between">
      <formula>2.5</formula>
      <formula>7</formula>
    </cfRule>
    <cfRule type="cellIs" dxfId="19361" priority="28142" stopIfTrue="1" operator="greaterThan">
      <formula>7</formula>
    </cfRule>
  </conditionalFormatting>
  <conditionalFormatting sqref="H134">
    <cfRule type="cellIs" dxfId="19360" priority="28137" stopIfTrue="1" operator="lessThanOrEqual">
      <formula>12</formula>
    </cfRule>
    <cfRule type="cellIs" dxfId="19359" priority="28138" stopIfTrue="1" operator="between">
      <formula>12</formula>
      <formula>16</formula>
    </cfRule>
    <cfRule type="cellIs" dxfId="19358" priority="28139" stopIfTrue="1" operator="greaterThan">
      <formula>16</formula>
    </cfRule>
  </conditionalFormatting>
  <conditionalFormatting sqref="K134">
    <cfRule type="cellIs" dxfId="19357" priority="28134" stopIfTrue="1" operator="greaterThan">
      <formula>6.2</formula>
    </cfRule>
    <cfRule type="cellIs" dxfId="19356" priority="28135" stopIfTrue="1" operator="between">
      <formula>5.601</formula>
      <formula>6.2</formula>
    </cfRule>
    <cfRule type="cellIs" dxfId="19355" priority="28136" stopIfTrue="1" operator="lessThanOrEqual">
      <formula>5.6</formula>
    </cfRule>
  </conditionalFormatting>
  <conditionalFormatting sqref="L134">
    <cfRule type="cellIs" dxfId="19354" priority="28133" stopIfTrue="1" operator="lessThanOrEqual">
      <formula>0.02</formula>
    </cfRule>
  </conditionalFormatting>
  <conditionalFormatting sqref="G134">
    <cfRule type="cellIs" dxfId="19353" priority="28130" stopIfTrue="1" operator="lessThanOrEqual">
      <formula>0.12</formula>
    </cfRule>
    <cfRule type="cellIs" dxfId="19352" priority="28131" stopIfTrue="1" operator="between">
      <formula>0.1201</formula>
      <formula>0.2</formula>
    </cfRule>
    <cfRule type="cellIs" dxfId="19351" priority="28132" stopIfTrue="1" operator="greaterThan">
      <formula>0.2</formula>
    </cfRule>
  </conditionalFormatting>
  <conditionalFormatting sqref="P134">
    <cfRule type="cellIs" dxfId="19350" priority="28128" stopIfTrue="1" operator="between">
      <formula>50.1</formula>
      <formula>100</formula>
    </cfRule>
    <cfRule type="cellIs" dxfId="19349" priority="28129" stopIfTrue="1" operator="greaterThan">
      <formula>100</formula>
    </cfRule>
  </conditionalFormatting>
  <conditionalFormatting sqref="O134">
    <cfRule type="cellIs" dxfId="19348" priority="28126" stopIfTrue="1" operator="between">
      <formula>1250.1</formula>
      <formula>5000</formula>
    </cfRule>
    <cfRule type="cellIs" dxfId="19347" priority="28127" stopIfTrue="1" operator="greaterThan">
      <formula>5000</formula>
    </cfRule>
  </conditionalFormatting>
  <conditionalFormatting sqref="F149:G149">
    <cfRule type="cellIs" dxfId="19346" priority="28123" stopIfTrue="1" operator="lessThanOrEqual">
      <formula>60</formula>
    </cfRule>
    <cfRule type="cellIs" dxfId="19345" priority="28124" stopIfTrue="1" operator="between">
      <formula>60</formula>
      <formula>100</formula>
    </cfRule>
    <cfRule type="cellIs" dxfId="19344" priority="28125" stopIfTrue="1" operator="greaterThan">
      <formula>100</formula>
    </cfRule>
  </conditionalFormatting>
  <conditionalFormatting sqref="E149">
    <cfRule type="cellIs" dxfId="19343" priority="28120" stopIfTrue="1" operator="lessThanOrEqual">
      <formula>2.5</formula>
    </cfRule>
    <cfRule type="cellIs" dxfId="19342" priority="28121" stopIfTrue="1" operator="between">
      <formula>2.5</formula>
      <formula>7</formula>
    </cfRule>
    <cfRule type="cellIs" dxfId="19341" priority="28122" stopIfTrue="1" operator="greaterThan">
      <formula>7</formula>
    </cfRule>
  </conditionalFormatting>
  <conditionalFormatting sqref="H149">
    <cfRule type="cellIs" dxfId="19340" priority="28117" stopIfTrue="1" operator="lessThanOrEqual">
      <formula>12</formula>
    </cfRule>
    <cfRule type="cellIs" dxfId="19339" priority="28118" stopIfTrue="1" operator="between">
      <formula>12</formula>
      <formula>16</formula>
    </cfRule>
    <cfRule type="cellIs" dxfId="19338" priority="28119" stopIfTrue="1" operator="greaterThan">
      <formula>16</formula>
    </cfRule>
  </conditionalFormatting>
  <conditionalFormatting sqref="K149">
    <cfRule type="cellIs" dxfId="19337" priority="28114" stopIfTrue="1" operator="greaterThan">
      <formula>6.2</formula>
    </cfRule>
    <cfRule type="cellIs" dxfId="19336" priority="28115" stopIfTrue="1" operator="between">
      <formula>5.601</formula>
      <formula>6.2</formula>
    </cfRule>
    <cfRule type="cellIs" dxfId="19335" priority="28116" stopIfTrue="1" operator="lessThanOrEqual">
      <formula>5.6</formula>
    </cfRule>
  </conditionalFormatting>
  <conditionalFormatting sqref="L149">
    <cfRule type="cellIs" dxfId="19334" priority="28113" stopIfTrue="1" operator="lessThanOrEqual">
      <formula>0.02</formula>
    </cfRule>
  </conditionalFormatting>
  <conditionalFormatting sqref="G149">
    <cfRule type="cellIs" dxfId="19333" priority="28110" stopIfTrue="1" operator="lessThanOrEqual">
      <formula>0.12</formula>
    </cfRule>
    <cfRule type="cellIs" dxfId="19332" priority="28111" stopIfTrue="1" operator="between">
      <formula>0.1201</formula>
      <formula>0.2</formula>
    </cfRule>
    <cfRule type="cellIs" dxfId="19331" priority="28112" stopIfTrue="1" operator="greaterThan">
      <formula>0.2</formula>
    </cfRule>
  </conditionalFormatting>
  <conditionalFormatting sqref="P149">
    <cfRule type="cellIs" dxfId="19330" priority="28108" stopIfTrue="1" operator="between">
      <formula>50.1</formula>
      <formula>100</formula>
    </cfRule>
    <cfRule type="cellIs" dxfId="19329" priority="28109" stopIfTrue="1" operator="greaterThan">
      <formula>100</formula>
    </cfRule>
  </conditionalFormatting>
  <conditionalFormatting sqref="O149">
    <cfRule type="cellIs" dxfId="19328" priority="28106" stopIfTrue="1" operator="between">
      <formula>1250.1</formula>
      <formula>5000</formula>
    </cfRule>
    <cfRule type="cellIs" dxfId="19327" priority="28107" stopIfTrue="1" operator="greaterThan">
      <formula>5000</formula>
    </cfRule>
  </conditionalFormatting>
  <conditionalFormatting sqref="F164:G164">
    <cfRule type="cellIs" dxfId="19326" priority="28103" stopIfTrue="1" operator="lessThanOrEqual">
      <formula>60</formula>
    </cfRule>
    <cfRule type="cellIs" dxfId="19325" priority="28104" stopIfTrue="1" operator="between">
      <formula>60</formula>
      <formula>100</formula>
    </cfRule>
    <cfRule type="cellIs" dxfId="19324" priority="28105" stopIfTrue="1" operator="greaterThan">
      <formula>100</formula>
    </cfRule>
  </conditionalFormatting>
  <conditionalFormatting sqref="E164">
    <cfRule type="cellIs" dxfId="19323" priority="28100" stopIfTrue="1" operator="lessThanOrEqual">
      <formula>2.5</formula>
    </cfRule>
    <cfRule type="cellIs" dxfId="19322" priority="28101" stopIfTrue="1" operator="between">
      <formula>2.5</formula>
      <formula>7</formula>
    </cfRule>
    <cfRule type="cellIs" dxfId="19321" priority="28102" stopIfTrue="1" operator="greaterThan">
      <formula>7</formula>
    </cfRule>
  </conditionalFormatting>
  <conditionalFormatting sqref="H164">
    <cfRule type="cellIs" dxfId="19320" priority="28097" stopIfTrue="1" operator="lessThanOrEqual">
      <formula>12</formula>
    </cfRule>
    <cfRule type="cellIs" dxfId="19319" priority="28098" stopIfTrue="1" operator="between">
      <formula>12</formula>
      <formula>16</formula>
    </cfRule>
    <cfRule type="cellIs" dxfId="19318" priority="28099" stopIfTrue="1" operator="greaterThan">
      <formula>16</formula>
    </cfRule>
  </conditionalFormatting>
  <conditionalFormatting sqref="K164">
    <cfRule type="cellIs" dxfId="19317" priority="28094" stopIfTrue="1" operator="greaterThan">
      <formula>6.2</formula>
    </cfRule>
    <cfRule type="cellIs" dxfId="19316" priority="28095" stopIfTrue="1" operator="between">
      <formula>5.601</formula>
      <formula>6.2</formula>
    </cfRule>
    <cfRule type="cellIs" dxfId="19315" priority="28096" stopIfTrue="1" operator="lessThanOrEqual">
      <formula>5.6</formula>
    </cfRule>
  </conditionalFormatting>
  <conditionalFormatting sqref="L164">
    <cfRule type="cellIs" dxfId="19314" priority="28093" stopIfTrue="1" operator="lessThanOrEqual">
      <formula>0.02</formula>
    </cfRule>
  </conditionalFormatting>
  <conditionalFormatting sqref="G164">
    <cfRule type="cellIs" dxfId="19313" priority="28090" stopIfTrue="1" operator="lessThanOrEqual">
      <formula>0.12</formula>
    </cfRule>
    <cfRule type="cellIs" dxfId="19312" priority="28091" stopIfTrue="1" operator="between">
      <formula>0.1201</formula>
      <formula>0.2</formula>
    </cfRule>
    <cfRule type="cellIs" dxfId="19311" priority="28092" stopIfTrue="1" operator="greaterThan">
      <formula>0.2</formula>
    </cfRule>
  </conditionalFormatting>
  <conditionalFormatting sqref="P164">
    <cfRule type="cellIs" dxfId="19310" priority="28088" stopIfTrue="1" operator="between">
      <formula>50.1</formula>
      <formula>100</formula>
    </cfRule>
    <cfRule type="cellIs" dxfId="19309" priority="28089" stopIfTrue="1" operator="greaterThan">
      <formula>100</formula>
    </cfRule>
  </conditionalFormatting>
  <conditionalFormatting sqref="O164">
    <cfRule type="cellIs" dxfId="19308" priority="28086" stopIfTrue="1" operator="between">
      <formula>1250.1</formula>
      <formula>5000</formula>
    </cfRule>
    <cfRule type="cellIs" dxfId="19307" priority="28087" stopIfTrue="1" operator="greaterThan">
      <formula>5000</formula>
    </cfRule>
  </conditionalFormatting>
  <conditionalFormatting sqref="F179:G179">
    <cfRule type="cellIs" dxfId="19306" priority="28083" stopIfTrue="1" operator="lessThanOrEqual">
      <formula>60</formula>
    </cfRule>
    <cfRule type="cellIs" dxfId="19305" priority="28084" stopIfTrue="1" operator="between">
      <formula>60</formula>
      <formula>100</formula>
    </cfRule>
    <cfRule type="cellIs" dxfId="19304" priority="28085" stopIfTrue="1" operator="greaterThan">
      <formula>100</formula>
    </cfRule>
  </conditionalFormatting>
  <conditionalFormatting sqref="E179">
    <cfRule type="cellIs" dxfId="19303" priority="28080" stopIfTrue="1" operator="lessThanOrEqual">
      <formula>2.5</formula>
    </cfRule>
    <cfRule type="cellIs" dxfId="19302" priority="28081" stopIfTrue="1" operator="between">
      <formula>2.5</formula>
      <formula>7</formula>
    </cfRule>
    <cfRule type="cellIs" dxfId="19301" priority="28082" stopIfTrue="1" operator="greaterThan">
      <formula>7</formula>
    </cfRule>
  </conditionalFormatting>
  <conditionalFormatting sqref="H179">
    <cfRule type="cellIs" dxfId="19300" priority="28077" stopIfTrue="1" operator="lessThanOrEqual">
      <formula>12</formula>
    </cfRule>
    <cfRule type="cellIs" dxfId="19299" priority="28078" stopIfTrue="1" operator="between">
      <formula>12</formula>
      <formula>16</formula>
    </cfRule>
    <cfRule type="cellIs" dxfId="19298" priority="28079" stopIfTrue="1" operator="greaterThan">
      <formula>16</formula>
    </cfRule>
  </conditionalFormatting>
  <conditionalFormatting sqref="K179">
    <cfRule type="cellIs" dxfId="19297" priority="28074" stopIfTrue="1" operator="greaterThan">
      <formula>6.2</formula>
    </cfRule>
    <cfRule type="cellIs" dxfId="19296" priority="28075" stopIfTrue="1" operator="between">
      <formula>5.601</formula>
      <formula>6.2</formula>
    </cfRule>
    <cfRule type="cellIs" dxfId="19295" priority="28076" stopIfTrue="1" operator="lessThanOrEqual">
      <formula>5.6</formula>
    </cfRule>
  </conditionalFormatting>
  <conditionalFormatting sqref="L179">
    <cfRule type="cellIs" dxfId="19294" priority="28073" stopIfTrue="1" operator="lessThanOrEqual">
      <formula>0.02</formula>
    </cfRule>
  </conditionalFormatting>
  <conditionalFormatting sqref="G179">
    <cfRule type="cellIs" dxfId="19293" priority="28070" stopIfTrue="1" operator="lessThanOrEqual">
      <formula>0.12</formula>
    </cfRule>
    <cfRule type="cellIs" dxfId="19292" priority="28071" stopIfTrue="1" operator="between">
      <formula>0.1201</formula>
      <formula>0.2</formula>
    </cfRule>
    <cfRule type="cellIs" dxfId="19291" priority="28072" stopIfTrue="1" operator="greaterThan">
      <formula>0.2</formula>
    </cfRule>
  </conditionalFormatting>
  <conditionalFormatting sqref="P179">
    <cfRule type="cellIs" dxfId="19290" priority="28068" stopIfTrue="1" operator="between">
      <formula>50.1</formula>
      <formula>100</formula>
    </cfRule>
    <cfRule type="cellIs" dxfId="19289" priority="28069" stopIfTrue="1" operator="greaterThan">
      <formula>100</formula>
    </cfRule>
  </conditionalFormatting>
  <conditionalFormatting sqref="O179">
    <cfRule type="cellIs" dxfId="19288" priority="28066" stopIfTrue="1" operator="between">
      <formula>1250.1</formula>
      <formula>5000</formula>
    </cfRule>
    <cfRule type="cellIs" dxfId="19287" priority="28067" stopIfTrue="1" operator="greaterThan">
      <formula>5000</formula>
    </cfRule>
  </conditionalFormatting>
  <conditionalFormatting sqref="Q179">
    <cfRule type="cellIs" dxfId="19286" priority="28064" operator="lessThanOrEqual">
      <formula>1</formula>
    </cfRule>
    <cfRule type="cellIs" dxfId="19285" priority="28065" operator="lessThan">
      <formula>3</formula>
    </cfRule>
  </conditionalFormatting>
  <conditionalFormatting sqref="F194:G194">
    <cfRule type="cellIs" dxfId="19284" priority="28061" stopIfTrue="1" operator="lessThanOrEqual">
      <formula>60</formula>
    </cfRule>
    <cfRule type="cellIs" dxfId="19283" priority="28062" stopIfTrue="1" operator="between">
      <formula>60</formula>
      <formula>100</formula>
    </cfRule>
    <cfRule type="cellIs" dxfId="19282" priority="28063" stopIfTrue="1" operator="greaterThan">
      <formula>100</formula>
    </cfRule>
  </conditionalFormatting>
  <conditionalFormatting sqref="E194">
    <cfRule type="cellIs" dxfId="19281" priority="28058" stopIfTrue="1" operator="lessThanOrEqual">
      <formula>2.5</formula>
    </cfRule>
    <cfRule type="cellIs" dxfId="19280" priority="28059" stopIfTrue="1" operator="between">
      <formula>2.5</formula>
      <formula>7</formula>
    </cfRule>
    <cfRule type="cellIs" dxfId="19279" priority="28060" stopIfTrue="1" operator="greaterThan">
      <formula>7</formula>
    </cfRule>
  </conditionalFormatting>
  <conditionalFormatting sqref="H194">
    <cfRule type="cellIs" dxfId="19278" priority="28055" stopIfTrue="1" operator="lessThanOrEqual">
      <formula>12</formula>
    </cfRule>
    <cfRule type="cellIs" dxfId="19277" priority="28056" stopIfTrue="1" operator="between">
      <formula>12</formula>
      <formula>16</formula>
    </cfRule>
    <cfRule type="cellIs" dxfId="19276" priority="28057" stopIfTrue="1" operator="greaterThan">
      <formula>16</formula>
    </cfRule>
  </conditionalFormatting>
  <conditionalFormatting sqref="K194">
    <cfRule type="cellIs" dxfId="19275" priority="28052" stopIfTrue="1" operator="greaterThan">
      <formula>6.2</formula>
    </cfRule>
    <cfRule type="cellIs" dxfId="19274" priority="28053" stopIfTrue="1" operator="between">
      <formula>5.601</formula>
      <formula>6.2</formula>
    </cfRule>
    <cfRule type="cellIs" dxfId="19273" priority="28054" stopIfTrue="1" operator="lessThanOrEqual">
      <formula>5.6</formula>
    </cfRule>
  </conditionalFormatting>
  <conditionalFormatting sqref="L194">
    <cfRule type="cellIs" dxfId="19272" priority="28051" stopIfTrue="1" operator="lessThanOrEqual">
      <formula>0.02</formula>
    </cfRule>
  </conditionalFormatting>
  <conditionalFormatting sqref="G194">
    <cfRule type="cellIs" dxfId="19271" priority="28048" stopIfTrue="1" operator="lessThanOrEqual">
      <formula>0.12</formula>
    </cfRule>
    <cfRule type="cellIs" dxfId="19270" priority="28049" stopIfTrue="1" operator="between">
      <formula>0.1201</formula>
      <formula>0.2</formula>
    </cfRule>
    <cfRule type="cellIs" dxfId="19269" priority="28050" stopIfTrue="1" operator="greaterThan">
      <formula>0.2</formula>
    </cfRule>
  </conditionalFormatting>
  <conditionalFormatting sqref="P194">
    <cfRule type="cellIs" dxfId="19268" priority="28046" stopIfTrue="1" operator="between">
      <formula>50.1</formula>
      <formula>100</formula>
    </cfRule>
    <cfRule type="cellIs" dxfId="19267" priority="28047" stopIfTrue="1" operator="greaterThan">
      <formula>100</formula>
    </cfRule>
  </conditionalFormatting>
  <conditionalFormatting sqref="O194">
    <cfRule type="cellIs" dxfId="19266" priority="28044" stopIfTrue="1" operator="between">
      <formula>1250.1</formula>
      <formula>5000</formula>
    </cfRule>
    <cfRule type="cellIs" dxfId="19265" priority="28045" stopIfTrue="1" operator="greaterThan">
      <formula>5000</formula>
    </cfRule>
  </conditionalFormatting>
  <conditionalFormatting sqref="Q194">
    <cfRule type="cellIs" dxfId="19264" priority="28042" operator="lessThanOrEqual">
      <formula>1</formula>
    </cfRule>
    <cfRule type="cellIs" dxfId="19263" priority="28043" operator="lessThan">
      <formula>3</formula>
    </cfRule>
  </conditionalFormatting>
  <conditionalFormatting sqref="F212:G212">
    <cfRule type="cellIs" dxfId="19262" priority="28039" stopIfTrue="1" operator="lessThanOrEqual">
      <formula>60</formula>
    </cfRule>
    <cfRule type="cellIs" dxfId="19261" priority="28040" stopIfTrue="1" operator="between">
      <formula>60</formula>
      <formula>100</formula>
    </cfRule>
    <cfRule type="cellIs" dxfId="19260" priority="28041" stopIfTrue="1" operator="greaterThan">
      <formula>100</formula>
    </cfRule>
  </conditionalFormatting>
  <conditionalFormatting sqref="E212">
    <cfRule type="cellIs" dxfId="19259" priority="28036" stopIfTrue="1" operator="lessThanOrEqual">
      <formula>2.5</formula>
    </cfRule>
    <cfRule type="cellIs" dxfId="19258" priority="28037" stopIfTrue="1" operator="between">
      <formula>2.5</formula>
      <formula>7</formula>
    </cfRule>
    <cfRule type="cellIs" dxfId="19257" priority="28038" stopIfTrue="1" operator="greaterThan">
      <formula>7</formula>
    </cfRule>
  </conditionalFormatting>
  <conditionalFormatting sqref="H212">
    <cfRule type="cellIs" dxfId="19256" priority="28033" stopIfTrue="1" operator="lessThanOrEqual">
      <formula>12</formula>
    </cfRule>
    <cfRule type="cellIs" dxfId="19255" priority="28034" stopIfTrue="1" operator="between">
      <formula>12</formula>
      <formula>16</formula>
    </cfRule>
    <cfRule type="cellIs" dxfId="19254" priority="28035" stopIfTrue="1" operator="greaterThan">
      <formula>16</formula>
    </cfRule>
  </conditionalFormatting>
  <conditionalFormatting sqref="K212">
    <cfRule type="cellIs" dxfId="19253" priority="28030" stopIfTrue="1" operator="greaterThan">
      <formula>6.2</formula>
    </cfRule>
    <cfRule type="cellIs" dxfId="19252" priority="28031" stopIfTrue="1" operator="between">
      <formula>5.601</formula>
      <formula>6.2</formula>
    </cfRule>
    <cfRule type="cellIs" dxfId="19251" priority="28032" stopIfTrue="1" operator="lessThanOrEqual">
      <formula>5.6</formula>
    </cfRule>
  </conditionalFormatting>
  <conditionalFormatting sqref="L212">
    <cfRule type="cellIs" dxfId="19250" priority="28029" stopIfTrue="1" operator="lessThanOrEqual">
      <formula>0.02</formula>
    </cfRule>
  </conditionalFormatting>
  <conditionalFormatting sqref="G212">
    <cfRule type="cellIs" dxfId="19249" priority="28026" stopIfTrue="1" operator="lessThanOrEqual">
      <formula>0.12</formula>
    </cfRule>
    <cfRule type="cellIs" dxfId="19248" priority="28027" stopIfTrue="1" operator="between">
      <formula>0.1201</formula>
      <formula>0.2</formula>
    </cfRule>
    <cfRule type="cellIs" dxfId="19247" priority="28028" stopIfTrue="1" operator="greaterThan">
      <formula>0.2</formula>
    </cfRule>
  </conditionalFormatting>
  <conditionalFormatting sqref="P212">
    <cfRule type="cellIs" dxfId="19246" priority="28024" stopIfTrue="1" operator="between">
      <formula>50.1</formula>
      <formula>100</formula>
    </cfRule>
    <cfRule type="cellIs" dxfId="19245" priority="28025" stopIfTrue="1" operator="greaterThan">
      <formula>100</formula>
    </cfRule>
  </conditionalFormatting>
  <conditionalFormatting sqref="O212">
    <cfRule type="cellIs" dxfId="19244" priority="28022" stopIfTrue="1" operator="between">
      <formula>1250.1</formula>
      <formula>5000</formula>
    </cfRule>
    <cfRule type="cellIs" dxfId="19243" priority="28023" stopIfTrue="1" operator="greaterThan">
      <formula>5000</formula>
    </cfRule>
  </conditionalFormatting>
  <conditionalFormatting sqref="Q212">
    <cfRule type="cellIs" dxfId="19242" priority="28020" operator="lessThanOrEqual">
      <formula>1</formula>
    </cfRule>
    <cfRule type="cellIs" dxfId="19241" priority="28021" operator="lessThan">
      <formula>3</formula>
    </cfRule>
  </conditionalFormatting>
  <conditionalFormatting sqref="F227:G227">
    <cfRule type="cellIs" dxfId="19240" priority="28017" stopIfTrue="1" operator="lessThanOrEqual">
      <formula>60</formula>
    </cfRule>
    <cfRule type="cellIs" dxfId="19239" priority="28018" stopIfTrue="1" operator="between">
      <formula>60</formula>
      <formula>100</formula>
    </cfRule>
    <cfRule type="cellIs" dxfId="19238" priority="28019" stopIfTrue="1" operator="greaterThan">
      <formula>100</formula>
    </cfRule>
  </conditionalFormatting>
  <conditionalFormatting sqref="E227">
    <cfRule type="cellIs" dxfId="19237" priority="28014" stopIfTrue="1" operator="lessThanOrEqual">
      <formula>2.5</formula>
    </cfRule>
    <cfRule type="cellIs" dxfId="19236" priority="28015" stopIfTrue="1" operator="between">
      <formula>2.5</formula>
      <formula>7</formula>
    </cfRule>
    <cfRule type="cellIs" dxfId="19235" priority="28016" stopIfTrue="1" operator="greaterThan">
      <formula>7</formula>
    </cfRule>
  </conditionalFormatting>
  <conditionalFormatting sqref="H227">
    <cfRule type="cellIs" dxfId="19234" priority="28011" stopIfTrue="1" operator="lessThanOrEqual">
      <formula>12</formula>
    </cfRule>
    <cfRule type="cellIs" dxfId="19233" priority="28012" stopIfTrue="1" operator="between">
      <formula>12</formula>
      <formula>16</formula>
    </cfRule>
    <cfRule type="cellIs" dxfId="19232" priority="28013" stopIfTrue="1" operator="greaterThan">
      <formula>16</formula>
    </cfRule>
  </conditionalFormatting>
  <conditionalFormatting sqref="K227">
    <cfRule type="cellIs" dxfId="19231" priority="28008" stopIfTrue="1" operator="greaterThan">
      <formula>6.2</formula>
    </cfRule>
    <cfRule type="cellIs" dxfId="19230" priority="28009" stopIfTrue="1" operator="between">
      <formula>5.601</formula>
      <formula>6.2</formula>
    </cfRule>
    <cfRule type="cellIs" dxfId="19229" priority="28010" stopIfTrue="1" operator="lessThanOrEqual">
      <formula>5.6</formula>
    </cfRule>
  </conditionalFormatting>
  <conditionalFormatting sqref="L227">
    <cfRule type="cellIs" dxfId="19228" priority="28007" stopIfTrue="1" operator="lessThanOrEqual">
      <formula>0.02</formula>
    </cfRule>
  </conditionalFormatting>
  <conditionalFormatting sqref="G227">
    <cfRule type="cellIs" dxfId="19227" priority="28004" stopIfTrue="1" operator="lessThanOrEqual">
      <formula>0.12</formula>
    </cfRule>
    <cfRule type="cellIs" dxfId="19226" priority="28005" stopIfTrue="1" operator="between">
      <formula>0.1201</formula>
      <formula>0.2</formula>
    </cfRule>
    <cfRule type="cellIs" dxfId="19225" priority="28006" stopIfTrue="1" operator="greaterThan">
      <formula>0.2</formula>
    </cfRule>
  </conditionalFormatting>
  <conditionalFormatting sqref="P227">
    <cfRule type="cellIs" dxfId="19224" priority="28002" stopIfTrue="1" operator="between">
      <formula>50.1</formula>
      <formula>100</formula>
    </cfRule>
    <cfRule type="cellIs" dxfId="19223" priority="28003" stopIfTrue="1" operator="greaterThan">
      <formula>100</formula>
    </cfRule>
  </conditionalFormatting>
  <conditionalFormatting sqref="O227">
    <cfRule type="cellIs" dxfId="19222" priority="28000" stopIfTrue="1" operator="between">
      <formula>1250.1</formula>
      <formula>5000</formula>
    </cfRule>
    <cfRule type="cellIs" dxfId="19221" priority="28001" stopIfTrue="1" operator="greaterThan">
      <formula>5000</formula>
    </cfRule>
  </conditionalFormatting>
  <conditionalFormatting sqref="Q227">
    <cfRule type="cellIs" dxfId="19220" priority="27998" operator="lessThanOrEqual">
      <formula>1</formula>
    </cfRule>
    <cfRule type="cellIs" dxfId="19219" priority="27999" operator="lessThan">
      <formula>3</formula>
    </cfRule>
  </conditionalFormatting>
  <conditionalFormatting sqref="F242:G242">
    <cfRule type="cellIs" dxfId="19218" priority="27995" stopIfTrue="1" operator="lessThanOrEqual">
      <formula>60</formula>
    </cfRule>
    <cfRule type="cellIs" dxfId="19217" priority="27996" stopIfTrue="1" operator="between">
      <formula>60</formula>
      <formula>100</formula>
    </cfRule>
    <cfRule type="cellIs" dxfId="19216" priority="27997" stopIfTrue="1" operator="greaterThan">
      <formula>100</formula>
    </cfRule>
  </conditionalFormatting>
  <conditionalFormatting sqref="E242">
    <cfRule type="cellIs" dxfId="19215" priority="27992" stopIfTrue="1" operator="lessThanOrEqual">
      <formula>2.5</formula>
    </cfRule>
    <cfRule type="cellIs" dxfId="19214" priority="27993" stopIfTrue="1" operator="between">
      <formula>2.5</formula>
      <formula>7</formula>
    </cfRule>
    <cfRule type="cellIs" dxfId="19213" priority="27994" stopIfTrue="1" operator="greaterThan">
      <formula>7</formula>
    </cfRule>
  </conditionalFormatting>
  <conditionalFormatting sqref="H242">
    <cfRule type="cellIs" dxfId="19212" priority="27989" stopIfTrue="1" operator="lessThanOrEqual">
      <formula>12</formula>
    </cfRule>
    <cfRule type="cellIs" dxfId="19211" priority="27990" stopIfTrue="1" operator="between">
      <formula>12</formula>
      <formula>16</formula>
    </cfRule>
    <cfRule type="cellIs" dxfId="19210" priority="27991" stopIfTrue="1" operator="greaterThan">
      <formula>16</formula>
    </cfRule>
  </conditionalFormatting>
  <conditionalFormatting sqref="K242">
    <cfRule type="cellIs" dxfId="19209" priority="27986" stopIfTrue="1" operator="greaterThan">
      <formula>6.2</formula>
    </cfRule>
    <cfRule type="cellIs" dxfId="19208" priority="27987" stopIfTrue="1" operator="between">
      <formula>5.601</formula>
      <formula>6.2</formula>
    </cfRule>
    <cfRule type="cellIs" dxfId="19207" priority="27988" stopIfTrue="1" operator="lessThanOrEqual">
      <formula>5.6</formula>
    </cfRule>
  </conditionalFormatting>
  <conditionalFormatting sqref="L242">
    <cfRule type="cellIs" dxfId="19206" priority="27985" stopIfTrue="1" operator="lessThanOrEqual">
      <formula>0.02</formula>
    </cfRule>
  </conditionalFormatting>
  <conditionalFormatting sqref="G242">
    <cfRule type="cellIs" dxfId="19205" priority="27982" stopIfTrue="1" operator="lessThanOrEqual">
      <formula>0.12</formula>
    </cfRule>
    <cfRule type="cellIs" dxfId="19204" priority="27983" stopIfTrue="1" operator="between">
      <formula>0.1201</formula>
      <formula>0.2</formula>
    </cfRule>
    <cfRule type="cellIs" dxfId="19203" priority="27984" stopIfTrue="1" operator="greaterThan">
      <formula>0.2</formula>
    </cfRule>
  </conditionalFormatting>
  <conditionalFormatting sqref="P242">
    <cfRule type="cellIs" dxfId="19202" priority="27980" stopIfTrue="1" operator="between">
      <formula>50.1</formula>
      <formula>100</formula>
    </cfRule>
    <cfRule type="cellIs" dxfId="19201" priority="27981" stopIfTrue="1" operator="greaterThan">
      <formula>100</formula>
    </cfRule>
  </conditionalFormatting>
  <conditionalFormatting sqref="O242">
    <cfRule type="cellIs" dxfId="19200" priority="27978" stopIfTrue="1" operator="between">
      <formula>1250.1</formula>
      <formula>5000</formula>
    </cfRule>
    <cfRule type="cellIs" dxfId="19199" priority="27979" stopIfTrue="1" operator="greaterThan">
      <formula>5000</formula>
    </cfRule>
  </conditionalFormatting>
  <conditionalFormatting sqref="Q242">
    <cfRule type="cellIs" dxfId="19198" priority="27976" operator="lessThanOrEqual">
      <formula>1</formula>
    </cfRule>
    <cfRule type="cellIs" dxfId="19197" priority="27977" operator="lessThan">
      <formula>3</formula>
    </cfRule>
  </conditionalFormatting>
  <conditionalFormatting sqref="F260:G260">
    <cfRule type="cellIs" dxfId="19196" priority="27973" stopIfTrue="1" operator="lessThanOrEqual">
      <formula>60</formula>
    </cfRule>
    <cfRule type="cellIs" dxfId="19195" priority="27974" stopIfTrue="1" operator="between">
      <formula>60</formula>
      <formula>100</formula>
    </cfRule>
    <cfRule type="cellIs" dxfId="19194" priority="27975" stopIfTrue="1" operator="greaterThan">
      <formula>100</formula>
    </cfRule>
  </conditionalFormatting>
  <conditionalFormatting sqref="E260">
    <cfRule type="cellIs" dxfId="19193" priority="27970" stopIfTrue="1" operator="lessThanOrEqual">
      <formula>2.5</formula>
    </cfRule>
    <cfRule type="cellIs" dxfId="19192" priority="27971" stopIfTrue="1" operator="between">
      <formula>2.5</formula>
      <formula>7</formula>
    </cfRule>
    <cfRule type="cellIs" dxfId="19191" priority="27972" stopIfTrue="1" operator="greaterThan">
      <formula>7</formula>
    </cfRule>
  </conditionalFormatting>
  <conditionalFormatting sqref="H260">
    <cfRule type="cellIs" dxfId="19190" priority="27967" stopIfTrue="1" operator="lessThanOrEqual">
      <formula>12</formula>
    </cfRule>
    <cfRule type="cellIs" dxfId="19189" priority="27968" stopIfTrue="1" operator="between">
      <formula>12</formula>
      <formula>16</formula>
    </cfRule>
    <cfRule type="cellIs" dxfId="19188" priority="27969" stopIfTrue="1" operator="greaterThan">
      <formula>16</formula>
    </cfRule>
  </conditionalFormatting>
  <conditionalFormatting sqref="K260">
    <cfRule type="cellIs" dxfId="19187" priority="27964" stopIfTrue="1" operator="greaterThan">
      <formula>6.2</formula>
    </cfRule>
    <cfRule type="cellIs" dxfId="19186" priority="27965" stopIfTrue="1" operator="between">
      <formula>5.601</formula>
      <formula>6.2</formula>
    </cfRule>
    <cfRule type="cellIs" dxfId="19185" priority="27966" stopIfTrue="1" operator="lessThanOrEqual">
      <formula>5.6</formula>
    </cfRule>
  </conditionalFormatting>
  <conditionalFormatting sqref="L260">
    <cfRule type="cellIs" dxfId="19184" priority="27963" stopIfTrue="1" operator="lessThanOrEqual">
      <formula>0.02</formula>
    </cfRule>
  </conditionalFormatting>
  <conditionalFormatting sqref="G260">
    <cfRule type="cellIs" dxfId="19183" priority="27960" stopIfTrue="1" operator="lessThanOrEqual">
      <formula>0.12</formula>
    </cfRule>
    <cfRule type="cellIs" dxfId="19182" priority="27961" stopIfTrue="1" operator="between">
      <formula>0.1201</formula>
      <formula>0.2</formula>
    </cfRule>
    <cfRule type="cellIs" dxfId="19181" priority="27962" stopIfTrue="1" operator="greaterThan">
      <formula>0.2</formula>
    </cfRule>
  </conditionalFormatting>
  <conditionalFormatting sqref="P260">
    <cfRule type="cellIs" dxfId="19180" priority="27958" stopIfTrue="1" operator="between">
      <formula>50.1</formula>
      <formula>100</formula>
    </cfRule>
    <cfRule type="cellIs" dxfId="19179" priority="27959" stopIfTrue="1" operator="greaterThan">
      <formula>100</formula>
    </cfRule>
  </conditionalFormatting>
  <conditionalFormatting sqref="O260">
    <cfRule type="cellIs" dxfId="19178" priority="27956" stopIfTrue="1" operator="between">
      <formula>1250.1</formula>
      <formula>5000</formula>
    </cfRule>
    <cfRule type="cellIs" dxfId="19177" priority="27957" stopIfTrue="1" operator="greaterThan">
      <formula>5000</formula>
    </cfRule>
  </conditionalFormatting>
  <conditionalFormatting sqref="Q260">
    <cfRule type="cellIs" dxfId="19176" priority="27954" operator="lessThanOrEqual">
      <formula>1</formula>
    </cfRule>
    <cfRule type="cellIs" dxfId="19175" priority="27955" operator="lessThan">
      <formula>3</formula>
    </cfRule>
  </conditionalFormatting>
  <conditionalFormatting sqref="F275:G275">
    <cfRule type="cellIs" dxfId="19174" priority="27951" stopIfTrue="1" operator="lessThanOrEqual">
      <formula>60</formula>
    </cfRule>
    <cfRule type="cellIs" dxfId="19173" priority="27952" stopIfTrue="1" operator="between">
      <formula>60</formula>
      <formula>100</formula>
    </cfRule>
    <cfRule type="cellIs" dxfId="19172" priority="27953" stopIfTrue="1" operator="greaterThan">
      <formula>100</formula>
    </cfRule>
  </conditionalFormatting>
  <conditionalFormatting sqref="E275">
    <cfRule type="cellIs" dxfId="19171" priority="27948" stopIfTrue="1" operator="lessThanOrEqual">
      <formula>2.5</formula>
    </cfRule>
    <cfRule type="cellIs" dxfId="19170" priority="27949" stopIfTrue="1" operator="between">
      <formula>2.5</formula>
      <formula>7</formula>
    </cfRule>
    <cfRule type="cellIs" dxfId="19169" priority="27950" stopIfTrue="1" operator="greaterThan">
      <formula>7</formula>
    </cfRule>
  </conditionalFormatting>
  <conditionalFormatting sqref="H275">
    <cfRule type="cellIs" dxfId="19168" priority="27945" stopIfTrue="1" operator="lessThanOrEqual">
      <formula>12</formula>
    </cfRule>
    <cfRule type="cellIs" dxfId="19167" priority="27946" stopIfTrue="1" operator="between">
      <formula>12</formula>
      <formula>16</formula>
    </cfRule>
    <cfRule type="cellIs" dxfId="19166" priority="27947" stopIfTrue="1" operator="greaterThan">
      <formula>16</formula>
    </cfRule>
  </conditionalFormatting>
  <conditionalFormatting sqref="K275">
    <cfRule type="cellIs" dxfId="19165" priority="27942" stopIfTrue="1" operator="greaterThan">
      <formula>6.2</formula>
    </cfRule>
    <cfRule type="cellIs" dxfId="19164" priority="27943" stopIfTrue="1" operator="between">
      <formula>5.601</formula>
      <formula>6.2</formula>
    </cfRule>
    <cfRule type="cellIs" dxfId="19163" priority="27944" stopIfTrue="1" operator="lessThanOrEqual">
      <formula>5.6</formula>
    </cfRule>
  </conditionalFormatting>
  <conditionalFormatting sqref="L275">
    <cfRule type="cellIs" dxfId="19162" priority="27941" stopIfTrue="1" operator="lessThanOrEqual">
      <formula>0.02</formula>
    </cfRule>
  </conditionalFormatting>
  <conditionalFormatting sqref="G275">
    <cfRule type="cellIs" dxfId="19161" priority="27938" stopIfTrue="1" operator="lessThanOrEqual">
      <formula>0.12</formula>
    </cfRule>
    <cfRule type="cellIs" dxfId="19160" priority="27939" stopIfTrue="1" operator="between">
      <formula>0.1201</formula>
      <formula>0.2</formula>
    </cfRule>
    <cfRule type="cellIs" dxfId="19159" priority="27940" stopIfTrue="1" operator="greaterThan">
      <formula>0.2</formula>
    </cfRule>
  </conditionalFormatting>
  <conditionalFormatting sqref="P275">
    <cfRule type="cellIs" dxfId="19158" priority="27936" stopIfTrue="1" operator="between">
      <formula>50.1</formula>
      <formula>100</formula>
    </cfRule>
    <cfRule type="cellIs" dxfId="19157" priority="27937" stopIfTrue="1" operator="greaterThan">
      <formula>100</formula>
    </cfRule>
  </conditionalFormatting>
  <conditionalFormatting sqref="O275">
    <cfRule type="cellIs" dxfId="19156" priority="27934" stopIfTrue="1" operator="between">
      <formula>1250.1</formula>
      <formula>5000</formula>
    </cfRule>
    <cfRule type="cellIs" dxfId="19155" priority="27935" stopIfTrue="1" operator="greaterThan">
      <formula>5000</formula>
    </cfRule>
  </conditionalFormatting>
  <conditionalFormatting sqref="Q275">
    <cfRule type="cellIs" dxfId="19154" priority="27932" operator="lessThanOrEqual">
      <formula>1</formula>
    </cfRule>
    <cfRule type="cellIs" dxfId="19153" priority="27933" operator="lessThan">
      <formula>3</formula>
    </cfRule>
  </conditionalFormatting>
  <conditionalFormatting sqref="F287:G287">
    <cfRule type="cellIs" dxfId="19152" priority="27929" stopIfTrue="1" operator="lessThanOrEqual">
      <formula>60</formula>
    </cfRule>
    <cfRule type="cellIs" dxfId="19151" priority="27930" stopIfTrue="1" operator="between">
      <formula>60</formula>
      <formula>100</formula>
    </cfRule>
    <cfRule type="cellIs" dxfId="19150" priority="27931" stopIfTrue="1" operator="greaterThan">
      <formula>100</formula>
    </cfRule>
  </conditionalFormatting>
  <conditionalFormatting sqref="E287">
    <cfRule type="cellIs" dxfId="19149" priority="27926" stopIfTrue="1" operator="lessThanOrEqual">
      <formula>2.5</formula>
    </cfRule>
    <cfRule type="cellIs" dxfId="19148" priority="27927" stopIfTrue="1" operator="between">
      <formula>2.5</formula>
      <formula>7</formula>
    </cfRule>
    <cfRule type="cellIs" dxfId="19147" priority="27928" stopIfTrue="1" operator="greaterThan">
      <formula>7</formula>
    </cfRule>
  </conditionalFormatting>
  <conditionalFormatting sqref="H287">
    <cfRule type="cellIs" dxfId="19146" priority="27923" stopIfTrue="1" operator="lessThanOrEqual">
      <formula>12</formula>
    </cfRule>
    <cfRule type="cellIs" dxfId="19145" priority="27924" stopIfTrue="1" operator="between">
      <formula>12</formula>
      <formula>16</formula>
    </cfRule>
    <cfRule type="cellIs" dxfId="19144" priority="27925" stopIfTrue="1" operator="greaterThan">
      <formula>16</formula>
    </cfRule>
  </conditionalFormatting>
  <conditionalFormatting sqref="K287">
    <cfRule type="cellIs" dxfId="19143" priority="27920" stopIfTrue="1" operator="greaterThan">
      <formula>6.2</formula>
    </cfRule>
    <cfRule type="cellIs" dxfId="19142" priority="27921" stopIfTrue="1" operator="between">
      <formula>5.601</formula>
      <formula>6.2</formula>
    </cfRule>
    <cfRule type="cellIs" dxfId="19141" priority="27922" stopIfTrue="1" operator="lessThanOrEqual">
      <formula>5.6</formula>
    </cfRule>
  </conditionalFormatting>
  <conditionalFormatting sqref="L287">
    <cfRule type="cellIs" dxfId="19140" priority="27919" stopIfTrue="1" operator="lessThanOrEqual">
      <formula>0.02</formula>
    </cfRule>
  </conditionalFormatting>
  <conditionalFormatting sqref="G287">
    <cfRule type="cellIs" dxfId="19139" priority="27916" stopIfTrue="1" operator="lessThanOrEqual">
      <formula>0.12</formula>
    </cfRule>
    <cfRule type="cellIs" dxfId="19138" priority="27917" stopIfTrue="1" operator="between">
      <formula>0.1201</formula>
      <formula>0.2</formula>
    </cfRule>
    <cfRule type="cellIs" dxfId="19137" priority="27918" stopIfTrue="1" operator="greaterThan">
      <formula>0.2</formula>
    </cfRule>
  </conditionalFormatting>
  <conditionalFormatting sqref="P287">
    <cfRule type="cellIs" dxfId="19136" priority="27914" stopIfTrue="1" operator="between">
      <formula>50.1</formula>
      <formula>100</formula>
    </cfRule>
    <cfRule type="cellIs" dxfId="19135" priority="27915" stopIfTrue="1" operator="greaterThan">
      <formula>100</formula>
    </cfRule>
  </conditionalFormatting>
  <conditionalFormatting sqref="O287">
    <cfRule type="cellIs" dxfId="19134" priority="27912" stopIfTrue="1" operator="between">
      <formula>1250.1</formula>
      <formula>5000</formula>
    </cfRule>
    <cfRule type="cellIs" dxfId="19133" priority="27913" stopIfTrue="1" operator="greaterThan">
      <formula>5000</formula>
    </cfRule>
  </conditionalFormatting>
  <conditionalFormatting sqref="F299:G299">
    <cfRule type="cellIs" dxfId="19132" priority="27909" stopIfTrue="1" operator="lessThanOrEqual">
      <formula>60</formula>
    </cfRule>
    <cfRule type="cellIs" dxfId="19131" priority="27910" stopIfTrue="1" operator="between">
      <formula>60</formula>
      <formula>100</formula>
    </cfRule>
    <cfRule type="cellIs" dxfId="19130" priority="27911" stopIfTrue="1" operator="greaterThan">
      <formula>100</formula>
    </cfRule>
  </conditionalFormatting>
  <conditionalFormatting sqref="E299">
    <cfRule type="cellIs" dxfId="19129" priority="27906" stopIfTrue="1" operator="lessThanOrEqual">
      <formula>2.5</formula>
    </cfRule>
    <cfRule type="cellIs" dxfId="19128" priority="27907" stopIfTrue="1" operator="between">
      <formula>2.5</formula>
      <formula>7</formula>
    </cfRule>
    <cfRule type="cellIs" dxfId="19127" priority="27908" stopIfTrue="1" operator="greaterThan">
      <formula>7</formula>
    </cfRule>
  </conditionalFormatting>
  <conditionalFormatting sqref="H299">
    <cfRule type="cellIs" dxfId="19126" priority="27903" stopIfTrue="1" operator="lessThanOrEqual">
      <formula>12</formula>
    </cfRule>
    <cfRule type="cellIs" dxfId="19125" priority="27904" stopIfTrue="1" operator="between">
      <formula>12</formula>
      <formula>16</formula>
    </cfRule>
    <cfRule type="cellIs" dxfId="19124" priority="27905" stopIfTrue="1" operator="greaterThan">
      <formula>16</formula>
    </cfRule>
  </conditionalFormatting>
  <conditionalFormatting sqref="K299">
    <cfRule type="cellIs" dxfId="19123" priority="27900" stopIfTrue="1" operator="greaterThan">
      <formula>6.2</formula>
    </cfRule>
    <cfRule type="cellIs" dxfId="19122" priority="27901" stopIfTrue="1" operator="between">
      <formula>5.601</formula>
      <formula>6.2</formula>
    </cfRule>
    <cfRule type="cellIs" dxfId="19121" priority="27902" stopIfTrue="1" operator="lessThanOrEqual">
      <formula>5.6</formula>
    </cfRule>
  </conditionalFormatting>
  <conditionalFormatting sqref="L299">
    <cfRule type="cellIs" dxfId="19120" priority="27899" stopIfTrue="1" operator="lessThanOrEqual">
      <formula>0.02</formula>
    </cfRule>
  </conditionalFormatting>
  <conditionalFormatting sqref="G299">
    <cfRule type="cellIs" dxfId="19119" priority="27896" stopIfTrue="1" operator="lessThanOrEqual">
      <formula>0.12</formula>
    </cfRule>
    <cfRule type="cellIs" dxfId="19118" priority="27897" stopIfTrue="1" operator="between">
      <formula>0.1201</formula>
      <formula>0.2</formula>
    </cfRule>
    <cfRule type="cellIs" dxfId="19117" priority="27898" stopIfTrue="1" operator="greaterThan">
      <formula>0.2</formula>
    </cfRule>
  </conditionalFormatting>
  <conditionalFormatting sqref="P299">
    <cfRule type="cellIs" dxfId="19116" priority="27894" stopIfTrue="1" operator="between">
      <formula>50.1</formula>
      <formula>100</formula>
    </cfRule>
    <cfRule type="cellIs" dxfId="19115" priority="27895" stopIfTrue="1" operator="greaterThan">
      <formula>100</formula>
    </cfRule>
  </conditionalFormatting>
  <conditionalFormatting sqref="O299">
    <cfRule type="cellIs" dxfId="19114" priority="27892" stopIfTrue="1" operator="between">
      <formula>1250.1</formula>
      <formula>5000</formula>
    </cfRule>
    <cfRule type="cellIs" dxfId="19113" priority="27893" stopIfTrue="1" operator="greaterThan">
      <formula>5000</formula>
    </cfRule>
  </conditionalFormatting>
  <conditionalFormatting sqref="F311:G311">
    <cfRule type="cellIs" dxfId="19112" priority="27889" stopIfTrue="1" operator="lessThanOrEqual">
      <formula>60</formula>
    </cfRule>
    <cfRule type="cellIs" dxfId="19111" priority="27890" stopIfTrue="1" operator="between">
      <formula>60</formula>
      <formula>100</formula>
    </cfRule>
    <cfRule type="cellIs" dxfId="19110" priority="27891" stopIfTrue="1" operator="greaterThan">
      <formula>100</formula>
    </cfRule>
  </conditionalFormatting>
  <conditionalFormatting sqref="E311">
    <cfRule type="cellIs" dxfId="19109" priority="27886" stopIfTrue="1" operator="lessThanOrEqual">
      <formula>2.5</formula>
    </cfRule>
    <cfRule type="cellIs" dxfId="19108" priority="27887" stopIfTrue="1" operator="between">
      <formula>2.5</formula>
      <formula>7</formula>
    </cfRule>
    <cfRule type="cellIs" dxfId="19107" priority="27888" stopIfTrue="1" operator="greaterThan">
      <formula>7</formula>
    </cfRule>
  </conditionalFormatting>
  <conditionalFormatting sqref="H311">
    <cfRule type="cellIs" dxfId="19106" priority="27883" stopIfTrue="1" operator="lessThanOrEqual">
      <formula>12</formula>
    </cfRule>
    <cfRule type="cellIs" dxfId="19105" priority="27884" stopIfTrue="1" operator="between">
      <formula>12</formula>
      <formula>16</formula>
    </cfRule>
    <cfRule type="cellIs" dxfId="19104" priority="27885" stopIfTrue="1" operator="greaterThan">
      <formula>16</formula>
    </cfRule>
  </conditionalFormatting>
  <conditionalFormatting sqref="K311">
    <cfRule type="cellIs" dxfId="19103" priority="27880" stopIfTrue="1" operator="greaterThan">
      <formula>6.2</formula>
    </cfRule>
    <cfRule type="cellIs" dxfId="19102" priority="27881" stopIfTrue="1" operator="between">
      <formula>5.601</formula>
      <formula>6.2</formula>
    </cfRule>
    <cfRule type="cellIs" dxfId="19101" priority="27882" stopIfTrue="1" operator="lessThanOrEqual">
      <formula>5.6</formula>
    </cfRule>
  </conditionalFormatting>
  <conditionalFormatting sqref="L311">
    <cfRule type="cellIs" dxfId="19100" priority="27879" stopIfTrue="1" operator="lessThanOrEqual">
      <formula>0.02</formula>
    </cfRule>
  </conditionalFormatting>
  <conditionalFormatting sqref="G311">
    <cfRule type="cellIs" dxfId="19099" priority="27876" stopIfTrue="1" operator="lessThanOrEqual">
      <formula>0.12</formula>
    </cfRule>
    <cfRule type="cellIs" dxfId="19098" priority="27877" stopIfTrue="1" operator="between">
      <formula>0.1201</formula>
      <formula>0.2</formula>
    </cfRule>
    <cfRule type="cellIs" dxfId="19097" priority="27878" stopIfTrue="1" operator="greaterThan">
      <formula>0.2</formula>
    </cfRule>
  </conditionalFormatting>
  <conditionalFormatting sqref="P311">
    <cfRule type="cellIs" dxfId="19096" priority="27874" stopIfTrue="1" operator="between">
      <formula>50.1</formula>
      <formula>100</formula>
    </cfRule>
    <cfRule type="cellIs" dxfId="19095" priority="27875" stopIfTrue="1" operator="greaterThan">
      <formula>100</formula>
    </cfRule>
  </conditionalFormatting>
  <conditionalFormatting sqref="O311">
    <cfRule type="cellIs" dxfId="19094" priority="27872" stopIfTrue="1" operator="between">
      <formula>1250.1</formula>
      <formula>5000</formula>
    </cfRule>
    <cfRule type="cellIs" dxfId="19093" priority="27873" stopIfTrue="1" operator="greaterThan">
      <formula>5000</formula>
    </cfRule>
  </conditionalFormatting>
  <conditionalFormatting sqref="F323:G323">
    <cfRule type="cellIs" dxfId="19092" priority="27869" stopIfTrue="1" operator="lessThanOrEqual">
      <formula>60</formula>
    </cfRule>
    <cfRule type="cellIs" dxfId="19091" priority="27870" stopIfTrue="1" operator="between">
      <formula>60</formula>
      <formula>100</formula>
    </cfRule>
    <cfRule type="cellIs" dxfId="19090" priority="27871" stopIfTrue="1" operator="greaterThan">
      <formula>100</formula>
    </cfRule>
  </conditionalFormatting>
  <conditionalFormatting sqref="E323">
    <cfRule type="cellIs" dxfId="19089" priority="27866" stopIfTrue="1" operator="lessThanOrEqual">
      <formula>2.5</formula>
    </cfRule>
    <cfRule type="cellIs" dxfId="19088" priority="27867" stopIfTrue="1" operator="between">
      <formula>2.5</formula>
      <formula>7</formula>
    </cfRule>
    <cfRule type="cellIs" dxfId="19087" priority="27868" stopIfTrue="1" operator="greaterThan">
      <formula>7</formula>
    </cfRule>
  </conditionalFormatting>
  <conditionalFormatting sqref="H323">
    <cfRule type="cellIs" dxfId="19086" priority="27863" stopIfTrue="1" operator="lessThanOrEqual">
      <formula>12</formula>
    </cfRule>
    <cfRule type="cellIs" dxfId="19085" priority="27864" stopIfTrue="1" operator="between">
      <formula>12</formula>
      <formula>16</formula>
    </cfRule>
    <cfRule type="cellIs" dxfId="19084" priority="27865" stopIfTrue="1" operator="greaterThan">
      <formula>16</formula>
    </cfRule>
  </conditionalFormatting>
  <conditionalFormatting sqref="K323">
    <cfRule type="cellIs" dxfId="19083" priority="27860" stopIfTrue="1" operator="greaterThan">
      <formula>6.2</formula>
    </cfRule>
    <cfRule type="cellIs" dxfId="19082" priority="27861" stopIfTrue="1" operator="between">
      <formula>5.601</formula>
      <formula>6.2</formula>
    </cfRule>
    <cfRule type="cellIs" dxfId="19081" priority="27862" stopIfTrue="1" operator="lessThanOrEqual">
      <formula>5.6</formula>
    </cfRule>
  </conditionalFormatting>
  <conditionalFormatting sqref="L323">
    <cfRule type="cellIs" dxfId="19080" priority="27859" stopIfTrue="1" operator="lessThanOrEqual">
      <formula>0.02</formula>
    </cfRule>
  </conditionalFormatting>
  <conditionalFormatting sqref="G323">
    <cfRule type="cellIs" dxfId="19079" priority="27856" stopIfTrue="1" operator="lessThanOrEqual">
      <formula>0.12</formula>
    </cfRule>
    <cfRule type="cellIs" dxfId="19078" priority="27857" stopIfTrue="1" operator="between">
      <formula>0.1201</formula>
      <formula>0.2</formula>
    </cfRule>
    <cfRule type="cellIs" dxfId="19077" priority="27858" stopIfTrue="1" operator="greaterThan">
      <formula>0.2</formula>
    </cfRule>
  </conditionalFormatting>
  <conditionalFormatting sqref="P323">
    <cfRule type="cellIs" dxfId="19076" priority="27854" stopIfTrue="1" operator="between">
      <formula>50.1</formula>
      <formula>100</formula>
    </cfRule>
    <cfRule type="cellIs" dxfId="19075" priority="27855" stopIfTrue="1" operator="greaterThan">
      <formula>100</formula>
    </cfRule>
  </conditionalFormatting>
  <conditionalFormatting sqref="O323">
    <cfRule type="cellIs" dxfId="19074" priority="27852" stopIfTrue="1" operator="between">
      <formula>1250.1</formula>
      <formula>5000</formula>
    </cfRule>
    <cfRule type="cellIs" dxfId="19073" priority="27853" stopIfTrue="1" operator="greaterThan">
      <formula>5000</formula>
    </cfRule>
  </conditionalFormatting>
  <conditionalFormatting sqref="F350:G350">
    <cfRule type="cellIs" dxfId="19072" priority="27827" stopIfTrue="1" operator="lessThanOrEqual">
      <formula>60</formula>
    </cfRule>
    <cfRule type="cellIs" dxfId="19071" priority="27828" stopIfTrue="1" operator="between">
      <formula>60</formula>
      <formula>100</formula>
    </cfRule>
    <cfRule type="cellIs" dxfId="19070" priority="27829" stopIfTrue="1" operator="greaterThan">
      <formula>100</formula>
    </cfRule>
  </conditionalFormatting>
  <conditionalFormatting sqref="E350">
    <cfRule type="cellIs" dxfId="19069" priority="27824" stopIfTrue="1" operator="lessThanOrEqual">
      <formula>2.5</formula>
    </cfRule>
    <cfRule type="cellIs" dxfId="19068" priority="27825" stopIfTrue="1" operator="between">
      <formula>2.5</formula>
      <formula>7</formula>
    </cfRule>
    <cfRule type="cellIs" dxfId="19067" priority="27826" stopIfTrue="1" operator="greaterThan">
      <formula>7</formula>
    </cfRule>
  </conditionalFormatting>
  <conditionalFormatting sqref="H350">
    <cfRule type="cellIs" dxfId="19066" priority="27821" stopIfTrue="1" operator="lessThanOrEqual">
      <formula>12</formula>
    </cfRule>
    <cfRule type="cellIs" dxfId="19065" priority="27822" stopIfTrue="1" operator="between">
      <formula>12</formula>
      <formula>16</formula>
    </cfRule>
    <cfRule type="cellIs" dxfId="19064" priority="27823" stopIfTrue="1" operator="greaterThan">
      <formula>16</formula>
    </cfRule>
  </conditionalFormatting>
  <conditionalFormatting sqref="K350">
    <cfRule type="cellIs" dxfId="19063" priority="27818" stopIfTrue="1" operator="greaterThan">
      <formula>6.2</formula>
    </cfRule>
    <cfRule type="cellIs" dxfId="19062" priority="27819" stopIfTrue="1" operator="between">
      <formula>5.601</formula>
      <formula>6.2</formula>
    </cfRule>
    <cfRule type="cellIs" dxfId="19061" priority="27820" stopIfTrue="1" operator="lessThanOrEqual">
      <formula>5.6</formula>
    </cfRule>
  </conditionalFormatting>
  <conditionalFormatting sqref="L350">
    <cfRule type="cellIs" dxfId="19060" priority="27817" stopIfTrue="1" operator="lessThanOrEqual">
      <formula>0.02</formula>
    </cfRule>
  </conditionalFormatting>
  <conditionalFormatting sqref="G350">
    <cfRule type="cellIs" dxfId="19059" priority="27814" stopIfTrue="1" operator="lessThanOrEqual">
      <formula>0.12</formula>
    </cfRule>
    <cfRule type="cellIs" dxfId="19058" priority="27815" stopIfTrue="1" operator="between">
      <formula>0.1201</formula>
      <formula>0.2</formula>
    </cfRule>
    <cfRule type="cellIs" dxfId="19057" priority="27816" stopIfTrue="1" operator="greaterThan">
      <formula>0.2</formula>
    </cfRule>
  </conditionalFormatting>
  <conditionalFormatting sqref="P350">
    <cfRule type="cellIs" dxfId="19056" priority="27812" stopIfTrue="1" operator="between">
      <formula>50.1</formula>
      <formula>100</formula>
    </cfRule>
    <cfRule type="cellIs" dxfId="19055" priority="27813" stopIfTrue="1" operator="greaterThan">
      <formula>100</formula>
    </cfRule>
  </conditionalFormatting>
  <conditionalFormatting sqref="O350">
    <cfRule type="cellIs" dxfId="19054" priority="27810" stopIfTrue="1" operator="between">
      <formula>1250.1</formula>
      <formula>5000</formula>
    </cfRule>
    <cfRule type="cellIs" dxfId="19053" priority="27811" stopIfTrue="1" operator="greaterThan">
      <formula>5000</formula>
    </cfRule>
  </conditionalFormatting>
  <conditionalFormatting sqref="F396:G396">
    <cfRule type="cellIs" dxfId="19052" priority="27767" stopIfTrue="1" operator="lessThanOrEqual">
      <formula>60</formula>
    </cfRule>
    <cfRule type="cellIs" dxfId="19051" priority="27768" stopIfTrue="1" operator="between">
      <formula>60</formula>
      <formula>100</formula>
    </cfRule>
    <cfRule type="cellIs" dxfId="19050" priority="27769" stopIfTrue="1" operator="greaterThan">
      <formula>100</formula>
    </cfRule>
  </conditionalFormatting>
  <conditionalFormatting sqref="E396">
    <cfRule type="cellIs" dxfId="19049" priority="27764" stopIfTrue="1" operator="lessThanOrEqual">
      <formula>2.5</formula>
    </cfRule>
    <cfRule type="cellIs" dxfId="19048" priority="27765" stopIfTrue="1" operator="between">
      <formula>2.5</formula>
      <formula>7</formula>
    </cfRule>
    <cfRule type="cellIs" dxfId="19047" priority="27766" stopIfTrue="1" operator="greaterThan">
      <formula>7</formula>
    </cfRule>
  </conditionalFormatting>
  <conditionalFormatting sqref="H396">
    <cfRule type="cellIs" dxfId="19046" priority="27761" stopIfTrue="1" operator="lessThanOrEqual">
      <formula>12</formula>
    </cfRule>
    <cfRule type="cellIs" dxfId="19045" priority="27762" stopIfTrue="1" operator="between">
      <formula>12</formula>
      <formula>16</formula>
    </cfRule>
    <cfRule type="cellIs" dxfId="19044" priority="27763" stopIfTrue="1" operator="greaterThan">
      <formula>16</formula>
    </cfRule>
  </conditionalFormatting>
  <conditionalFormatting sqref="K396">
    <cfRule type="cellIs" dxfId="19043" priority="27758" stopIfTrue="1" operator="greaterThan">
      <formula>6.2</formula>
    </cfRule>
    <cfRule type="cellIs" dxfId="19042" priority="27759" stopIfTrue="1" operator="between">
      <formula>5.601</formula>
      <formula>6.2</formula>
    </cfRule>
    <cfRule type="cellIs" dxfId="19041" priority="27760" stopIfTrue="1" operator="lessThanOrEqual">
      <formula>5.6</formula>
    </cfRule>
  </conditionalFormatting>
  <conditionalFormatting sqref="L396">
    <cfRule type="cellIs" dxfId="19040" priority="27757" stopIfTrue="1" operator="lessThanOrEqual">
      <formula>0.02</formula>
    </cfRule>
  </conditionalFormatting>
  <conditionalFormatting sqref="G396">
    <cfRule type="cellIs" dxfId="19039" priority="27754" stopIfTrue="1" operator="lessThanOrEqual">
      <formula>0.12</formula>
    </cfRule>
    <cfRule type="cellIs" dxfId="19038" priority="27755" stopIfTrue="1" operator="between">
      <formula>0.1201</formula>
      <formula>0.2</formula>
    </cfRule>
    <cfRule type="cellIs" dxfId="19037" priority="27756" stopIfTrue="1" operator="greaterThan">
      <formula>0.2</formula>
    </cfRule>
  </conditionalFormatting>
  <conditionalFormatting sqref="P396">
    <cfRule type="cellIs" dxfId="19036" priority="27752" stopIfTrue="1" operator="between">
      <formula>50.1</formula>
      <formula>100</formula>
    </cfRule>
    <cfRule type="cellIs" dxfId="19035" priority="27753" stopIfTrue="1" operator="greaterThan">
      <formula>100</formula>
    </cfRule>
  </conditionalFormatting>
  <conditionalFormatting sqref="O396">
    <cfRule type="cellIs" dxfId="19034" priority="27750" stopIfTrue="1" operator="between">
      <formula>1250.1</formula>
      <formula>5000</formula>
    </cfRule>
    <cfRule type="cellIs" dxfId="19033" priority="27751" stopIfTrue="1" operator="greaterThan">
      <formula>5000</formula>
    </cfRule>
  </conditionalFormatting>
  <conditionalFormatting sqref="F411:G411">
    <cfRule type="cellIs" dxfId="19032" priority="27747" stopIfTrue="1" operator="lessThanOrEqual">
      <formula>60</formula>
    </cfRule>
    <cfRule type="cellIs" dxfId="19031" priority="27748" stopIfTrue="1" operator="between">
      <formula>60</formula>
      <formula>100</formula>
    </cfRule>
    <cfRule type="cellIs" dxfId="19030" priority="27749" stopIfTrue="1" operator="greaterThan">
      <formula>100</formula>
    </cfRule>
  </conditionalFormatting>
  <conditionalFormatting sqref="E411">
    <cfRule type="cellIs" dxfId="19029" priority="27744" stopIfTrue="1" operator="lessThanOrEqual">
      <formula>2.5</formula>
    </cfRule>
    <cfRule type="cellIs" dxfId="19028" priority="27745" stopIfTrue="1" operator="between">
      <formula>2.5</formula>
      <formula>7</formula>
    </cfRule>
    <cfRule type="cellIs" dxfId="19027" priority="27746" stopIfTrue="1" operator="greaterThan">
      <formula>7</formula>
    </cfRule>
  </conditionalFormatting>
  <conditionalFormatting sqref="H411">
    <cfRule type="cellIs" dxfId="19026" priority="27741" stopIfTrue="1" operator="lessThanOrEqual">
      <formula>12</formula>
    </cfRule>
    <cfRule type="cellIs" dxfId="19025" priority="27742" stopIfTrue="1" operator="between">
      <formula>12</formula>
      <formula>16</formula>
    </cfRule>
    <cfRule type="cellIs" dxfId="19024" priority="27743" stopIfTrue="1" operator="greaterThan">
      <formula>16</formula>
    </cfRule>
  </conditionalFormatting>
  <conditionalFormatting sqref="K411">
    <cfRule type="cellIs" dxfId="19023" priority="27738" stopIfTrue="1" operator="greaterThan">
      <formula>6.2</formula>
    </cfRule>
    <cfRule type="cellIs" dxfId="19022" priority="27739" stopIfTrue="1" operator="between">
      <formula>5.601</formula>
      <formula>6.2</formula>
    </cfRule>
    <cfRule type="cellIs" dxfId="19021" priority="27740" stopIfTrue="1" operator="lessThanOrEqual">
      <formula>5.6</formula>
    </cfRule>
  </conditionalFormatting>
  <conditionalFormatting sqref="L411">
    <cfRule type="cellIs" dxfId="19020" priority="27737" stopIfTrue="1" operator="lessThanOrEqual">
      <formula>0.02</formula>
    </cfRule>
  </conditionalFormatting>
  <conditionalFormatting sqref="G411">
    <cfRule type="cellIs" dxfId="19019" priority="27734" stopIfTrue="1" operator="lessThanOrEqual">
      <formula>0.12</formula>
    </cfRule>
    <cfRule type="cellIs" dxfId="19018" priority="27735" stopIfTrue="1" operator="between">
      <formula>0.1201</formula>
      <formula>0.2</formula>
    </cfRule>
    <cfRule type="cellIs" dxfId="19017" priority="27736" stopIfTrue="1" operator="greaterThan">
      <formula>0.2</formula>
    </cfRule>
  </conditionalFormatting>
  <conditionalFormatting sqref="P411">
    <cfRule type="cellIs" dxfId="19016" priority="27732" stopIfTrue="1" operator="between">
      <formula>50.1</formula>
      <formula>100</formula>
    </cfRule>
    <cfRule type="cellIs" dxfId="19015" priority="27733" stopIfTrue="1" operator="greaterThan">
      <formula>100</formula>
    </cfRule>
  </conditionalFormatting>
  <conditionalFormatting sqref="O411">
    <cfRule type="cellIs" dxfId="19014" priority="27730" stopIfTrue="1" operator="between">
      <formula>1250.1</formula>
      <formula>5000</formula>
    </cfRule>
    <cfRule type="cellIs" dxfId="19013" priority="27731" stopIfTrue="1" operator="greaterThan">
      <formula>5000</formula>
    </cfRule>
  </conditionalFormatting>
  <conditionalFormatting sqref="F411:G411">
    <cfRule type="cellIs" dxfId="19012" priority="27727" stopIfTrue="1" operator="lessThanOrEqual">
      <formula>60</formula>
    </cfRule>
    <cfRule type="cellIs" dxfId="19011" priority="27728" stopIfTrue="1" operator="between">
      <formula>60</formula>
      <formula>100</formula>
    </cfRule>
    <cfRule type="cellIs" dxfId="19010" priority="27729" stopIfTrue="1" operator="greaterThan">
      <formula>100</formula>
    </cfRule>
  </conditionalFormatting>
  <conditionalFormatting sqref="E411">
    <cfRule type="cellIs" dxfId="19009" priority="27724" stopIfTrue="1" operator="lessThanOrEqual">
      <formula>2.5</formula>
    </cfRule>
    <cfRule type="cellIs" dxfId="19008" priority="27725" stopIfTrue="1" operator="between">
      <formula>2.5</formula>
      <formula>7</formula>
    </cfRule>
    <cfRule type="cellIs" dxfId="19007" priority="27726" stopIfTrue="1" operator="greaterThan">
      <formula>7</formula>
    </cfRule>
  </conditionalFormatting>
  <conditionalFormatting sqref="H411">
    <cfRule type="cellIs" dxfId="19006" priority="27721" stopIfTrue="1" operator="lessThanOrEqual">
      <formula>12</formula>
    </cfRule>
    <cfRule type="cellIs" dxfId="19005" priority="27722" stopIfTrue="1" operator="between">
      <formula>12</formula>
      <formula>16</formula>
    </cfRule>
    <cfRule type="cellIs" dxfId="19004" priority="27723" stopIfTrue="1" operator="greaterThan">
      <formula>16</formula>
    </cfRule>
  </conditionalFormatting>
  <conditionalFormatting sqref="K411">
    <cfRule type="cellIs" dxfId="19003" priority="27718" stopIfTrue="1" operator="greaterThan">
      <formula>6.2</formula>
    </cfRule>
    <cfRule type="cellIs" dxfId="19002" priority="27719" stopIfTrue="1" operator="between">
      <formula>5.601</formula>
      <formula>6.2</formula>
    </cfRule>
    <cfRule type="cellIs" dxfId="19001" priority="27720" stopIfTrue="1" operator="lessThanOrEqual">
      <formula>5.6</formula>
    </cfRule>
  </conditionalFormatting>
  <conditionalFormatting sqref="L411">
    <cfRule type="cellIs" dxfId="19000" priority="27717" stopIfTrue="1" operator="lessThanOrEqual">
      <formula>0.02</formula>
    </cfRule>
  </conditionalFormatting>
  <conditionalFormatting sqref="G411">
    <cfRule type="cellIs" dxfId="18999" priority="27714" stopIfTrue="1" operator="lessThanOrEqual">
      <formula>0.12</formula>
    </cfRule>
    <cfRule type="cellIs" dxfId="18998" priority="27715" stopIfTrue="1" operator="between">
      <formula>0.1201</formula>
      <formula>0.2</formula>
    </cfRule>
    <cfRule type="cellIs" dxfId="18997" priority="27716" stopIfTrue="1" operator="greaterThan">
      <formula>0.2</formula>
    </cfRule>
  </conditionalFormatting>
  <conditionalFormatting sqref="P411">
    <cfRule type="cellIs" dxfId="18996" priority="27712" stopIfTrue="1" operator="between">
      <formula>50.1</formula>
      <formula>100</formula>
    </cfRule>
    <cfRule type="cellIs" dxfId="18995" priority="27713" stopIfTrue="1" operator="greaterThan">
      <formula>100</formula>
    </cfRule>
  </conditionalFormatting>
  <conditionalFormatting sqref="O411">
    <cfRule type="cellIs" dxfId="18994" priority="27710" stopIfTrue="1" operator="between">
      <formula>1250.1</formula>
      <formula>5000</formula>
    </cfRule>
    <cfRule type="cellIs" dxfId="18993" priority="27711" stopIfTrue="1" operator="greaterThan">
      <formula>5000</formula>
    </cfRule>
  </conditionalFormatting>
  <conditionalFormatting sqref="Q411">
    <cfRule type="cellIs" dxfId="18992" priority="27708" operator="lessThanOrEqual">
      <formula>1</formula>
    </cfRule>
    <cfRule type="cellIs" dxfId="18991" priority="27709" operator="lessThan">
      <formula>3</formula>
    </cfRule>
  </conditionalFormatting>
  <conditionalFormatting sqref="F423:G423">
    <cfRule type="cellIs" dxfId="18990" priority="27705" stopIfTrue="1" operator="lessThanOrEqual">
      <formula>60</formula>
    </cfRule>
    <cfRule type="cellIs" dxfId="18989" priority="27706" stopIfTrue="1" operator="between">
      <formula>60</formula>
      <formula>100</formula>
    </cfRule>
    <cfRule type="cellIs" dxfId="18988" priority="27707" stopIfTrue="1" operator="greaterThan">
      <formula>100</formula>
    </cfRule>
  </conditionalFormatting>
  <conditionalFormatting sqref="E423">
    <cfRule type="cellIs" dxfId="18987" priority="27702" stopIfTrue="1" operator="lessThanOrEqual">
      <formula>2.5</formula>
    </cfRule>
    <cfRule type="cellIs" dxfId="18986" priority="27703" stopIfTrue="1" operator="between">
      <formula>2.5</formula>
      <formula>7</formula>
    </cfRule>
    <cfRule type="cellIs" dxfId="18985" priority="27704" stopIfTrue="1" operator="greaterThan">
      <formula>7</formula>
    </cfRule>
  </conditionalFormatting>
  <conditionalFormatting sqref="H423">
    <cfRule type="cellIs" dxfId="18984" priority="27699" stopIfTrue="1" operator="lessThanOrEqual">
      <formula>12</formula>
    </cfRule>
    <cfRule type="cellIs" dxfId="18983" priority="27700" stopIfTrue="1" operator="between">
      <formula>12</formula>
      <formula>16</formula>
    </cfRule>
    <cfRule type="cellIs" dxfId="18982" priority="27701" stopIfTrue="1" operator="greaterThan">
      <formula>16</formula>
    </cfRule>
  </conditionalFormatting>
  <conditionalFormatting sqref="K423">
    <cfRule type="cellIs" dxfId="18981" priority="27696" stopIfTrue="1" operator="greaterThan">
      <formula>6.2</formula>
    </cfRule>
    <cfRule type="cellIs" dxfId="18980" priority="27697" stopIfTrue="1" operator="between">
      <formula>5.601</formula>
      <formula>6.2</formula>
    </cfRule>
    <cfRule type="cellIs" dxfId="18979" priority="27698" stopIfTrue="1" operator="lessThanOrEqual">
      <formula>5.6</formula>
    </cfRule>
  </conditionalFormatting>
  <conditionalFormatting sqref="L423">
    <cfRule type="cellIs" dxfId="18978" priority="27695" stopIfTrue="1" operator="lessThanOrEqual">
      <formula>0.02</formula>
    </cfRule>
  </conditionalFormatting>
  <conditionalFormatting sqref="G423">
    <cfRule type="cellIs" dxfId="18977" priority="27692" stopIfTrue="1" operator="lessThanOrEqual">
      <formula>0.12</formula>
    </cfRule>
    <cfRule type="cellIs" dxfId="18976" priority="27693" stopIfTrue="1" operator="between">
      <formula>0.1201</formula>
      <formula>0.2</formula>
    </cfRule>
    <cfRule type="cellIs" dxfId="18975" priority="27694" stopIfTrue="1" operator="greaterThan">
      <formula>0.2</formula>
    </cfRule>
  </conditionalFormatting>
  <conditionalFormatting sqref="P423">
    <cfRule type="cellIs" dxfId="18974" priority="27690" stopIfTrue="1" operator="between">
      <formula>50.1</formula>
      <formula>100</formula>
    </cfRule>
    <cfRule type="cellIs" dxfId="18973" priority="27691" stopIfTrue="1" operator="greaterThan">
      <formula>100</formula>
    </cfRule>
  </conditionalFormatting>
  <conditionalFormatting sqref="O423">
    <cfRule type="cellIs" dxfId="18972" priority="27688" stopIfTrue="1" operator="between">
      <formula>1250.1</formula>
      <formula>5000</formula>
    </cfRule>
    <cfRule type="cellIs" dxfId="18971" priority="27689" stopIfTrue="1" operator="greaterThan">
      <formula>5000</formula>
    </cfRule>
  </conditionalFormatting>
  <conditionalFormatting sqref="F423:G423">
    <cfRule type="cellIs" dxfId="18970" priority="27685" stopIfTrue="1" operator="lessThanOrEqual">
      <formula>60</formula>
    </cfRule>
    <cfRule type="cellIs" dxfId="18969" priority="27686" stopIfTrue="1" operator="between">
      <formula>60</formula>
      <formula>100</formula>
    </cfRule>
    <cfRule type="cellIs" dxfId="18968" priority="27687" stopIfTrue="1" operator="greaterThan">
      <formula>100</formula>
    </cfRule>
  </conditionalFormatting>
  <conditionalFormatting sqref="E423">
    <cfRule type="cellIs" dxfId="18967" priority="27682" stopIfTrue="1" operator="lessThanOrEqual">
      <formula>2.5</formula>
    </cfRule>
    <cfRule type="cellIs" dxfId="18966" priority="27683" stopIfTrue="1" operator="between">
      <formula>2.5</formula>
      <formula>7</formula>
    </cfRule>
    <cfRule type="cellIs" dxfId="18965" priority="27684" stopIfTrue="1" operator="greaterThan">
      <formula>7</formula>
    </cfRule>
  </conditionalFormatting>
  <conditionalFormatting sqref="H423">
    <cfRule type="cellIs" dxfId="18964" priority="27679" stopIfTrue="1" operator="lessThanOrEqual">
      <formula>12</formula>
    </cfRule>
    <cfRule type="cellIs" dxfId="18963" priority="27680" stopIfTrue="1" operator="between">
      <formula>12</formula>
      <formula>16</formula>
    </cfRule>
    <cfRule type="cellIs" dxfId="18962" priority="27681" stopIfTrue="1" operator="greaterThan">
      <formula>16</formula>
    </cfRule>
  </conditionalFormatting>
  <conditionalFormatting sqref="K423">
    <cfRule type="cellIs" dxfId="18961" priority="27676" stopIfTrue="1" operator="greaterThan">
      <formula>6.2</formula>
    </cfRule>
    <cfRule type="cellIs" dxfId="18960" priority="27677" stopIfTrue="1" operator="between">
      <formula>5.601</formula>
      <formula>6.2</formula>
    </cfRule>
    <cfRule type="cellIs" dxfId="18959" priority="27678" stopIfTrue="1" operator="lessThanOrEqual">
      <formula>5.6</formula>
    </cfRule>
  </conditionalFormatting>
  <conditionalFormatting sqref="L423">
    <cfRule type="cellIs" dxfId="18958" priority="27675" stopIfTrue="1" operator="lessThanOrEqual">
      <formula>0.02</formula>
    </cfRule>
  </conditionalFormatting>
  <conditionalFormatting sqref="G423">
    <cfRule type="cellIs" dxfId="18957" priority="27672" stopIfTrue="1" operator="lessThanOrEqual">
      <formula>0.12</formula>
    </cfRule>
    <cfRule type="cellIs" dxfId="18956" priority="27673" stopIfTrue="1" operator="between">
      <formula>0.1201</formula>
      <formula>0.2</formula>
    </cfRule>
    <cfRule type="cellIs" dxfId="18955" priority="27674" stopIfTrue="1" operator="greaterThan">
      <formula>0.2</formula>
    </cfRule>
  </conditionalFormatting>
  <conditionalFormatting sqref="P423">
    <cfRule type="cellIs" dxfId="18954" priority="27670" stopIfTrue="1" operator="between">
      <formula>50.1</formula>
      <formula>100</formula>
    </cfRule>
    <cfRule type="cellIs" dxfId="18953" priority="27671" stopIfTrue="1" operator="greaterThan">
      <formula>100</formula>
    </cfRule>
  </conditionalFormatting>
  <conditionalFormatting sqref="O423">
    <cfRule type="cellIs" dxfId="18952" priority="27668" stopIfTrue="1" operator="between">
      <formula>1250.1</formula>
      <formula>5000</formula>
    </cfRule>
    <cfRule type="cellIs" dxfId="18951" priority="27669" stopIfTrue="1" operator="greaterThan">
      <formula>5000</formula>
    </cfRule>
  </conditionalFormatting>
  <conditionalFormatting sqref="Q423">
    <cfRule type="cellIs" dxfId="18950" priority="27666" operator="lessThanOrEqual">
      <formula>1</formula>
    </cfRule>
    <cfRule type="cellIs" dxfId="18949" priority="27667" operator="lessThan">
      <formula>3</formula>
    </cfRule>
  </conditionalFormatting>
  <conditionalFormatting sqref="F435:G435">
    <cfRule type="cellIs" dxfId="18948" priority="27663" stopIfTrue="1" operator="lessThanOrEqual">
      <formula>60</formula>
    </cfRule>
    <cfRule type="cellIs" dxfId="18947" priority="27664" stopIfTrue="1" operator="between">
      <formula>60</formula>
      <formula>100</formula>
    </cfRule>
    <cfRule type="cellIs" dxfId="18946" priority="27665" stopIfTrue="1" operator="greaterThan">
      <formula>100</formula>
    </cfRule>
  </conditionalFormatting>
  <conditionalFormatting sqref="E435">
    <cfRule type="cellIs" dxfId="18945" priority="27660" stopIfTrue="1" operator="lessThanOrEqual">
      <formula>2.5</formula>
    </cfRule>
    <cfRule type="cellIs" dxfId="18944" priority="27661" stopIfTrue="1" operator="between">
      <formula>2.5</formula>
      <formula>7</formula>
    </cfRule>
    <cfRule type="cellIs" dxfId="18943" priority="27662" stopIfTrue="1" operator="greaterThan">
      <formula>7</formula>
    </cfRule>
  </conditionalFormatting>
  <conditionalFormatting sqref="H435">
    <cfRule type="cellIs" dxfId="18942" priority="27657" stopIfTrue="1" operator="lessThanOrEqual">
      <formula>12</formula>
    </cfRule>
    <cfRule type="cellIs" dxfId="18941" priority="27658" stopIfTrue="1" operator="between">
      <formula>12</formula>
      <formula>16</formula>
    </cfRule>
    <cfRule type="cellIs" dxfId="18940" priority="27659" stopIfTrue="1" operator="greaterThan">
      <formula>16</formula>
    </cfRule>
  </conditionalFormatting>
  <conditionalFormatting sqref="K435">
    <cfRule type="cellIs" dxfId="18939" priority="27654" stopIfTrue="1" operator="greaterThan">
      <formula>6.2</formula>
    </cfRule>
    <cfRule type="cellIs" dxfId="18938" priority="27655" stopIfTrue="1" operator="between">
      <formula>5.601</formula>
      <formula>6.2</formula>
    </cfRule>
    <cfRule type="cellIs" dxfId="18937" priority="27656" stopIfTrue="1" operator="lessThanOrEqual">
      <formula>5.6</formula>
    </cfRule>
  </conditionalFormatting>
  <conditionalFormatting sqref="L435">
    <cfRule type="cellIs" dxfId="18936" priority="27653" stopIfTrue="1" operator="lessThanOrEqual">
      <formula>0.02</formula>
    </cfRule>
  </conditionalFormatting>
  <conditionalFormatting sqref="G435">
    <cfRule type="cellIs" dxfId="18935" priority="27650" stopIfTrue="1" operator="lessThanOrEqual">
      <formula>0.12</formula>
    </cfRule>
    <cfRule type="cellIs" dxfId="18934" priority="27651" stopIfTrue="1" operator="between">
      <formula>0.1201</formula>
      <formula>0.2</formula>
    </cfRule>
    <cfRule type="cellIs" dxfId="18933" priority="27652" stopIfTrue="1" operator="greaterThan">
      <formula>0.2</formula>
    </cfRule>
  </conditionalFormatting>
  <conditionalFormatting sqref="P435">
    <cfRule type="cellIs" dxfId="18932" priority="27648" stopIfTrue="1" operator="between">
      <formula>50.1</formula>
      <formula>100</formula>
    </cfRule>
    <cfRule type="cellIs" dxfId="18931" priority="27649" stopIfTrue="1" operator="greaterThan">
      <formula>100</formula>
    </cfRule>
  </conditionalFormatting>
  <conditionalFormatting sqref="O435">
    <cfRule type="cellIs" dxfId="18930" priority="27646" stopIfTrue="1" operator="between">
      <formula>1250.1</formula>
      <formula>5000</formula>
    </cfRule>
    <cfRule type="cellIs" dxfId="18929" priority="27647" stopIfTrue="1" operator="greaterThan">
      <formula>5000</formula>
    </cfRule>
  </conditionalFormatting>
  <conditionalFormatting sqref="F435:G435">
    <cfRule type="cellIs" dxfId="18928" priority="27643" stopIfTrue="1" operator="lessThanOrEqual">
      <formula>60</formula>
    </cfRule>
    <cfRule type="cellIs" dxfId="18927" priority="27644" stopIfTrue="1" operator="between">
      <formula>60</formula>
      <formula>100</formula>
    </cfRule>
    <cfRule type="cellIs" dxfId="18926" priority="27645" stopIfTrue="1" operator="greaterThan">
      <formula>100</formula>
    </cfRule>
  </conditionalFormatting>
  <conditionalFormatting sqref="E435">
    <cfRule type="cellIs" dxfId="18925" priority="27640" stopIfTrue="1" operator="lessThanOrEqual">
      <formula>2.5</formula>
    </cfRule>
    <cfRule type="cellIs" dxfId="18924" priority="27641" stopIfTrue="1" operator="between">
      <formula>2.5</formula>
      <formula>7</formula>
    </cfRule>
    <cfRule type="cellIs" dxfId="18923" priority="27642" stopIfTrue="1" operator="greaterThan">
      <formula>7</formula>
    </cfRule>
  </conditionalFormatting>
  <conditionalFormatting sqref="H435">
    <cfRule type="cellIs" dxfId="18922" priority="27637" stopIfTrue="1" operator="lessThanOrEqual">
      <formula>12</formula>
    </cfRule>
    <cfRule type="cellIs" dxfId="18921" priority="27638" stopIfTrue="1" operator="between">
      <formula>12</formula>
      <formula>16</formula>
    </cfRule>
    <cfRule type="cellIs" dxfId="18920" priority="27639" stopIfTrue="1" operator="greaterThan">
      <formula>16</formula>
    </cfRule>
  </conditionalFormatting>
  <conditionalFormatting sqref="K435">
    <cfRule type="cellIs" dxfId="18919" priority="27634" stopIfTrue="1" operator="greaterThan">
      <formula>6.2</formula>
    </cfRule>
    <cfRule type="cellIs" dxfId="18918" priority="27635" stopIfTrue="1" operator="between">
      <formula>5.601</formula>
      <formula>6.2</formula>
    </cfRule>
    <cfRule type="cellIs" dxfId="18917" priority="27636" stopIfTrue="1" operator="lessThanOrEqual">
      <formula>5.6</formula>
    </cfRule>
  </conditionalFormatting>
  <conditionalFormatting sqref="L435">
    <cfRule type="cellIs" dxfId="18916" priority="27633" stopIfTrue="1" operator="lessThanOrEqual">
      <formula>0.02</formula>
    </cfRule>
  </conditionalFormatting>
  <conditionalFormatting sqref="G435">
    <cfRule type="cellIs" dxfId="18915" priority="27630" stopIfTrue="1" operator="lessThanOrEqual">
      <formula>0.12</formula>
    </cfRule>
    <cfRule type="cellIs" dxfId="18914" priority="27631" stopIfTrue="1" operator="between">
      <formula>0.1201</formula>
      <formula>0.2</formula>
    </cfRule>
    <cfRule type="cellIs" dxfId="18913" priority="27632" stopIfTrue="1" operator="greaterThan">
      <formula>0.2</formula>
    </cfRule>
  </conditionalFormatting>
  <conditionalFormatting sqref="P435">
    <cfRule type="cellIs" dxfId="18912" priority="27628" stopIfTrue="1" operator="between">
      <formula>50.1</formula>
      <formula>100</formula>
    </cfRule>
    <cfRule type="cellIs" dxfId="18911" priority="27629" stopIfTrue="1" operator="greaterThan">
      <formula>100</formula>
    </cfRule>
  </conditionalFormatting>
  <conditionalFormatting sqref="O435">
    <cfRule type="cellIs" dxfId="18910" priority="27626" stopIfTrue="1" operator="between">
      <formula>1250.1</formula>
      <formula>5000</formula>
    </cfRule>
    <cfRule type="cellIs" dxfId="18909" priority="27627" stopIfTrue="1" operator="greaterThan">
      <formula>5000</formula>
    </cfRule>
  </conditionalFormatting>
  <conditionalFormatting sqref="F447:G447">
    <cfRule type="cellIs" dxfId="18908" priority="27623" stopIfTrue="1" operator="lessThanOrEqual">
      <formula>60</formula>
    </cfRule>
    <cfRule type="cellIs" dxfId="18907" priority="27624" stopIfTrue="1" operator="between">
      <formula>60</formula>
      <formula>100</formula>
    </cfRule>
    <cfRule type="cellIs" dxfId="18906" priority="27625" stopIfTrue="1" operator="greaterThan">
      <formula>100</formula>
    </cfRule>
  </conditionalFormatting>
  <conditionalFormatting sqref="E447">
    <cfRule type="cellIs" dxfId="18905" priority="27620" stopIfTrue="1" operator="lessThanOrEqual">
      <formula>2.5</formula>
    </cfRule>
    <cfRule type="cellIs" dxfId="18904" priority="27621" stopIfTrue="1" operator="between">
      <formula>2.5</formula>
      <formula>7</formula>
    </cfRule>
    <cfRule type="cellIs" dxfId="18903" priority="27622" stopIfTrue="1" operator="greaterThan">
      <formula>7</formula>
    </cfRule>
  </conditionalFormatting>
  <conditionalFormatting sqref="H447">
    <cfRule type="cellIs" dxfId="18902" priority="27617" stopIfTrue="1" operator="lessThanOrEqual">
      <formula>12</formula>
    </cfRule>
    <cfRule type="cellIs" dxfId="18901" priority="27618" stopIfTrue="1" operator="between">
      <formula>12</formula>
      <formula>16</formula>
    </cfRule>
    <cfRule type="cellIs" dxfId="18900" priority="27619" stopIfTrue="1" operator="greaterThan">
      <formula>16</formula>
    </cfRule>
  </conditionalFormatting>
  <conditionalFormatting sqref="K447">
    <cfRule type="cellIs" dxfId="18899" priority="27614" stopIfTrue="1" operator="greaterThan">
      <formula>6.2</formula>
    </cfRule>
    <cfRule type="cellIs" dxfId="18898" priority="27615" stopIfTrue="1" operator="between">
      <formula>5.601</formula>
      <formula>6.2</formula>
    </cfRule>
    <cfRule type="cellIs" dxfId="18897" priority="27616" stopIfTrue="1" operator="lessThanOrEqual">
      <formula>5.6</formula>
    </cfRule>
  </conditionalFormatting>
  <conditionalFormatting sqref="L447">
    <cfRule type="cellIs" dxfId="18896" priority="27613" stopIfTrue="1" operator="lessThanOrEqual">
      <formula>0.02</formula>
    </cfRule>
  </conditionalFormatting>
  <conditionalFormatting sqref="G447">
    <cfRule type="cellIs" dxfId="18895" priority="27610" stopIfTrue="1" operator="lessThanOrEqual">
      <formula>0.12</formula>
    </cfRule>
    <cfRule type="cellIs" dxfId="18894" priority="27611" stopIfTrue="1" operator="between">
      <formula>0.1201</formula>
      <formula>0.2</formula>
    </cfRule>
    <cfRule type="cellIs" dxfId="18893" priority="27612" stopIfTrue="1" operator="greaterThan">
      <formula>0.2</formula>
    </cfRule>
  </conditionalFormatting>
  <conditionalFormatting sqref="P447">
    <cfRule type="cellIs" dxfId="18892" priority="27608" stopIfTrue="1" operator="between">
      <formula>50.1</formula>
      <formula>100</formula>
    </cfRule>
    <cfRule type="cellIs" dxfId="18891" priority="27609" stopIfTrue="1" operator="greaterThan">
      <formula>100</formula>
    </cfRule>
  </conditionalFormatting>
  <conditionalFormatting sqref="O447">
    <cfRule type="cellIs" dxfId="18890" priority="27606" stopIfTrue="1" operator="between">
      <formula>1250.1</formula>
      <formula>5000</formula>
    </cfRule>
    <cfRule type="cellIs" dxfId="18889" priority="27607" stopIfTrue="1" operator="greaterThan">
      <formula>5000</formula>
    </cfRule>
  </conditionalFormatting>
  <conditionalFormatting sqref="F447:G447">
    <cfRule type="cellIs" dxfId="18888" priority="27603" stopIfTrue="1" operator="lessThanOrEqual">
      <formula>60</formula>
    </cfRule>
    <cfRule type="cellIs" dxfId="18887" priority="27604" stopIfTrue="1" operator="between">
      <formula>60</formula>
      <formula>100</formula>
    </cfRule>
    <cfRule type="cellIs" dxfId="18886" priority="27605" stopIfTrue="1" operator="greaterThan">
      <formula>100</formula>
    </cfRule>
  </conditionalFormatting>
  <conditionalFormatting sqref="E447">
    <cfRule type="cellIs" dxfId="18885" priority="27600" stopIfTrue="1" operator="lessThanOrEqual">
      <formula>2.5</formula>
    </cfRule>
    <cfRule type="cellIs" dxfId="18884" priority="27601" stopIfTrue="1" operator="between">
      <formula>2.5</formula>
      <formula>7</formula>
    </cfRule>
    <cfRule type="cellIs" dxfId="18883" priority="27602" stopIfTrue="1" operator="greaterThan">
      <formula>7</formula>
    </cfRule>
  </conditionalFormatting>
  <conditionalFormatting sqref="H447">
    <cfRule type="cellIs" dxfId="18882" priority="27597" stopIfTrue="1" operator="lessThanOrEqual">
      <formula>12</formula>
    </cfRule>
    <cfRule type="cellIs" dxfId="18881" priority="27598" stopIfTrue="1" operator="between">
      <formula>12</formula>
      <formula>16</formula>
    </cfRule>
    <cfRule type="cellIs" dxfId="18880" priority="27599" stopIfTrue="1" operator="greaterThan">
      <formula>16</formula>
    </cfRule>
  </conditionalFormatting>
  <conditionalFormatting sqref="K447">
    <cfRule type="cellIs" dxfId="18879" priority="27594" stopIfTrue="1" operator="greaterThan">
      <formula>6.2</formula>
    </cfRule>
    <cfRule type="cellIs" dxfId="18878" priority="27595" stopIfTrue="1" operator="between">
      <formula>5.601</formula>
      <formula>6.2</formula>
    </cfRule>
    <cfRule type="cellIs" dxfId="18877" priority="27596" stopIfTrue="1" operator="lessThanOrEqual">
      <formula>5.6</formula>
    </cfRule>
  </conditionalFormatting>
  <conditionalFormatting sqref="L447">
    <cfRule type="cellIs" dxfId="18876" priority="27593" stopIfTrue="1" operator="lessThanOrEqual">
      <formula>0.02</formula>
    </cfRule>
  </conditionalFormatting>
  <conditionalFormatting sqref="G447">
    <cfRule type="cellIs" dxfId="18875" priority="27590" stopIfTrue="1" operator="lessThanOrEqual">
      <formula>0.12</formula>
    </cfRule>
    <cfRule type="cellIs" dxfId="18874" priority="27591" stopIfTrue="1" operator="between">
      <formula>0.1201</formula>
      <formula>0.2</formula>
    </cfRule>
    <cfRule type="cellIs" dxfId="18873" priority="27592" stopIfTrue="1" operator="greaterThan">
      <formula>0.2</formula>
    </cfRule>
  </conditionalFormatting>
  <conditionalFormatting sqref="P447">
    <cfRule type="cellIs" dxfId="18872" priority="27588" stopIfTrue="1" operator="between">
      <formula>50.1</formula>
      <formula>100</formula>
    </cfRule>
    <cfRule type="cellIs" dxfId="18871" priority="27589" stopIfTrue="1" operator="greaterThan">
      <formula>100</formula>
    </cfRule>
  </conditionalFormatting>
  <conditionalFormatting sqref="O447">
    <cfRule type="cellIs" dxfId="18870" priority="27586" stopIfTrue="1" operator="between">
      <formula>1250.1</formula>
      <formula>5000</formula>
    </cfRule>
    <cfRule type="cellIs" dxfId="18869" priority="27587" stopIfTrue="1" operator="greaterThan">
      <formula>5000</formula>
    </cfRule>
  </conditionalFormatting>
  <conditionalFormatting sqref="F459:G459">
    <cfRule type="cellIs" dxfId="18868" priority="27583" stopIfTrue="1" operator="lessThanOrEqual">
      <formula>60</formula>
    </cfRule>
    <cfRule type="cellIs" dxfId="18867" priority="27584" stopIfTrue="1" operator="between">
      <formula>60</formula>
      <formula>100</formula>
    </cfRule>
    <cfRule type="cellIs" dxfId="18866" priority="27585" stopIfTrue="1" operator="greaterThan">
      <formula>100</formula>
    </cfRule>
  </conditionalFormatting>
  <conditionalFormatting sqref="E459">
    <cfRule type="cellIs" dxfId="18865" priority="27580" stopIfTrue="1" operator="lessThanOrEqual">
      <formula>2.5</formula>
    </cfRule>
    <cfRule type="cellIs" dxfId="18864" priority="27581" stopIfTrue="1" operator="between">
      <formula>2.5</formula>
      <formula>7</formula>
    </cfRule>
    <cfRule type="cellIs" dxfId="18863" priority="27582" stopIfTrue="1" operator="greaterThan">
      <formula>7</formula>
    </cfRule>
  </conditionalFormatting>
  <conditionalFormatting sqref="H459">
    <cfRule type="cellIs" dxfId="18862" priority="27577" stopIfTrue="1" operator="lessThanOrEqual">
      <formula>12</formula>
    </cfRule>
    <cfRule type="cellIs" dxfId="18861" priority="27578" stopIfTrue="1" operator="between">
      <formula>12</formula>
      <formula>16</formula>
    </cfRule>
    <cfRule type="cellIs" dxfId="18860" priority="27579" stopIfTrue="1" operator="greaterThan">
      <formula>16</formula>
    </cfRule>
  </conditionalFormatting>
  <conditionalFormatting sqref="K459">
    <cfRule type="cellIs" dxfId="18859" priority="27574" stopIfTrue="1" operator="greaterThan">
      <formula>6.2</formula>
    </cfRule>
    <cfRule type="cellIs" dxfId="18858" priority="27575" stopIfTrue="1" operator="between">
      <formula>5.601</formula>
      <formula>6.2</formula>
    </cfRule>
    <cfRule type="cellIs" dxfId="18857" priority="27576" stopIfTrue="1" operator="lessThanOrEqual">
      <formula>5.6</formula>
    </cfRule>
  </conditionalFormatting>
  <conditionalFormatting sqref="L459">
    <cfRule type="cellIs" dxfId="18856" priority="27573" stopIfTrue="1" operator="lessThanOrEqual">
      <formula>0.02</formula>
    </cfRule>
  </conditionalFormatting>
  <conditionalFormatting sqref="G459">
    <cfRule type="cellIs" dxfId="18855" priority="27570" stopIfTrue="1" operator="lessThanOrEqual">
      <formula>0.12</formula>
    </cfRule>
    <cfRule type="cellIs" dxfId="18854" priority="27571" stopIfTrue="1" operator="between">
      <formula>0.1201</formula>
      <formula>0.2</formula>
    </cfRule>
    <cfRule type="cellIs" dxfId="18853" priority="27572" stopIfTrue="1" operator="greaterThan">
      <formula>0.2</formula>
    </cfRule>
  </conditionalFormatting>
  <conditionalFormatting sqref="P459">
    <cfRule type="cellIs" dxfId="18852" priority="27568" stopIfTrue="1" operator="between">
      <formula>50.1</formula>
      <formula>100</formula>
    </cfRule>
    <cfRule type="cellIs" dxfId="18851" priority="27569" stopIfTrue="1" operator="greaterThan">
      <formula>100</formula>
    </cfRule>
  </conditionalFormatting>
  <conditionalFormatting sqref="O459">
    <cfRule type="cellIs" dxfId="18850" priority="27566" stopIfTrue="1" operator="between">
      <formula>1250.1</formula>
      <formula>5000</formula>
    </cfRule>
    <cfRule type="cellIs" dxfId="18849" priority="27567" stopIfTrue="1" operator="greaterThan">
      <formula>5000</formula>
    </cfRule>
  </conditionalFormatting>
  <conditionalFormatting sqref="F459:G459">
    <cfRule type="cellIs" dxfId="18848" priority="27563" stopIfTrue="1" operator="lessThanOrEqual">
      <formula>60</formula>
    </cfRule>
    <cfRule type="cellIs" dxfId="18847" priority="27564" stopIfTrue="1" operator="between">
      <formula>60</formula>
      <formula>100</formula>
    </cfRule>
    <cfRule type="cellIs" dxfId="18846" priority="27565" stopIfTrue="1" operator="greaterThan">
      <formula>100</formula>
    </cfRule>
  </conditionalFormatting>
  <conditionalFormatting sqref="E459">
    <cfRule type="cellIs" dxfId="18845" priority="27560" stopIfTrue="1" operator="lessThanOrEqual">
      <formula>2.5</formula>
    </cfRule>
    <cfRule type="cellIs" dxfId="18844" priority="27561" stopIfTrue="1" operator="between">
      <formula>2.5</formula>
      <formula>7</formula>
    </cfRule>
    <cfRule type="cellIs" dxfId="18843" priority="27562" stopIfTrue="1" operator="greaterThan">
      <formula>7</formula>
    </cfRule>
  </conditionalFormatting>
  <conditionalFormatting sqref="H459">
    <cfRule type="cellIs" dxfId="18842" priority="27557" stopIfTrue="1" operator="lessThanOrEqual">
      <formula>12</formula>
    </cfRule>
    <cfRule type="cellIs" dxfId="18841" priority="27558" stopIfTrue="1" operator="between">
      <formula>12</formula>
      <formula>16</formula>
    </cfRule>
    <cfRule type="cellIs" dxfId="18840" priority="27559" stopIfTrue="1" operator="greaterThan">
      <formula>16</formula>
    </cfRule>
  </conditionalFormatting>
  <conditionalFormatting sqref="K459">
    <cfRule type="cellIs" dxfId="18839" priority="27554" stopIfTrue="1" operator="greaterThan">
      <formula>6.2</formula>
    </cfRule>
    <cfRule type="cellIs" dxfId="18838" priority="27555" stopIfTrue="1" operator="between">
      <formula>5.601</formula>
      <formula>6.2</formula>
    </cfRule>
    <cfRule type="cellIs" dxfId="18837" priority="27556" stopIfTrue="1" operator="lessThanOrEqual">
      <formula>5.6</formula>
    </cfRule>
  </conditionalFormatting>
  <conditionalFormatting sqref="L459">
    <cfRule type="cellIs" dxfId="18836" priority="27553" stopIfTrue="1" operator="lessThanOrEqual">
      <formula>0.02</formula>
    </cfRule>
  </conditionalFormatting>
  <conditionalFormatting sqref="G459">
    <cfRule type="cellIs" dxfId="18835" priority="27550" stopIfTrue="1" operator="lessThanOrEqual">
      <formula>0.12</formula>
    </cfRule>
    <cfRule type="cellIs" dxfId="18834" priority="27551" stopIfTrue="1" operator="between">
      <formula>0.1201</formula>
      <formula>0.2</formula>
    </cfRule>
    <cfRule type="cellIs" dxfId="18833" priority="27552" stopIfTrue="1" operator="greaterThan">
      <formula>0.2</formula>
    </cfRule>
  </conditionalFormatting>
  <conditionalFormatting sqref="P459">
    <cfRule type="cellIs" dxfId="18832" priority="27548" stopIfTrue="1" operator="between">
      <formula>50.1</formula>
      <formula>100</formula>
    </cfRule>
    <cfRule type="cellIs" dxfId="18831" priority="27549" stopIfTrue="1" operator="greaterThan">
      <formula>100</formula>
    </cfRule>
  </conditionalFormatting>
  <conditionalFormatting sqref="O459">
    <cfRule type="cellIs" dxfId="18830" priority="27546" stopIfTrue="1" operator="between">
      <formula>1250.1</formula>
      <formula>5000</formula>
    </cfRule>
    <cfRule type="cellIs" dxfId="18829" priority="27547" stopIfTrue="1" operator="greaterThan">
      <formula>5000</formula>
    </cfRule>
  </conditionalFormatting>
  <conditionalFormatting sqref="F471:G471">
    <cfRule type="cellIs" dxfId="18828" priority="27543" stopIfTrue="1" operator="lessThanOrEqual">
      <formula>60</formula>
    </cfRule>
    <cfRule type="cellIs" dxfId="18827" priority="27544" stopIfTrue="1" operator="between">
      <formula>60</formula>
      <formula>100</formula>
    </cfRule>
    <cfRule type="cellIs" dxfId="18826" priority="27545" stopIfTrue="1" operator="greaterThan">
      <formula>100</formula>
    </cfRule>
  </conditionalFormatting>
  <conditionalFormatting sqref="E471">
    <cfRule type="cellIs" dxfId="18825" priority="27540" stopIfTrue="1" operator="lessThanOrEqual">
      <formula>2.5</formula>
    </cfRule>
    <cfRule type="cellIs" dxfId="18824" priority="27541" stopIfTrue="1" operator="between">
      <formula>2.5</formula>
      <formula>7</formula>
    </cfRule>
    <cfRule type="cellIs" dxfId="18823" priority="27542" stopIfTrue="1" operator="greaterThan">
      <formula>7</formula>
    </cfRule>
  </conditionalFormatting>
  <conditionalFormatting sqref="H471">
    <cfRule type="cellIs" dxfId="18822" priority="27537" stopIfTrue="1" operator="lessThanOrEqual">
      <formula>12</formula>
    </cfRule>
    <cfRule type="cellIs" dxfId="18821" priority="27538" stopIfTrue="1" operator="between">
      <formula>12</formula>
      <formula>16</formula>
    </cfRule>
    <cfRule type="cellIs" dxfId="18820" priority="27539" stopIfTrue="1" operator="greaterThan">
      <formula>16</formula>
    </cfRule>
  </conditionalFormatting>
  <conditionalFormatting sqref="K471">
    <cfRule type="cellIs" dxfId="18819" priority="27534" stopIfTrue="1" operator="greaterThan">
      <formula>6.2</formula>
    </cfRule>
    <cfRule type="cellIs" dxfId="18818" priority="27535" stopIfTrue="1" operator="between">
      <formula>5.601</formula>
      <formula>6.2</formula>
    </cfRule>
    <cfRule type="cellIs" dxfId="18817" priority="27536" stopIfTrue="1" operator="lessThanOrEqual">
      <formula>5.6</formula>
    </cfRule>
  </conditionalFormatting>
  <conditionalFormatting sqref="L471">
    <cfRule type="cellIs" dxfId="18816" priority="27533" stopIfTrue="1" operator="lessThanOrEqual">
      <formula>0.02</formula>
    </cfRule>
  </conditionalFormatting>
  <conditionalFormatting sqref="G471">
    <cfRule type="cellIs" dxfId="18815" priority="27530" stopIfTrue="1" operator="lessThanOrEqual">
      <formula>0.12</formula>
    </cfRule>
    <cfRule type="cellIs" dxfId="18814" priority="27531" stopIfTrue="1" operator="between">
      <formula>0.1201</formula>
      <formula>0.2</formula>
    </cfRule>
    <cfRule type="cellIs" dxfId="18813" priority="27532" stopIfTrue="1" operator="greaterThan">
      <formula>0.2</formula>
    </cfRule>
  </conditionalFormatting>
  <conditionalFormatting sqref="P471">
    <cfRule type="cellIs" dxfId="18812" priority="27528" stopIfTrue="1" operator="between">
      <formula>50.1</formula>
      <formula>100</formula>
    </cfRule>
    <cfRule type="cellIs" dxfId="18811" priority="27529" stopIfTrue="1" operator="greaterThan">
      <formula>100</formula>
    </cfRule>
  </conditionalFormatting>
  <conditionalFormatting sqref="O471">
    <cfRule type="cellIs" dxfId="18810" priority="27526" stopIfTrue="1" operator="between">
      <formula>1250.1</formula>
      <formula>5000</formula>
    </cfRule>
    <cfRule type="cellIs" dxfId="18809" priority="27527" stopIfTrue="1" operator="greaterThan">
      <formula>5000</formula>
    </cfRule>
  </conditionalFormatting>
  <conditionalFormatting sqref="F471:G471">
    <cfRule type="cellIs" dxfId="18808" priority="27523" stopIfTrue="1" operator="lessThanOrEqual">
      <formula>60</formula>
    </cfRule>
    <cfRule type="cellIs" dxfId="18807" priority="27524" stopIfTrue="1" operator="between">
      <formula>60</formula>
      <formula>100</formula>
    </cfRule>
    <cfRule type="cellIs" dxfId="18806" priority="27525" stopIfTrue="1" operator="greaterThan">
      <formula>100</formula>
    </cfRule>
  </conditionalFormatting>
  <conditionalFormatting sqref="E471">
    <cfRule type="cellIs" dxfId="18805" priority="27520" stopIfTrue="1" operator="lessThanOrEqual">
      <formula>2.5</formula>
    </cfRule>
    <cfRule type="cellIs" dxfId="18804" priority="27521" stopIfTrue="1" operator="between">
      <formula>2.5</formula>
      <formula>7</formula>
    </cfRule>
    <cfRule type="cellIs" dxfId="18803" priority="27522" stopIfTrue="1" operator="greaterThan">
      <formula>7</formula>
    </cfRule>
  </conditionalFormatting>
  <conditionalFormatting sqref="H471">
    <cfRule type="cellIs" dxfId="18802" priority="27517" stopIfTrue="1" operator="lessThanOrEqual">
      <formula>12</formula>
    </cfRule>
    <cfRule type="cellIs" dxfId="18801" priority="27518" stopIfTrue="1" operator="between">
      <formula>12</formula>
      <formula>16</formula>
    </cfRule>
    <cfRule type="cellIs" dxfId="18800" priority="27519" stopIfTrue="1" operator="greaterThan">
      <formula>16</formula>
    </cfRule>
  </conditionalFormatting>
  <conditionalFormatting sqref="K471">
    <cfRule type="cellIs" dxfId="18799" priority="27514" stopIfTrue="1" operator="greaterThan">
      <formula>6.2</formula>
    </cfRule>
    <cfRule type="cellIs" dxfId="18798" priority="27515" stopIfTrue="1" operator="between">
      <formula>5.601</formula>
      <formula>6.2</formula>
    </cfRule>
    <cfRule type="cellIs" dxfId="18797" priority="27516" stopIfTrue="1" operator="lessThanOrEqual">
      <formula>5.6</formula>
    </cfRule>
  </conditionalFormatting>
  <conditionalFormatting sqref="L471">
    <cfRule type="cellIs" dxfId="18796" priority="27513" stopIfTrue="1" operator="lessThanOrEqual">
      <formula>0.02</formula>
    </cfRule>
  </conditionalFormatting>
  <conditionalFormatting sqref="G471">
    <cfRule type="cellIs" dxfId="18795" priority="27510" stopIfTrue="1" operator="lessThanOrEqual">
      <formula>0.12</formula>
    </cfRule>
    <cfRule type="cellIs" dxfId="18794" priority="27511" stopIfTrue="1" operator="between">
      <formula>0.1201</formula>
      <formula>0.2</formula>
    </cfRule>
    <cfRule type="cellIs" dxfId="18793" priority="27512" stopIfTrue="1" operator="greaterThan">
      <formula>0.2</formula>
    </cfRule>
  </conditionalFormatting>
  <conditionalFormatting sqref="P471">
    <cfRule type="cellIs" dxfId="18792" priority="27508" stopIfTrue="1" operator="between">
      <formula>50.1</formula>
      <formula>100</formula>
    </cfRule>
    <cfRule type="cellIs" dxfId="18791" priority="27509" stopIfTrue="1" operator="greaterThan">
      <formula>100</formula>
    </cfRule>
  </conditionalFormatting>
  <conditionalFormatting sqref="O471">
    <cfRule type="cellIs" dxfId="18790" priority="27506" stopIfTrue="1" operator="between">
      <formula>1250.1</formula>
      <formula>5000</formula>
    </cfRule>
    <cfRule type="cellIs" dxfId="18789" priority="27507" stopIfTrue="1" operator="greaterThan">
      <formula>5000</formula>
    </cfRule>
  </conditionalFormatting>
  <conditionalFormatting sqref="F483:G483">
    <cfRule type="cellIs" dxfId="18788" priority="27503" stopIfTrue="1" operator="lessThanOrEqual">
      <formula>60</formula>
    </cfRule>
    <cfRule type="cellIs" dxfId="18787" priority="27504" stopIfTrue="1" operator="between">
      <formula>60</formula>
      <formula>100</formula>
    </cfRule>
    <cfRule type="cellIs" dxfId="18786" priority="27505" stopIfTrue="1" operator="greaterThan">
      <formula>100</formula>
    </cfRule>
  </conditionalFormatting>
  <conditionalFormatting sqref="E483">
    <cfRule type="cellIs" dxfId="18785" priority="27500" stopIfTrue="1" operator="lessThanOrEqual">
      <formula>2.5</formula>
    </cfRule>
    <cfRule type="cellIs" dxfId="18784" priority="27501" stopIfTrue="1" operator="between">
      <formula>2.5</formula>
      <formula>7</formula>
    </cfRule>
    <cfRule type="cellIs" dxfId="18783" priority="27502" stopIfTrue="1" operator="greaterThan">
      <formula>7</formula>
    </cfRule>
  </conditionalFormatting>
  <conditionalFormatting sqref="H483">
    <cfRule type="cellIs" dxfId="18782" priority="27497" stopIfTrue="1" operator="lessThanOrEqual">
      <formula>12</formula>
    </cfRule>
    <cfRule type="cellIs" dxfId="18781" priority="27498" stopIfTrue="1" operator="between">
      <formula>12</formula>
      <formula>16</formula>
    </cfRule>
    <cfRule type="cellIs" dxfId="18780" priority="27499" stopIfTrue="1" operator="greaterThan">
      <formula>16</formula>
    </cfRule>
  </conditionalFormatting>
  <conditionalFormatting sqref="K483">
    <cfRule type="cellIs" dxfId="18779" priority="27494" stopIfTrue="1" operator="greaterThan">
      <formula>6.2</formula>
    </cfRule>
    <cfRule type="cellIs" dxfId="18778" priority="27495" stopIfTrue="1" operator="between">
      <formula>5.601</formula>
      <formula>6.2</formula>
    </cfRule>
    <cfRule type="cellIs" dxfId="18777" priority="27496" stopIfTrue="1" operator="lessThanOrEqual">
      <formula>5.6</formula>
    </cfRule>
  </conditionalFormatting>
  <conditionalFormatting sqref="L483">
    <cfRule type="cellIs" dxfId="18776" priority="27493" stopIfTrue="1" operator="lessThanOrEqual">
      <formula>0.02</formula>
    </cfRule>
  </conditionalFormatting>
  <conditionalFormatting sqref="G483">
    <cfRule type="cellIs" dxfId="18775" priority="27490" stopIfTrue="1" operator="lessThanOrEqual">
      <formula>0.12</formula>
    </cfRule>
    <cfRule type="cellIs" dxfId="18774" priority="27491" stopIfTrue="1" operator="between">
      <formula>0.1201</formula>
      <formula>0.2</formula>
    </cfRule>
    <cfRule type="cellIs" dxfId="18773" priority="27492" stopIfTrue="1" operator="greaterThan">
      <formula>0.2</formula>
    </cfRule>
  </conditionalFormatting>
  <conditionalFormatting sqref="P483">
    <cfRule type="cellIs" dxfId="18772" priority="27488" stopIfTrue="1" operator="between">
      <formula>50.1</formula>
      <formula>100</formula>
    </cfRule>
    <cfRule type="cellIs" dxfId="18771" priority="27489" stopIfTrue="1" operator="greaterThan">
      <formula>100</formula>
    </cfRule>
  </conditionalFormatting>
  <conditionalFormatting sqref="O483">
    <cfRule type="cellIs" dxfId="18770" priority="27486" stopIfTrue="1" operator="between">
      <formula>1250.1</formula>
      <formula>5000</formula>
    </cfRule>
    <cfRule type="cellIs" dxfId="18769" priority="27487" stopIfTrue="1" operator="greaterThan">
      <formula>5000</formula>
    </cfRule>
  </conditionalFormatting>
  <conditionalFormatting sqref="F483:G483">
    <cfRule type="cellIs" dxfId="18768" priority="27483" stopIfTrue="1" operator="lessThanOrEqual">
      <formula>60</formula>
    </cfRule>
    <cfRule type="cellIs" dxfId="18767" priority="27484" stopIfTrue="1" operator="between">
      <formula>60</formula>
      <formula>100</formula>
    </cfRule>
    <cfRule type="cellIs" dxfId="18766" priority="27485" stopIfTrue="1" operator="greaterThan">
      <formula>100</formula>
    </cfRule>
  </conditionalFormatting>
  <conditionalFormatting sqref="E483">
    <cfRule type="cellIs" dxfId="18765" priority="27480" stopIfTrue="1" operator="lessThanOrEqual">
      <formula>2.5</formula>
    </cfRule>
    <cfRule type="cellIs" dxfId="18764" priority="27481" stopIfTrue="1" operator="between">
      <formula>2.5</formula>
      <formula>7</formula>
    </cfRule>
    <cfRule type="cellIs" dxfId="18763" priority="27482" stopIfTrue="1" operator="greaterThan">
      <formula>7</formula>
    </cfRule>
  </conditionalFormatting>
  <conditionalFormatting sqref="H483">
    <cfRule type="cellIs" dxfId="18762" priority="27477" stopIfTrue="1" operator="lessThanOrEqual">
      <formula>12</formula>
    </cfRule>
    <cfRule type="cellIs" dxfId="18761" priority="27478" stopIfTrue="1" operator="between">
      <formula>12</formula>
      <formula>16</formula>
    </cfRule>
    <cfRule type="cellIs" dxfId="18760" priority="27479" stopIfTrue="1" operator="greaterThan">
      <formula>16</formula>
    </cfRule>
  </conditionalFormatting>
  <conditionalFormatting sqref="K483">
    <cfRule type="cellIs" dxfId="18759" priority="27474" stopIfTrue="1" operator="greaterThan">
      <formula>6.2</formula>
    </cfRule>
    <cfRule type="cellIs" dxfId="18758" priority="27475" stopIfTrue="1" operator="between">
      <formula>5.601</formula>
      <formula>6.2</formula>
    </cfRule>
    <cfRule type="cellIs" dxfId="18757" priority="27476" stopIfTrue="1" operator="lessThanOrEqual">
      <formula>5.6</formula>
    </cfRule>
  </conditionalFormatting>
  <conditionalFormatting sqref="L483">
    <cfRule type="cellIs" dxfId="18756" priority="27473" stopIfTrue="1" operator="lessThanOrEqual">
      <formula>0.02</formula>
    </cfRule>
  </conditionalFormatting>
  <conditionalFormatting sqref="G483">
    <cfRule type="cellIs" dxfId="18755" priority="27470" stopIfTrue="1" operator="lessThanOrEqual">
      <formula>0.12</formula>
    </cfRule>
    <cfRule type="cellIs" dxfId="18754" priority="27471" stopIfTrue="1" operator="between">
      <formula>0.1201</formula>
      <formula>0.2</formula>
    </cfRule>
    <cfRule type="cellIs" dxfId="18753" priority="27472" stopIfTrue="1" operator="greaterThan">
      <formula>0.2</formula>
    </cfRule>
  </conditionalFormatting>
  <conditionalFormatting sqref="P483">
    <cfRule type="cellIs" dxfId="18752" priority="27468" stopIfTrue="1" operator="between">
      <formula>50.1</formula>
      <formula>100</formula>
    </cfRule>
    <cfRule type="cellIs" dxfId="18751" priority="27469" stopIfTrue="1" operator="greaterThan">
      <formula>100</formula>
    </cfRule>
  </conditionalFormatting>
  <conditionalFormatting sqref="O483">
    <cfRule type="cellIs" dxfId="18750" priority="27466" stopIfTrue="1" operator="between">
      <formula>1250.1</formula>
      <formula>5000</formula>
    </cfRule>
    <cfRule type="cellIs" dxfId="18749" priority="27467" stopIfTrue="1" operator="greaterThan">
      <formula>5000</formula>
    </cfRule>
  </conditionalFormatting>
  <conditionalFormatting sqref="Q483">
    <cfRule type="cellIs" dxfId="18748" priority="27464" operator="lessThanOrEqual">
      <formula>1</formula>
    </cfRule>
    <cfRule type="cellIs" dxfId="18747" priority="27465" operator="lessThan">
      <formula>3</formula>
    </cfRule>
  </conditionalFormatting>
  <conditionalFormatting sqref="F495:G495">
    <cfRule type="cellIs" dxfId="18746" priority="27461" stopIfTrue="1" operator="lessThanOrEqual">
      <formula>60</formula>
    </cfRule>
    <cfRule type="cellIs" dxfId="18745" priority="27462" stopIfTrue="1" operator="between">
      <formula>60</formula>
      <formula>100</formula>
    </cfRule>
    <cfRule type="cellIs" dxfId="18744" priority="27463" stopIfTrue="1" operator="greaterThan">
      <formula>100</formula>
    </cfRule>
  </conditionalFormatting>
  <conditionalFormatting sqref="E495">
    <cfRule type="cellIs" dxfId="18743" priority="27458" stopIfTrue="1" operator="lessThanOrEqual">
      <formula>2.5</formula>
    </cfRule>
    <cfRule type="cellIs" dxfId="18742" priority="27459" stopIfTrue="1" operator="between">
      <formula>2.5</formula>
      <formula>7</formula>
    </cfRule>
    <cfRule type="cellIs" dxfId="18741" priority="27460" stopIfTrue="1" operator="greaterThan">
      <formula>7</formula>
    </cfRule>
  </conditionalFormatting>
  <conditionalFormatting sqref="H495">
    <cfRule type="cellIs" dxfId="18740" priority="27455" stopIfTrue="1" operator="lessThanOrEqual">
      <formula>12</formula>
    </cfRule>
    <cfRule type="cellIs" dxfId="18739" priority="27456" stopIfTrue="1" operator="between">
      <formula>12</formula>
      <formula>16</formula>
    </cfRule>
    <cfRule type="cellIs" dxfId="18738" priority="27457" stopIfTrue="1" operator="greaterThan">
      <formula>16</formula>
    </cfRule>
  </conditionalFormatting>
  <conditionalFormatting sqref="K495">
    <cfRule type="cellIs" dxfId="18737" priority="27452" stopIfTrue="1" operator="greaterThan">
      <formula>6.2</formula>
    </cfRule>
    <cfRule type="cellIs" dxfId="18736" priority="27453" stopIfTrue="1" operator="between">
      <formula>5.601</formula>
      <formula>6.2</formula>
    </cfRule>
    <cfRule type="cellIs" dxfId="18735" priority="27454" stopIfTrue="1" operator="lessThanOrEqual">
      <formula>5.6</formula>
    </cfRule>
  </conditionalFormatting>
  <conditionalFormatting sqref="L495">
    <cfRule type="cellIs" dxfId="18734" priority="27451" stopIfTrue="1" operator="lessThanOrEqual">
      <formula>0.02</formula>
    </cfRule>
  </conditionalFormatting>
  <conditionalFormatting sqref="G495">
    <cfRule type="cellIs" dxfId="18733" priority="27448" stopIfTrue="1" operator="lessThanOrEqual">
      <formula>0.12</formula>
    </cfRule>
    <cfRule type="cellIs" dxfId="18732" priority="27449" stopIfTrue="1" operator="between">
      <formula>0.1201</formula>
      <formula>0.2</formula>
    </cfRule>
    <cfRule type="cellIs" dxfId="18731" priority="27450" stopIfTrue="1" operator="greaterThan">
      <formula>0.2</formula>
    </cfRule>
  </conditionalFormatting>
  <conditionalFormatting sqref="P495">
    <cfRule type="cellIs" dxfId="18730" priority="27446" stopIfTrue="1" operator="between">
      <formula>50.1</formula>
      <formula>100</formula>
    </cfRule>
    <cfRule type="cellIs" dxfId="18729" priority="27447" stopIfTrue="1" operator="greaterThan">
      <formula>100</formula>
    </cfRule>
  </conditionalFormatting>
  <conditionalFormatting sqref="O495">
    <cfRule type="cellIs" dxfId="18728" priority="27444" stopIfTrue="1" operator="between">
      <formula>1250.1</formula>
      <formula>5000</formula>
    </cfRule>
    <cfRule type="cellIs" dxfId="18727" priority="27445" stopIfTrue="1" operator="greaterThan">
      <formula>5000</formula>
    </cfRule>
  </conditionalFormatting>
  <conditionalFormatting sqref="F495:G495">
    <cfRule type="cellIs" dxfId="18726" priority="27441" stopIfTrue="1" operator="lessThanOrEqual">
      <formula>60</formula>
    </cfRule>
    <cfRule type="cellIs" dxfId="18725" priority="27442" stopIfTrue="1" operator="between">
      <formula>60</formula>
      <formula>100</formula>
    </cfRule>
    <cfRule type="cellIs" dxfId="18724" priority="27443" stopIfTrue="1" operator="greaterThan">
      <formula>100</formula>
    </cfRule>
  </conditionalFormatting>
  <conditionalFormatting sqref="E495">
    <cfRule type="cellIs" dxfId="18723" priority="27438" stopIfTrue="1" operator="lessThanOrEqual">
      <formula>2.5</formula>
    </cfRule>
    <cfRule type="cellIs" dxfId="18722" priority="27439" stopIfTrue="1" operator="between">
      <formula>2.5</formula>
      <formula>7</formula>
    </cfRule>
    <cfRule type="cellIs" dxfId="18721" priority="27440" stopIfTrue="1" operator="greaterThan">
      <formula>7</formula>
    </cfRule>
  </conditionalFormatting>
  <conditionalFormatting sqref="H495">
    <cfRule type="cellIs" dxfId="18720" priority="27435" stopIfTrue="1" operator="lessThanOrEqual">
      <formula>12</formula>
    </cfRule>
    <cfRule type="cellIs" dxfId="18719" priority="27436" stopIfTrue="1" operator="between">
      <formula>12</formula>
      <formula>16</formula>
    </cfRule>
    <cfRule type="cellIs" dxfId="18718" priority="27437" stopIfTrue="1" operator="greaterThan">
      <formula>16</formula>
    </cfRule>
  </conditionalFormatting>
  <conditionalFormatting sqref="K495">
    <cfRule type="cellIs" dxfId="18717" priority="27432" stopIfTrue="1" operator="greaterThan">
      <formula>6.2</formula>
    </cfRule>
    <cfRule type="cellIs" dxfId="18716" priority="27433" stopIfTrue="1" operator="between">
      <formula>5.601</formula>
      <formula>6.2</formula>
    </cfRule>
    <cfRule type="cellIs" dxfId="18715" priority="27434" stopIfTrue="1" operator="lessThanOrEqual">
      <formula>5.6</formula>
    </cfRule>
  </conditionalFormatting>
  <conditionalFormatting sqref="L495">
    <cfRule type="cellIs" dxfId="18714" priority="27431" stopIfTrue="1" operator="lessThanOrEqual">
      <formula>0.02</formula>
    </cfRule>
  </conditionalFormatting>
  <conditionalFormatting sqref="G495">
    <cfRule type="cellIs" dxfId="18713" priority="27428" stopIfTrue="1" operator="lessThanOrEqual">
      <formula>0.12</formula>
    </cfRule>
    <cfRule type="cellIs" dxfId="18712" priority="27429" stopIfTrue="1" operator="between">
      <formula>0.1201</formula>
      <formula>0.2</formula>
    </cfRule>
    <cfRule type="cellIs" dxfId="18711" priority="27430" stopIfTrue="1" operator="greaterThan">
      <formula>0.2</formula>
    </cfRule>
  </conditionalFormatting>
  <conditionalFormatting sqref="P495">
    <cfRule type="cellIs" dxfId="18710" priority="27426" stopIfTrue="1" operator="between">
      <formula>50.1</formula>
      <formula>100</formula>
    </cfRule>
    <cfRule type="cellIs" dxfId="18709" priority="27427" stopIfTrue="1" operator="greaterThan">
      <formula>100</formula>
    </cfRule>
  </conditionalFormatting>
  <conditionalFormatting sqref="O495">
    <cfRule type="cellIs" dxfId="18708" priority="27424" stopIfTrue="1" operator="between">
      <formula>1250.1</formula>
      <formula>5000</formula>
    </cfRule>
    <cfRule type="cellIs" dxfId="18707" priority="27425" stopIfTrue="1" operator="greaterThan">
      <formula>5000</formula>
    </cfRule>
  </conditionalFormatting>
  <conditionalFormatting sqref="Q495">
    <cfRule type="cellIs" dxfId="18706" priority="27422" operator="lessThanOrEqual">
      <formula>1</formula>
    </cfRule>
    <cfRule type="cellIs" dxfId="18705" priority="27423" operator="lessThan">
      <formula>3</formula>
    </cfRule>
  </conditionalFormatting>
  <conditionalFormatting sqref="F507:G507">
    <cfRule type="cellIs" dxfId="18704" priority="27419" stopIfTrue="1" operator="lessThanOrEqual">
      <formula>60</formula>
    </cfRule>
    <cfRule type="cellIs" dxfId="18703" priority="27420" stopIfTrue="1" operator="between">
      <formula>60</formula>
      <formula>100</formula>
    </cfRule>
    <cfRule type="cellIs" dxfId="18702" priority="27421" stopIfTrue="1" operator="greaterThan">
      <formula>100</formula>
    </cfRule>
  </conditionalFormatting>
  <conditionalFormatting sqref="E507">
    <cfRule type="cellIs" dxfId="18701" priority="27416" stopIfTrue="1" operator="lessThanOrEqual">
      <formula>2.5</formula>
    </cfRule>
    <cfRule type="cellIs" dxfId="18700" priority="27417" stopIfTrue="1" operator="between">
      <formula>2.5</formula>
      <formula>7</formula>
    </cfRule>
    <cfRule type="cellIs" dxfId="18699" priority="27418" stopIfTrue="1" operator="greaterThan">
      <formula>7</formula>
    </cfRule>
  </conditionalFormatting>
  <conditionalFormatting sqref="H507">
    <cfRule type="cellIs" dxfId="18698" priority="27413" stopIfTrue="1" operator="lessThanOrEqual">
      <formula>12</formula>
    </cfRule>
    <cfRule type="cellIs" dxfId="18697" priority="27414" stopIfTrue="1" operator="between">
      <formula>12</formula>
      <formula>16</formula>
    </cfRule>
    <cfRule type="cellIs" dxfId="18696" priority="27415" stopIfTrue="1" operator="greaterThan">
      <formula>16</formula>
    </cfRule>
  </conditionalFormatting>
  <conditionalFormatting sqref="K507">
    <cfRule type="cellIs" dxfId="18695" priority="27410" stopIfTrue="1" operator="greaterThan">
      <formula>6.2</formula>
    </cfRule>
    <cfRule type="cellIs" dxfId="18694" priority="27411" stopIfTrue="1" operator="between">
      <formula>5.601</formula>
      <formula>6.2</formula>
    </cfRule>
    <cfRule type="cellIs" dxfId="18693" priority="27412" stopIfTrue="1" operator="lessThanOrEqual">
      <formula>5.6</formula>
    </cfRule>
  </conditionalFormatting>
  <conditionalFormatting sqref="L507">
    <cfRule type="cellIs" dxfId="18692" priority="27409" stopIfTrue="1" operator="lessThanOrEqual">
      <formula>0.02</formula>
    </cfRule>
  </conditionalFormatting>
  <conditionalFormatting sqref="G507">
    <cfRule type="cellIs" dxfId="18691" priority="27406" stopIfTrue="1" operator="lessThanOrEqual">
      <formula>0.12</formula>
    </cfRule>
    <cfRule type="cellIs" dxfId="18690" priority="27407" stopIfTrue="1" operator="between">
      <formula>0.1201</formula>
      <formula>0.2</formula>
    </cfRule>
    <cfRule type="cellIs" dxfId="18689" priority="27408" stopIfTrue="1" operator="greaterThan">
      <formula>0.2</formula>
    </cfRule>
  </conditionalFormatting>
  <conditionalFormatting sqref="P507">
    <cfRule type="cellIs" dxfId="18688" priority="27404" stopIfTrue="1" operator="between">
      <formula>50.1</formula>
      <formula>100</formula>
    </cfRule>
    <cfRule type="cellIs" dxfId="18687" priority="27405" stopIfTrue="1" operator="greaterThan">
      <formula>100</formula>
    </cfRule>
  </conditionalFormatting>
  <conditionalFormatting sqref="O507">
    <cfRule type="cellIs" dxfId="18686" priority="27402" stopIfTrue="1" operator="between">
      <formula>1250.1</formula>
      <formula>5000</formula>
    </cfRule>
    <cfRule type="cellIs" dxfId="18685" priority="27403" stopIfTrue="1" operator="greaterThan">
      <formula>5000</formula>
    </cfRule>
  </conditionalFormatting>
  <conditionalFormatting sqref="F507:G507">
    <cfRule type="cellIs" dxfId="18684" priority="27399" stopIfTrue="1" operator="lessThanOrEqual">
      <formula>60</formula>
    </cfRule>
    <cfRule type="cellIs" dxfId="18683" priority="27400" stopIfTrue="1" operator="between">
      <formula>60</formula>
      <formula>100</formula>
    </cfRule>
    <cfRule type="cellIs" dxfId="18682" priority="27401" stopIfTrue="1" operator="greaterThan">
      <formula>100</formula>
    </cfRule>
  </conditionalFormatting>
  <conditionalFormatting sqref="E507">
    <cfRule type="cellIs" dxfId="18681" priority="27396" stopIfTrue="1" operator="lessThanOrEqual">
      <formula>2.5</formula>
    </cfRule>
    <cfRule type="cellIs" dxfId="18680" priority="27397" stopIfTrue="1" operator="between">
      <formula>2.5</formula>
      <formula>7</formula>
    </cfRule>
    <cfRule type="cellIs" dxfId="18679" priority="27398" stopIfTrue="1" operator="greaterThan">
      <formula>7</formula>
    </cfRule>
  </conditionalFormatting>
  <conditionalFormatting sqref="H507">
    <cfRule type="cellIs" dxfId="18678" priority="27393" stopIfTrue="1" operator="lessThanOrEqual">
      <formula>12</formula>
    </cfRule>
    <cfRule type="cellIs" dxfId="18677" priority="27394" stopIfTrue="1" operator="between">
      <formula>12</formula>
      <formula>16</formula>
    </cfRule>
    <cfRule type="cellIs" dxfId="18676" priority="27395" stopIfTrue="1" operator="greaterThan">
      <formula>16</formula>
    </cfRule>
  </conditionalFormatting>
  <conditionalFormatting sqref="K507">
    <cfRule type="cellIs" dxfId="18675" priority="27390" stopIfTrue="1" operator="greaterThan">
      <formula>6.2</formula>
    </cfRule>
    <cfRule type="cellIs" dxfId="18674" priority="27391" stopIfTrue="1" operator="between">
      <formula>5.601</formula>
      <formula>6.2</formula>
    </cfRule>
    <cfRule type="cellIs" dxfId="18673" priority="27392" stopIfTrue="1" operator="lessThanOrEqual">
      <formula>5.6</formula>
    </cfRule>
  </conditionalFormatting>
  <conditionalFormatting sqref="L507">
    <cfRule type="cellIs" dxfId="18672" priority="27389" stopIfTrue="1" operator="lessThanOrEqual">
      <formula>0.02</formula>
    </cfRule>
  </conditionalFormatting>
  <conditionalFormatting sqref="G507">
    <cfRule type="cellIs" dxfId="18671" priority="27386" stopIfTrue="1" operator="lessThanOrEqual">
      <formula>0.12</formula>
    </cfRule>
    <cfRule type="cellIs" dxfId="18670" priority="27387" stopIfTrue="1" operator="between">
      <formula>0.1201</formula>
      <formula>0.2</formula>
    </cfRule>
    <cfRule type="cellIs" dxfId="18669" priority="27388" stopIfTrue="1" operator="greaterThan">
      <formula>0.2</formula>
    </cfRule>
  </conditionalFormatting>
  <conditionalFormatting sqref="P507">
    <cfRule type="cellIs" dxfId="18668" priority="27384" stopIfTrue="1" operator="between">
      <formula>50.1</formula>
      <formula>100</formula>
    </cfRule>
    <cfRule type="cellIs" dxfId="18667" priority="27385" stopIfTrue="1" operator="greaterThan">
      <formula>100</formula>
    </cfRule>
  </conditionalFormatting>
  <conditionalFormatting sqref="O507">
    <cfRule type="cellIs" dxfId="18666" priority="27382" stopIfTrue="1" operator="between">
      <formula>1250.1</formula>
      <formula>5000</formula>
    </cfRule>
    <cfRule type="cellIs" dxfId="18665" priority="27383" stopIfTrue="1" operator="greaterThan">
      <formula>5000</formula>
    </cfRule>
  </conditionalFormatting>
  <conditionalFormatting sqref="F519:G519">
    <cfRule type="cellIs" dxfId="18664" priority="27379" stopIfTrue="1" operator="lessThanOrEqual">
      <formula>60</formula>
    </cfRule>
    <cfRule type="cellIs" dxfId="18663" priority="27380" stopIfTrue="1" operator="between">
      <formula>60</formula>
      <formula>100</formula>
    </cfRule>
    <cfRule type="cellIs" dxfId="18662" priority="27381" stopIfTrue="1" operator="greaterThan">
      <formula>100</formula>
    </cfRule>
  </conditionalFormatting>
  <conditionalFormatting sqref="E519">
    <cfRule type="cellIs" dxfId="18661" priority="27376" stopIfTrue="1" operator="lessThanOrEqual">
      <formula>2.5</formula>
    </cfRule>
    <cfRule type="cellIs" dxfId="18660" priority="27377" stopIfTrue="1" operator="between">
      <formula>2.5</formula>
      <formula>7</formula>
    </cfRule>
    <cfRule type="cellIs" dxfId="18659" priority="27378" stopIfTrue="1" operator="greaterThan">
      <formula>7</formula>
    </cfRule>
  </conditionalFormatting>
  <conditionalFormatting sqref="H519">
    <cfRule type="cellIs" dxfId="18658" priority="27373" stopIfTrue="1" operator="lessThanOrEqual">
      <formula>12</formula>
    </cfRule>
    <cfRule type="cellIs" dxfId="18657" priority="27374" stopIfTrue="1" operator="between">
      <formula>12</formula>
      <formula>16</formula>
    </cfRule>
    <cfRule type="cellIs" dxfId="18656" priority="27375" stopIfTrue="1" operator="greaterThan">
      <formula>16</formula>
    </cfRule>
  </conditionalFormatting>
  <conditionalFormatting sqref="K519">
    <cfRule type="cellIs" dxfId="18655" priority="27370" stopIfTrue="1" operator="greaterThan">
      <formula>6.2</formula>
    </cfRule>
    <cfRule type="cellIs" dxfId="18654" priority="27371" stopIfTrue="1" operator="between">
      <formula>5.601</formula>
      <formula>6.2</formula>
    </cfRule>
    <cfRule type="cellIs" dxfId="18653" priority="27372" stopIfTrue="1" operator="lessThanOrEqual">
      <formula>5.6</formula>
    </cfRule>
  </conditionalFormatting>
  <conditionalFormatting sqref="L519">
    <cfRule type="cellIs" dxfId="18652" priority="27369" stopIfTrue="1" operator="lessThanOrEqual">
      <formula>0.02</formula>
    </cfRule>
  </conditionalFormatting>
  <conditionalFormatting sqref="G519">
    <cfRule type="cellIs" dxfId="18651" priority="27366" stopIfTrue="1" operator="lessThanOrEqual">
      <formula>0.12</formula>
    </cfRule>
    <cfRule type="cellIs" dxfId="18650" priority="27367" stopIfTrue="1" operator="between">
      <formula>0.1201</formula>
      <formula>0.2</formula>
    </cfRule>
    <cfRule type="cellIs" dxfId="18649" priority="27368" stopIfTrue="1" operator="greaterThan">
      <formula>0.2</formula>
    </cfRule>
  </conditionalFormatting>
  <conditionalFormatting sqref="P519">
    <cfRule type="cellIs" dxfId="18648" priority="27364" stopIfTrue="1" operator="between">
      <formula>50.1</formula>
      <formula>100</formula>
    </cfRule>
    <cfRule type="cellIs" dxfId="18647" priority="27365" stopIfTrue="1" operator="greaterThan">
      <formula>100</formula>
    </cfRule>
  </conditionalFormatting>
  <conditionalFormatting sqref="O519">
    <cfRule type="cellIs" dxfId="18646" priority="27362" stopIfTrue="1" operator="between">
      <formula>1250.1</formula>
      <formula>5000</formula>
    </cfRule>
    <cfRule type="cellIs" dxfId="18645" priority="27363" stopIfTrue="1" operator="greaterThan">
      <formula>5000</formula>
    </cfRule>
  </conditionalFormatting>
  <conditionalFormatting sqref="F519:G519">
    <cfRule type="cellIs" dxfId="18644" priority="27359" stopIfTrue="1" operator="lessThanOrEqual">
      <formula>60</formula>
    </cfRule>
    <cfRule type="cellIs" dxfId="18643" priority="27360" stopIfTrue="1" operator="between">
      <formula>60</formula>
      <formula>100</formula>
    </cfRule>
    <cfRule type="cellIs" dxfId="18642" priority="27361" stopIfTrue="1" operator="greaterThan">
      <formula>100</formula>
    </cfRule>
  </conditionalFormatting>
  <conditionalFormatting sqref="E519">
    <cfRule type="cellIs" dxfId="18641" priority="27356" stopIfTrue="1" operator="lessThanOrEqual">
      <formula>2.5</formula>
    </cfRule>
    <cfRule type="cellIs" dxfId="18640" priority="27357" stopIfTrue="1" operator="between">
      <formula>2.5</formula>
      <formula>7</formula>
    </cfRule>
    <cfRule type="cellIs" dxfId="18639" priority="27358" stopIfTrue="1" operator="greaterThan">
      <formula>7</formula>
    </cfRule>
  </conditionalFormatting>
  <conditionalFormatting sqref="H519">
    <cfRule type="cellIs" dxfId="18638" priority="27353" stopIfTrue="1" operator="lessThanOrEqual">
      <formula>12</formula>
    </cfRule>
    <cfRule type="cellIs" dxfId="18637" priority="27354" stopIfTrue="1" operator="between">
      <formula>12</formula>
      <formula>16</formula>
    </cfRule>
    <cfRule type="cellIs" dxfId="18636" priority="27355" stopIfTrue="1" operator="greaterThan">
      <formula>16</formula>
    </cfRule>
  </conditionalFormatting>
  <conditionalFormatting sqref="K519">
    <cfRule type="cellIs" dxfId="18635" priority="27350" stopIfTrue="1" operator="greaterThan">
      <formula>6.2</formula>
    </cfRule>
    <cfRule type="cellIs" dxfId="18634" priority="27351" stopIfTrue="1" operator="between">
      <formula>5.601</formula>
      <formula>6.2</formula>
    </cfRule>
    <cfRule type="cellIs" dxfId="18633" priority="27352" stopIfTrue="1" operator="lessThanOrEqual">
      <formula>5.6</formula>
    </cfRule>
  </conditionalFormatting>
  <conditionalFormatting sqref="L519">
    <cfRule type="cellIs" dxfId="18632" priority="27349" stopIfTrue="1" operator="lessThanOrEqual">
      <formula>0.02</formula>
    </cfRule>
  </conditionalFormatting>
  <conditionalFormatting sqref="G519">
    <cfRule type="cellIs" dxfId="18631" priority="27346" stopIfTrue="1" operator="lessThanOrEqual">
      <formula>0.12</formula>
    </cfRule>
    <cfRule type="cellIs" dxfId="18630" priority="27347" stopIfTrue="1" operator="between">
      <formula>0.1201</formula>
      <formula>0.2</formula>
    </cfRule>
    <cfRule type="cellIs" dxfId="18629" priority="27348" stopIfTrue="1" operator="greaterThan">
      <formula>0.2</formula>
    </cfRule>
  </conditionalFormatting>
  <conditionalFormatting sqref="P519">
    <cfRule type="cellIs" dxfId="18628" priority="27344" stopIfTrue="1" operator="between">
      <formula>50.1</formula>
      <formula>100</formula>
    </cfRule>
    <cfRule type="cellIs" dxfId="18627" priority="27345" stopIfTrue="1" operator="greaterThan">
      <formula>100</formula>
    </cfRule>
  </conditionalFormatting>
  <conditionalFormatting sqref="O519">
    <cfRule type="cellIs" dxfId="18626" priority="27342" stopIfTrue="1" operator="between">
      <formula>1250.1</formula>
      <formula>5000</formula>
    </cfRule>
    <cfRule type="cellIs" dxfId="18625" priority="27343" stopIfTrue="1" operator="greaterThan">
      <formula>5000</formula>
    </cfRule>
  </conditionalFormatting>
  <conditionalFormatting sqref="F531:G531">
    <cfRule type="cellIs" dxfId="18624" priority="27339" stopIfTrue="1" operator="lessThanOrEqual">
      <formula>60</formula>
    </cfRule>
    <cfRule type="cellIs" dxfId="18623" priority="27340" stopIfTrue="1" operator="between">
      <formula>60</formula>
      <formula>100</formula>
    </cfRule>
    <cfRule type="cellIs" dxfId="18622" priority="27341" stopIfTrue="1" operator="greaterThan">
      <formula>100</formula>
    </cfRule>
  </conditionalFormatting>
  <conditionalFormatting sqref="E531">
    <cfRule type="cellIs" dxfId="18621" priority="27336" stopIfTrue="1" operator="lessThanOrEqual">
      <formula>2.5</formula>
    </cfRule>
    <cfRule type="cellIs" dxfId="18620" priority="27337" stopIfTrue="1" operator="between">
      <formula>2.5</formula>
      <formula>7</formula>
    </cfRule>
    <cfRule type="cellIs" dxfId="18619" priority="27338" stopIfTrue="1" operator="greaterThan">
      <formula>7</formula>
    </cfRule>
  </conditionalFormatting>
  <conditionalFormatting sqref="H531">
    <cfRule type="cellIs" dxfId="18618" priority="27333" stopIfTrue="1" operator="lessThanOrEqual">
      <formula>12</formula>
    </cfRule>
    <cfRule type="cellIs" dxfId="18617" priority="27334" stopIfTrue="1" operator="between">
      <formula>12</formula>
      <formula>16</formula>
    </cfRule>
    <cfRule type="cellIs" dxfId="18616" priority="27335" stopIfTrue="1" operator="greaterThan">
      <formula>16</formula>
    </cfRule>
  </conditionalFormatting>
  <conditionalFormatting sqref="K531">
    <cfRule type="cellIs" dxfId="18615" priority="27330" stopIfTrue="1" operator="greaterThan">
      <formula>6.2</formula>
    </cfRule>
    <cfRule type="cellIs" dxfId="18614" priority="27331" stopIfTrue="1" operator="between">
      <formula>5.601</formula>
      <formula>6.2</formula>
    </cfRule>
    <cfRule type="cellIs" dxfId="18613" priority="27332" stopIfTrue="1" operator="lessThanOrEqual">
      <formula>5.6</formula>
    </cfRule>
  </conditionalFormatting>
  <conditionalFormatting sqref="L531">
    <cfRule type="cellIs" dxfId="18612" priority="27329" stopIfTrue="1" operator="lessThanOrEqual">
      <formula>0.02</formula>
    </cfRule>
  </conditionalFormatting>
  <conditionalFormatting sqref="G531">
    <cfRule type="cellIs" dxfId="18611" priority="27326" stopIfTrue="1" operator="lessThanOrEqual">
      <formula>0.12</formula>
    </cfRule>
    <cfRule type="cellIs" dxfId="18610" priority="27327" stopIfTrue="1" operator="between">
      <formula>0.1201</formula>
      <formula>0.2</formula>
    </cfRule>
    <cfRule type="cellIs" dxfId="18609" priority="27328" stopIfTrue="1" operator="greaterThan">
      <formula>0.2</formula>
    </cfRule>
  </conditionalFormatting>
  <conditionalFormatting sqref="P531">
    <cfRule type="cellIs" dxfId="18608" priority="27324" stopIfTrue="1" operator="between">
      <formula>50.1</formula>
      <formula>100</formula>
    </cfRule>
    <cfRule type="cellIs" dxfId="18607" priority="27325" stopIfTrue="1" operator="greaterThan">
      <formula>100</formula>
    </cfRule>
  </conditionalFormatting>
  <conditionalFormatting sqref="O531">
    <cfRule type="cellIs" dxfId="18606" priority="27322" stopIfTrue="1" operator="between">
      <formula>1250.1</formula>
      <formula>5000</formula>
    </cfRule>
    <cfRule type="cellIs" dxfId="18605" priority="27323" stopIfTrue="1" operator="greaterThan">
      <formula>5000</formula>
    </cfRule>
  </conditionalFormatting>
  <conditionalFormatting sqref="F531:G531">
    <cfRule type="cellIs" dxfId="18604" priority="27319" stopIfTrue="1" operator="lessThanOrEqual">
      <formula>60</formula>
    </cfRule>
    <cfRule type="cellIs" dxfId="18603" priority="27320" stopIfTrue="1" operator="between">
      <formula>60</formula>
      <formula>100</formula>
    </cfRule>
    <cfRule type="cellIs" dxfId="18602" priority="27321" stopIfTrue="1" operator="greaterThan">
      <formula>100</formula>
    </cfRule>
  </conditionalFormatting>
  <conditionalFormatting sqref="E531">
    <cfRule type="cellIs" dxfId="18601" priority="27316" stopIfTrue="1" operator="lessThanOrEqual">
      <formula>2.5</formula>
    </cfRule>
    <cfRule type="cellIs" dxfId="18600" priority="27317" stopIfTrue="1" operator="between">
      <formula>2.5</formula>
      <formula>7</formula>
    </cfRule>
    <cfRule type="cellIs" dxfId="18599" priority="27318" stopIfTrue="1" operator="greaterThan">
      <formula>7</formula>
    </cfRule>
  </conditionalFormatting>
  <conditionalFormatting sqref="H531">
    <cfRule type="cellIs" dxfId="18598" priority="27313" stopIfTrue="1" operator="lessThanOrEqual">
      <formula>12</formula>
    </cfRule>
    <cfRule type="cellIs" dxfId="18597" priority="27314" stopIfTrue="1" operator="between">
      <formula>12</formula>
      <formula>16</formula>
    </cfRule>
    <cfRule type="cellIs" dxfId="18596" priority="27315" stopIfTrue="1" operator="greaterThan">
      <formula>16</formula>
    </cfRule>
  </conditionalFormatting>
  <conditionalFormatting sqref="K531">
    <cfRule type="cellIs" dxfId="18595" priority="27310" stopIfTrue="1" operator="greaterThan">
      <formula>6.2</formula>
    </cfRule>
    <cfRule type="cellIs" dxfId="18594" priority="27311" stopIfTrue="1" operator="between">
      <formula>5.601</formula>
      <formula>6.2</formula>
    </cfRule>
    <cfRule type="cellIs" dxfId="18593" priority="27312" stopIfTrue="1" operator="lessThanOrEqual">
      <formula>5.6</formula>
    </cfRule>
  </conditionalFormatting>
  <conditionalFormatting sqref="L531">
    <cfRule type="cellIs" dxfId="18592" priority="27309" stopIfTrue="1" operator="lessThanOrEqual">
      <formula>0.02</formula>
    </cfRule>
  </conditionalFormatting>
  <conditionalFormatting sqref="G531">
    <cfRule type="cellIs" dxfId="18591" priority="27306" stopIfTrue="1" operator="lessThanOrEqual">
      <formula>0.12</formula>
    </cfRule>
    <cfRule type="cellIs" dxfId="18590" priority="27307" stopIfTrue="1" operator="between">
      <formula>0.1201</formula>
      <formula>0.2</formula>
    </cfRule>
    <cfRule type="cellIs" dxfId="18589" priority="27308" stopIfTrue="1" operator="greaterThan">
      <formula>0.2</formula>
    </cfRule>
  </conditionalFormatting>
  <conditionalFormatting sqref="P531">
    <cfRule type="cellIs" dxfId="18588" priority="27304" stopIfTrue="1" operator="between">
      <formula>50.1</formula>
      <formula>100</formula>
    </cfRule>
    <cfRule type="cellIs" dxfId="18587" priority="27305" stopIfTrue="1" operator="greaterThan">
      <formula>100</formula>
    </cfRule>
  </conditionalFormatting>
  <conditionalFormatting sqref="O531">
    <cfRule type="cellIs" dxfId="18586" priority="27302" stopIfTrue="1" operator="between">
      <formula>1250.1</formula>
      <formula>5000</formula>
    </cfRule>
    <cfRule type="cellIs" dxfId="18585" priority="27303" stopIfTrue="1" operator="greaterThan">
      <formula>5000</formula>
    </cfRule>
  </conditionalFormatting>
  <conditionalFormatting sqref="F543:G543">
    <cfRule type="cellIs" dxfId="18584" priority="27299" stopIfTrue="1" operator="lessThanOrEqual">
      <formula>60</formula>
    </cfRule>
    <cfRule type="cellIs" dxfId="18583" priority="27300" stopIfTrue="1" operator="between">
      <formula>60</formula>
      <formula>100</formula>
    </cfRule>
    <cfRule type="cellIs" dxfId="18582" priority="27301" stopIfTrue="1" operator="greaterThan">
      <formula>100</formula>
    </cfRule>
  </conditionalFormatting>
  <conditionalFormatting sqref="E543">
    <cfRule type="cellIs" dxfId="18581" priority="27296" stopIfTrue="1" operator="lessThanOrEqual">
      <formula>2.5</formula>
    </cfRule>
    <cfRule type="cellIs" dxfId="18580" priority="27297" stopIfTrue="1" operator="between">
      <formula>2.5</formula>
      <formula>7</formula>
    </cfRule>
    <cfRule type="cellIs" dxfId="18579" priority="27298" stopIfTrue="1" operator="greaterThan">
      <formula>7</formula>
    </cfRule>
  </conditionalFormatting>
  <conditionalFormatting sqref="H543">
    <cfRule type="cellIs" dxfId="18578" priority="27293" stopIfTrue="1" operator="lessThanOrEqual">
      <formula>12</formula>
    </cfRule>
    <cfRule type="cellIs" dxfId="18577" priority="27294" stopIfTrue="1" operator="between">
      <formula>12</formula>
      <formula>16</formula>
    </cfRule>
    <cfRule type="cellIs" dxfId="18576" priority="27295" stopIfTrue="1" operator="greaterThan">
      <formula>16</formula>
    </cfRule>
  </conditionalFormatting>
  <conditionalFormatting sqref="K543">
    <cfRule type="cellIs" dxfId="18575" priority="27290" stopIfTrue="1" operator="greaterThan">
      <formula>6.2</formula>
    </cfRule>
    <cfRule type="cellIs" dxfId="18574" priority="27291" stopIfTrue="1" operator="between">
      <formula>5.601</formula>
      <formula>6.2</formula>
    </cfRule>
    <cfRule type="cellIs" dxfId="18573" priority="27292" stopIfTrue="1" operator="lessThanOrEqual">
      <formula>5.6</formula>
    </cfRule>
  </conditionalFormatting>
  <conditionalFormatting sqref="L543">
    <cfRule type="cellIs" dxfId="18572" priority="27289" stopIfTrue="1" operator="lessThanOrEqual">
      <formula>0.02</formula>
    </cfRule>
  </conditionalFormatting>
  <conditionalFormatting sqref="G543">
    <cfRule type="cellIs" dxfId="18571" priority="27286" stopIfTrue="1" operator="lessThanOrEqual">
      <formula>0.12</formula>
    </cfRule>
    <cfRule type="cellIs" dxfId="18570" priority="27287" stopIfTrue="1" operator="between">
      <formula>0.1201</formula>
      <formula>0.2</formula>
    </cfRule>
    <cfRule type="cellIs" dxfId="18569" priority="27288" stopIfTrue="1" operator="greaterThan">
      <formula>0.2</formula>
    </cfRule>
  </conditionalFormatting>
  <conditionalFormatting sqref="P543">
    <cfRule type="cellIs" dxfId="18568" priority="27284" stopIfTrue="1" operator="between">
      <formula>50.1</formula>
      <formula>100</formula>
    </cfRule>
    <cfRule type="cellIs" dxfId="18567" priority="27285" stopIfTrue="1" operator="greaterThan">
      <formula>100</formula>
    </cfRule>
  </conditionalFormatting>
  <conditionalFormatting sqref="O543">
    <cfRule type="cellIs" dxfId="18566" priority="27282" stopIfTrue="1" operator="between">
      <formula>1250.1</formula>
      <formula>5000</formula>
    </cfRule>
    <cfRule type="cellIs" dxfId="18565" priority="27283" stopIfTrue="1" operator="greaterThan">
      <formula>5000</formula>
    </cfRule>
  </conditionalFormatting>
  <conditionalFormatting sqref="F543:G543">
    <cfRule type="cellIs" dxfId="18564" priority="27279" stopIfTrue="1" operator="lessThanOrEqual">
      <formula>60</formula>
    </cfRule>
    <cfRule type="cellIs" dxfId="18563" priority="27280" stopIfTrue="1" operator="between">
      <formula>60</formula>
      <formula>100</formula>
    </cfRule>
    <cfRule type="cellIs" dxfId="18562" priority="27281" stopIfTrue="1" operator="greaterThan">
      <formula>100</formula>
    </cfRule>
  </conditionalFormatting>
  <conditionalFormatting sqref="E543">
    <cfRule type="cellIs" dxfId="18561" priority="27276" stopIfTrue="1" operator="lessThanOrEqual">
      <formula>2.5</formula>
    </cfRule>
    <cfRule type="cellIs" dxfId="18560" priority="27277" stopIfTrue="1" operator="between">
      <formula>2.5</formula>
      <formula>7</formula>
    </cfRule>
    <cfRule type="cellIs" dxfId="18559" priority="27278" stopIfTrue="1" operator="greaterThan">
      <formula>7</formula>
    </cfRule>
  </conditionalFormatting>
  <conditionalFormatting sqref="H543">
    <cfRule type="cellIs" dxfId="18558" priority="27273" stopIfTrue="1" operator="lessThanOrEqual">
      <formula>12</formula>
    </cfRule>
    <cfRule type="cellIs" dxfId="18557" priority="27274" stopIfTrue="1" operator="between">
      <formula>12</formula>
      <formula>16</formula>
    </cfRule>
    <cfRule type="cellIs" dxfId="18556" priority="27275" stopIfTrue="1" operator="greaterThan">
      <formula>16</formula>
    </cfRule>
  </conditionalFormatting>
  <conditionalFormatting sqref="K543">
    <cfRule type="cellIs" dxfId="18555" priority="27270" stopIfTrue="1" operator="greaterThan">
      <formula>6.2</formula>
    </cfRule>
    <cfRule type="cellIs" dxfId="18554" priority="27271" stopIfTrue="1" operator="between">
      <formula>5.601</formula>
      <formula>6.2</formula>
    </cfRule>
    <cfRule type="cellIs" dxfId="18553" priority="27272" stopIfTrue="1" operator="lessThanOrEqual">
      <formula>5.6</formula>
    </cfRule>
  </conditionalFormatting>
  <conditionalFormatting sqref="L543">
    <cfRule type="cellIs" dxfId="18552" priority="27269" stopIfTrue="1" operator="lessThanOrEqual">
      <formula>0.02</formula>
    </cfRule>
  </conditionalFormatting>
  <conditionalFormatting sqref="G543">
    <cfRule type="cellIs" dxfId="18551" priority="27266" stopIfTrue="1" operator="lessThanOrEqual">
      <formula>0.12</formula>
    </cfRule>
    <cfRule type="cellIs" dxfId="18550" priority="27267" stopIfTrue="1" operator="between">
      <formula>0.1201</formula>
      <formula>0.2</formula>
    </cfRule>
    <cfRule type="cellIs" dxfId="18549" priority="27268" stopIfTrue="1" operator="greaterThan">
      <formula>0.2</formula>
    </cfRule>
  </conditionalFormatting>
  <conditionalFormatting sqref="P543">
    <cfRule type="cellIs" dxfId="18548" priority="27264" stopIfTrue="1" operator="between">
      <formula>50.1</formula>
      <formula>100</formula>
    </cfRule>
    <cfRule type="cellIs" dxfId="18547" priority="27265" stopIfTrue="1" operator="greaterThan">
      <formula>100</formula>
    </cfRule>
  </conditionalFormatting>
  <conditionalFormatting sqref="O543">
    <cfRule type="cellIs" dxfId="18546" priority="27262" stopIfTrue="1" operator="between">
      <formula>1250.1</formula>
      <formula>5000</formula>
    </cfRule>
    <cfRule type="cellIs" dxfId="18545" priority="27263" stopIfTrue="1" operator="greaterThan">
      <formula>5000</formula>
    </cfRule>
  </conditionalFormatting>
  <conditionalFormatting sqref="F555:G555">
    <cfRule type="cellIs" dxfId="18544" priority="27259" stopIfTrue="1" operator="lessThanOrEqual">
      <formula>60</formula>
    </cfRule>
    <cfRule type="cellIs" dxfId="18543" priority="27260" stopIfTrue="1" operator="between">
      <formula>60</formula>
      <formula>100</formula>
    </cfRule>
    <cfRule type="cellIs" dxfId="18542" priority="27261" stopIfTrue="1" operator="greaterThan">
      <formula>100</formula>
    </cfRule>
  </conditionalFormatting>
  <conditionalFormatting sqref="E555">
    <cfRule type="cellIs" dxfId="18541" priority="27256" stopIfTrue="1" operator="lessThanOrEqual">
      <formula>2.5</formula>
    </cfRule>
    <cfRule type="cellIs" dxfId="18540" priority="27257" stopIfTrue="1" operator="between">
      <formula>2.5</formula>
      <formula>7</formula>
    </cfRule>
    <cfRule type="cellIs" dxfId="18539" priority="27258" stopIfTrue="1" operator="greaterThan">
      <formula>7</formula>
    </cfRule>
  </conditionalFormatting>
  <conditionalFormatting sqref="H555">
    <cfRule type="cellIs" dxfId="18538" priority="27253" stopIfTrue="1" operator="lessThanOrEqual">
      <formula>12</formula>
    </cfRule>
    <cfRule type="cellIs" dxfId="18537" priority="27254" stopIfTrue="1" operator="between">
      <formula>12</formula>
      <formula>16</formula>
    </cfRule>
    <cfRule type="cellIs" dxfId="18536" priority="27255" stopIfTrue="1" operator="greaterThan">
      <formula>16</formula>
    </cfRule>
  </conditionalFormatting>
  <conditionalFormatting sqref="K555">
    <cfRule type="cellIs" dxfId="18535" priority="27250" stopIfTrue="1" operator="greaterThan">
      <formula>6.2</formula>
    </cfRule>
    <cfRule type="cellIs" dxfId="18534" priority="27251" stopIfTrue="1" operator="between">
      <formula>5.601</formula>
      <formula>6.2</formula>
    </cfRule>
    <cfRule type="cellIs" dxfId="18533" priority="27252" stopIfTrue="1" operator="lessThanOrEqual">
      <formula>5.6</formula>
    </cfRule>
  </conditionalFormatting>
  <conditionalFormatting sqref="L555">
    <cfRule type="cellIs" dxfId="18532" priority="27249" stopIfTrue="1" operator="lessThanOrEqual">
      <formula>0.02</formula>
    </cfRule>
  </conditionalFormatting>
  <conditionalFormatting sqref="G555">
    <cfRule type="cellIs" dxfId="18531" priority="27246" stopIfTrue="1" operator="lessThanOrEqual">
      <formula>0.12</formula>
    </cfRule>
    <cfRule type="cellIs" dxfId="18530" priority="27247" stopIfTrue="1" operator="between">
      <formula>0.1201</formula>
      <formula>0.2</formula>
    </cfRule>
    <cfRule type="cellIs" dxfId="18529" priority="27248" stopIfTrue="1" operator="greaterThan">
      <formula>0.2</formula>
    </cfRule>
  </conditionalFormatting>
  <conditionalFormatting sqref="P555">
    <cfRule type="cellIs" dxfId="18528" priority="27244" stopIfTrue="1" operator="between">
      <formula>50.1</formula>
      <formula>100</formula>
    </cfRule>
    <cfRule type="cellIs" dxfId="18527" priority="27245" stopIfTrue="1" operator="greaterThan">
      <formula>100</formula>
    </cfRule>
  </conditionalFormatting>
  <conditionalFormatting sqref="O555">
    <cfRule type="cellIs" dxfId="18526" priority="27242" stopIfTrue="1" operator="between">
      <formula>1250.1</formula>
      <formula>5000</formula>
    </cfRule>
    <cfRule type="cellIs" dxfId="18525" priority="27243" stopIfTrue="1" operator="greaterThan">
      <formula>5000</formula>
    </cfRule>
  </conditionalFormatting>
  <conditionalFormatting sqref="F555:G555">
    <cfRule type="cellIs" dxfId="18524" priority="27239" stopIfTrue="1" operator="lessThanOrEqual">
      <formula>60</formula>
    </cfRule>
    <cfRule type="cellIs" dxfId="18523" priority="27240" stopIfTrue="1" operator="between">
      <formula>60</formula>
      <formula>100</formula>
    </cfRule>
    <cfRule type="cellIs" dxfId="18522" priority="27241" stopIfTrue="1" operator="greaterThan">
      <formula>100</formula>
    </cfRule>
  </conditionalFormatting>
  <conditionalFormatting sqref="E555">
    <cfRule type="cellIs" dxfId="18521" priority="27236" stopIfTrue="1" operator="lessThanOrEqual">
      <formula>2.5</formula>
    </cfRule>
    <cfRule type="cellIs" dxfId="18520" priority="27237" stopIfTrue="1" operator="between">
      <formula>2.5</formula>
      <formula>7</formula>
    </cfRule>
    <cfRule type="cellIs" dxfId="18519" priority="27238" stopIfTrue="1" operator="greaterThan">
      <formula>7</formula>
    </cfRule>
  </conditionalFormatting>
  <conditionalFormatting sqref="H555">
    <cfRule type="cellIs" dxfId="18518" priority="27233" stopIfTrue="1" operator="lessThanOrEqual">
      <formula>12</formula>
    </cfRule>
    <cfRule type="cellIs" dxfId="18517" priority="27234" stopIfTrue="1" operator="between">
      <formula>12</formula>
      <formula>16</formula>
    </cfRule>
    <cfRule type="cellIs" dxfId="18516" priority="27235" stopIfTrue="1" operator="greaterThan">
      <formula>16</formula>
    </cfRule>
  </conditionalFormatting>
  <conditionalFormatting sqref="K555">
    <cfRule type="cellIs" dxfId="18515" priority="27230" stopIfTrue="1" operator="greaterThan">
      <formula>6.2</formula>
    </cfRule>
    <cfRule type="cellIs" dxfId="18514" priority="27231" stopIfTrue="1" operator="between">
      <formula>5.601</formula>
      <formula>6.2</formula>
    </cfRule>
    <cfRule type="cellIs" dxfId="18513" priority="27232" stopIfTrue="1" operator="lessThanOrEqual">
      <formula>5.6</formula>
    </cfRule>
  </conditionalFormatting>
  <conditionalFormatting sqref="L555">
    <cfRule type="cellIs" dxfId="18512" priority="27229" stopIfTrue="1" operator="lessThanOrEqual">
      <formula>0.02</formula>
    </cfRule>
  </conditionalFormatting>
  <conditionalFormatting sqref="G555">
    <cfRule type="cellIs" dxfId="18511" priority="27226" stopIfTrue="1" operator="lessThanOrEqual">
      <formula>0.12</formula>
    </cfRule>
    <cfRule type="cellIs" dxfId="18510" priority="27227" stopIfTrue="1" operator="between">
      <formula>0.1201</formula>
      <formula>0.2</formula>
    </cfRule>
    <cfRule type="cellIs" dxfId="18509" priority="27228" stopIfTrue="1" operator="greaterThan">
      <formula>0.2</formula>
    </cfRule>
  </conditionalFormatting>
  <conditionalFormatting sqref="P555">
    <cfRule type="cellIs" dxfId="18508" priority="27224" stopIfTrue="1" operator="between">
      <formula>50.1</formula>
      <formula>100</formula>
    </cfRule>
    <cfRule type="cellIs" dxfId="18507" priority="27225" stopIfTrue="1" operator="greaterThan">
      <formula>100</formula>
    </cfRule>
  </conditionalFormatting>
  <conditionalFormatting sqref="O555">
    <cfRule type="cellIs" dxfId="18506" priority="27222" stopIfTrue="1" operator="between">
      <formula>1250.1</formula>
      <formula>5000</formula>
    </cfRule>
    <cfRule type="cellIs" dxfId="18505" priority="27223" stopIfTrue="1" operator="greaterThan">
      <formula>5000</formula>
    </cfRule>
  </conditionalFormatting>
  <conditionalFormatting sqref="Q555">
    <cfRule type="cellIs" dxfId="18504" priority="27220" operator="lessThanOrEqual">
      <formula>1</formula>
    </cfRule>
    <cfRule type="cellIs" dxfId="18503" priority="27221" operator="lessThan">
      <formula>3</formula>
    </cfRule>
  </conditionalFormatting>
  <conditionalFormatting sqref="F567:G567">
    <cfRule type="cellIs" dxfId="18502" priority="27217" stopIfTrue="1" operator="lessThanOrEqual">
      <formula>60</formula>
    </cfRule>
    <cfRule type="cellIs" dxfId="18501" priority="27218" stopIfTrue="1" operator="between">
      <formula>60</formula>
      <formula>100</formula>
    </cfRule>
    <cfRule type="cellIs" dxfId="18500" priority="27219" stopIfTrue="1" operator="greaterThan">
      <formula>100</formula>
    </cfRule>
  </conditionalFormatting>
  <conditionalFormatting sqref="E567">
    <cfRule type="cellIs" dxfId="18499" priority="27214" stopIfTrue="1" operator="lessThanOrEqual">
      <formula>2.5</formula>
    </cfRule>
    <cfRule type="cellIs" dxfId="18498" priority="27215" stopIfTrue="1" operator="between">
      <formula>2.5</formula>
      <formula>7</formula>
    </cfRule>
    <cfRule type="cellIs" dxfId="18497" priority="27216" stopIfTrue="1" operator="greaterThan">
      <formula>7</formula>
    </cfRule>
  </conditionalFormatting>
  <conditionalFormatting sqref="H567">
    <cfRule type="cellIs" dxfId="18496" priority="27211" stopIfTrue="1" operator="lessThanOrEqual">
      <formula>12</formula>
    </cfRule>
    <cfRule type="cellIs" dxfId="18495" priority="27212" stopIfTrue="1" operator="between">
      <formula>12</formula>
      <formula>16</formula>
    </cfRule>
    <cfRule type="cellIs" dxfId="18494" priority="27213" stopIfTrue="1" operator="greaterThan">
      <formula>16</formula>
    </cfRule>
  </conditionalFormatting>
  <conditionalFormatting sqref="K567">
    <cfRule type="cellIs" dxfId="18493" priority="27208" stopIfTrue="1" operator="greaterThan">
      <formula>6.2</formula>
    </cfRule>
    <cfRule type="cellIs" dxfId="18492" priority="27209" stopIfTrue="1" operator="between">
      <formula>5.601</formula>
      <formula>6.2</formula>
    </cfRule>
    <cfRule type="cellIs" dxfId="18491" priority="27210" stopIfTrue="1" operator="lessThanOrEqual">
      <formula>5.6</formula>
    </cfRule>
  </conditionalFormatting>
  <conditionalFormatting sqref="L567">
    <cfRule type="cellIs" dxfId="18490" priority="27207" stopIfTrue="1" operator="lessThanOrEqual">
      <formula>0.02</formula>
    </cfRule>
  </conditionalFormatting>
  <conditionalFormatting sqref="G567">
    <cfRule type="cellIs" dxfId="18489" priority="27204" stopIfTrue="1" operator="lessThanOrEqual">
      <formula>0.12</formula>
    </cfRule>
    <cfRule type="cellIs" dxfId="18488" priority="27205" stopIfTrue="1" operator="between">
      <formula>0.1201</formula>
      <formula>0.2</formula>
    </cfRule>
    <cfRule type="cellIs" dxfId="18487" priority="27206" stopIfTrue="1" operator="greaterThan">
      <formula>0.2</formula>
    </cfRule>
  </conditionalFormatting>
  <conditionalFormatting sqref="P567">
    <cfRule type="cellIs" dxfId="18486" priority="27202" stopIfTrue="1" operator="between">
      <formula>50.1</formula>
      <formula>100</formula>
    </cfRule>
    <cfRule type="cellIs" dxfId="18485" priority="27203" stopIfTrue="1" operator="greaterThan">
      <formula>100</formula>
    </cfRule>
  </conditionalFormatting>
  <conditionalFormatting sqref="O567">
    <cfRule type="cellIs" dxfId="18484" priority="27200" stopIfTrue="1" operator="between">
      <formula>1250.1</formula>
      <formula>5000</formula>
    </cfRule>
    <cfRule type="cellIs" dxfId="18483" priority="27201" stopIfTrue="1" operator="greaterThan">
      <formula>5000</formula>
    </cfRule>
  </conditionalFormatting>
  <conditionalFormatting sqref="F567:G567">
    <cfRule type="cellIs" dxfId="18482" priority="27197" stopIfTrue="1" operator="lessThanOrEqual">
      <formula>60</formula>
    </cfRule>
    <cfRule type="cellIs" dxfId="18481" priority="27198" stopIfTrue="1" operator="between">
      <formula>60</formula>
      <formula>100</formula>
    </cfRule>
    <cfRule type="cellIs" dxfId="18480" priority="27199" stopIfTrue="1" operator="greaterThan">
      <formula>100</formula>
    </cfRule>
  </conditionalFormatting>
  <conditionalFormatting sqref="E567">
    <cfRule type="cellIs" dxfId="18479" priority="27194" stopIfTrue="1" operator="lessThanOrEqual">
      <formula>2.5</formula>
    </cfRule>
    <cfRule type="cellIs" dxfId="18478" priority="27195" stopIfTrue="1" operator="between">
      <formula>2.5</formula>
      <formula>7</formula>
    </cfRule>
    <cfRule type="cellIs" dxfId="18477" priority="27196" stopIfTrue="1" operator="greaterThan">
      <formula>7</formula>
    </cfRule>
  </conditionalFormatting>
  <conditionalFormatting sqref="H567">
    <cfRule type="cellIs" dxfId="18476" priority="27191" stopIfTrue="1" operator="lessThanOrEqual">
      <formula>12</formula>
    </cfRule>
    <cfRule type="cellIs" dxfId="18475" priority="27192" stopIfTrue="1" operator="between">
      <formula>12</formula>
      <formula>16</formula>
    </cfRule>
    <cfRule type="cellIs" dxfId="18474" priority="27193" stopIfTrue="1" operator="greaterThan">
      <formula>16</formula>
    </cfRule>
  </conditionalFormatting>
  <conditionalFormatting sqref="K567">
    <cfRule type="cellIs" dxfId="18473" priority="27188" stopIfTrue="1" operator="greaterThan">
      <formula>6.2</formula>
    </cfRule>
    <cfRule type="cellIs" dxfId="18472" priority="27189" stopIfTrue="1" operator="between">
      <formula>5.601</formula>
      <formula>6.2</formula>
    </cfRule>
    <cfRule type="cellIs" dxfId="18471" priority="27190" stopIfTrue="1" operator="lessThanOrEqual">
      <formula>5.6</formula>
    </cfRule>
  </conditionalFormatting>
  <conditionalFormatting sqref="L567">
    <cfRule type="cellIs" dxfId="18470" priority="27187" stopIfTrue="1" operator="lessThanOrEqual">
      <formula>0.02</formula>
    </cfRule>
  </conditionalFormatting>
  <conditionalFormatting sqref="G567">
    <cfRule type="cellIs" dxfId="18469" priority="27184" stopIfTrue="1" operator="lessThanOrEqual">
      <formula>0.12</formula>
    </cfRule>
    <cfRule type="cellIs" dxfId="18468" priority="27185" stopIfTrue="1" operator="between">
      <formula>0.1201</formula>
      <formula>0.2</formula>
    </cfRule>
    <cfRule type="cellIs" dxfId="18467" priority="27186" stopIfTrue="1" operator="greaterThan">
      <formula>0.2</formula>
    </cfRule>
  </conditionalFormatting>
  <conditionalFormatting sqref="P567">
    <cfRule type="cellIs" dxfId="18466" priority="27182" stopIfTrue="1" operator="between">
      <formula>50.1</formula>
      <formula>100</formula>
    </cfRule>
    <cfRule type="cellIs" dxfId="18465" priority="27183" stopIfTrue="1" operator="greaterThan">
      <formula>100</formula>
    </cfRule>
  </conditionalFormatting>
  <conditionalFormatting sqref="O567">
    <cfRule type="cellIs" dxfId="18464" priority="27180" stopIfTrue="1" operator="between">
      <formula>1250.1</formula>
      <formula>5000</formula>
    </cfRule>
    <cfRule type="cellIs" dxfId="18463" priority="27181" stopIfTrue="1" operator="greaterThan">
      <formula>5000</formula>
    </cfRule>
  </conditionalFormatting>
  <conditionalFormatting sqref="Q567">
    <cfRule type="cellIs" dxfId="18462" priority="27178" operator="lessThanOrEqual">
      <formula>1</formula>
    </cfRule>
    <cfRule type="cellIs" dxfId="18461" priority="27179" operator="lessThan">
      <formula>3</formula>
    </cfRule>
  </conditionalFormatting>
  <conditionalFormatting sqref="F579:G579">
    <cfRule type="cellIs" dxfId="18460" priority="27175" stopIfTrue="1" operator="lessThanOrEqual">
      <formula>60</formula>
    </cfRule>
    <cfRule type="cellIs" dxfId="18459" priority="27176" stopIfTrue="1" operator="between">
      <formula>60</formula>
      <formula>100</formula>
    </cfRule>
    <cfRule type="cellIs" dxfId="18458" priority="27177" stopIfTrue="1" operator="greaterThan">
      <formula>100</formula>
    </cfRule>
  </conditionalFormatting>
  <conditionalFormatting sqref="E579">
    <cfRule type="cellIs" dxfId="18457" priority="27172" stopIfTrue="1" operator="lessThanOrEqual">
      <formula>2.5</formula>
    </cfRule>
    <cfRule type="cellIs" dxfId="18456" priority="27173" stopIfTrue="1" operator="between">
      <formula>2.5</formula>
      <formula>7</formula>
    </cfRule>
    <cfRule type="cellIs" dxfId="18455" priority="27174" stopIfTrue="1" operator="greaterThan">
      <formula>7</formula>
    </cfRule>
  </conditionalFormatting>
  <conditionalFormatting sqref="H579">
    <cfRule type="cellIs" dxfId="18454" priority="27169" stopIfTrue="1" operator="lessThanOrEqual">
      <formula>12</formula>
    </cfRule>
    <cfRule type="cellIs" dxfId="18453" priority="27170" stopIfTrue="1" operator="between">
      <formula>12</formula>
      <formula>16</formula>
    </cfRule>
    <cfRule type="cellIs" dxfId="18452" priority="27171" stopIfTrue="1" operator="greaterThan">
      <formula>16</formula>
    </cfRule>
  </conditionalFormatting>
  <conditionalFormatting sqref="K579">
    <cfRule type="cellIs" dxfId="18451" priority="27166" stopIfTrue="1" operator="greaterThan">
      <formula>6.2</formula>
    </cfRule>
    <cfRule type="cellIs" dxfId="18450" priority="27167" stopIfTrue="1" operator="between">
      <formula>5.601</formula>
      <formula>6.2</formula>
    </cfRule>
    <cfRule type="cellIs" dxfId="18449" priority="27168" stopIfTrue="1" operator="lessThanOrEqual">
      <formula>5.6</formula>
    </cfRule>
  </conditionalFormatting>
  <conditionalFormatting sqref="L579">
    <cfRule type="cellIs" dxfId="18448" priority="27165" stopIfTrue="1" operator="lessThanOrEqual">
      <formula>0.02</formula>
    </cfRule>
  </conditionalFormatting>
  <conditionalFormatting sqref="G579">
    <cfRule type="cellIs" dxfId="18447" priority="27162" stopIfTrue="1" operator="lessThanOrEqual">
      <formula>0.12</formula>
    </cfRule>
    <cfRule type="cellIs" dxfId="18446" priority="27163" stopIfTrue="1" operator="between">
      <formula>0.1201</formula>
      <formula>0.2</formula>
    </cfRule>
    <cfRule type="cellIs" dxfId="18445" priority="27164" stopIfTrue="1" operator="greaterThan">
      <formula>0.2</formula>
    </cfRule>
  </conditionalFormatting>
  <conditionalFormatting sqref="P579">
    <cfRule type="cellIs" dxfId="18444" priority="27160" stopIfTrue="1" operator="between">
      <formula>50.1</formula>
      <formula>100</formula>
    </cfRule>
    <cfRule type="cellIs" dxfId="18443" priority="27161" stopIfTrue="1" operator="greaterThan">
      <formula>100</formula>
    </cfRule>
  </conditionalFormatting>
  <conditionalFormatting sqref="O579">
    <cfRule type="cellIs" dxfId="18442" priority="27158" stopIfTrue="1" operator="between">
      <formula>1250.1</formula>
      <formula>5000</formula>
    </cfRule>
    <cfRule type="cellIs" dxfId="18441" priority="27159" stopIfTrue="1" operator="greaterThan">
      <formula>5000</formula>
    </cfRule>
  </conditionalFormatting>
  <conditionalFormatting sqref="F579:G579">
    <cfRule type="cellIs" dxfId="18440" priority="27155" stopIfTrue="1" operator="lessThanOrEqual">
      <formula>60</formula>
    </cfRule>
    <cfRule type="cellIs" dxfId="18439" priority="27156" stopIfTrue="1" operator="between">
      <formula>60</formula>
      <formula>100</formula>
    </cfRule>
    <cfRule type="cellIs" dxfId="18438" priority="27157" stopIfTrue="1" operator="greaterThan">
      <formula>100</formula>
    </cfRule>
  </conditionalFormatting>
  <conditionalFormatting sqref="E579">
    <cfRule type="cellIs" dxfId="18437" priority="27152" stopIfTrue="1" operator="lessThanOrEqual">
      <formula>2.5</formula>
    </cfRule>
    <cfRule type="cellIs" dxfId="18436" priority="27153" stopIfTrue="1" operator="between">
      <formula>2.5</formula>
      <formula>7</formula>
    </cfRule>
    <cfRule type="cellIs" dxfId="18435" priority="27154" stopIfTrue="1" operator="greaterThan">
      <formula>7</formula>
    </cfRule>
  </conditionalFormatting>
  <conditionalFormatting sqref="H579">
    <cfRule type="cellIs" dxfId="18434" priority="27149" stopIfTrue="1" operator="lessThanOrEqual">
      <formula>12</formula>
    </cfRule>
    <cfRule type="cellIs" dxfId="18433" priority="27150" stopIfTrue="1" operator="between">
      <formula>12</formula>
      <formula>16</formula>
    </cfRule>
    <cfRule type="cellIs" dxfId="18432" priority="27151" stopIfTrue="1" operator="greaterThan">
      <formula>16</formula>
    </cfRule>
  </conditionalFormatting>
  <conditionalFormatting sqref="K579">
    <cfRule type="cellIs" dxfId="18431" priority="27146" stopIfTrue="1" operator="greaterThan">
      <formula>6.2</formula>
    </cfRule>
    <cfRule type="cellIs" dxfId="18430" priority="27147" stopIfTrue="1" operator="between">
      <formula>5.601</formula>
      <formula>6.2</formula>
    </cfRule>
    <cfRule type="cellIs" dxfId="18429" priority="27148" stopIfTrue="1" operator="lessThanOrEqual">
      <formula>5.6</formula>
    </cfRule>
  </conditionalFormatting>
  <conditionalFormatting sqref="L579">
    <cfRule type="cellIs" dxfId="18428" priority="27145" stopIfTrue="1" operator="lessThanOrEqual">
      <formula>0.02</formula>
    </cfRule>
  </conditionalFormatting>
  <conditionalFormatting sqref="G579">
    <cfRule type="cellIs" dxfId="18427" priority="27142" stopIfTrue="1" operator="lessThanOrEqual">
      <formula>0.12</formula>
    </cfRule>
    <cfRule type="cellIs" dxfId="18426" priority="27143" stopIfTrue="1" operator="between">
      <formula>0.1201</formula>
      <formula>0.2</formula>
    </cfRule>
    <cfRule type="cellIs" dxfId="18425" priority="27144" stopIfTrue="1" operator="greaterThan">
      <formula>0.2</formula>
    </cfRule>
  </conditionalFormatting>
  <conditionalFormatting sqref="P579">
    <cfRule type="cellIs" dxfId="18424" priority="27140" stopIfTrue="1" operator="between">
      <formula>50.1</formula>
      <formula>100</formula>
    </cfRule>
    <cfRule type="cellIs" dxfId="18423" priority="27141" stopIfTrue="1" operator="greaterThan">
      <formula>100</formula>
    </cfRule>
  </conditionalFormatting>
  <conditionalFormatting sqref="O579">
    <cfRule type="cellIs" dxfId="18422" priority="27138" stopIfTrue="1" operator="between">
      <formula>1250.1</formula>
      <formula>5000</formula>
    </cfRule>
    <cfRule type="cellIs" dxfId="18421" priority="27139" stopIfTrue="1" operator="greaterThan">
      <formula>5000</formula>
    </cfRule>
  </conditionalFormatting>
  <conditionalFormatting sqref="F591:G591">
    <cfRule type="cellIs" dxfId="18420" priority="27135" stopIfTrue="1" operator="lessThanOrEqual">
      <formula>60</formula>
    </cfRule>
    <cfRule type="cellIs" dxfId="18419" priority="27136" stopIfTrue="1" operator="between">
      <formula>60</formula>
      <formula>100</formula>
    </cfRule>
    <cfRule type="cellIs" dxfId="18418" priority="27137" stopIfTrue="1" operator="greaterThan">
      <formula>100</formula>
    </cfRule>
  </conditionalFormatting>
  <conditionalFormatting sqref="E591">
    <cfRule type="cellIs" dxfId="18417" priority="27132" stopIfTrue="1" operator="lessThanOrEqual">
      <formula>2.5</formula>
    </cfRule>
    <cfRule type="cellIs" dxfId="18416" priority="27133" stopIfTrue="1" operator="between">
      <formula>2.5</formula>
      <formula>7</formula>
    </cfRule>
    <cfRule type="cellIs" dxfId="18415" priority="27134" stopIfTrue="1" operator="greaterThan">
      <formula>7</formula>
    </cfRule>
  </conditionalFormatting>
  <conditionalFormatting sqref="H591">
    <cfRule type="cellIs" dxfId="18414" priority="27129" stopIfTrue="1" operator="lessThanOrEqual">
      <formula>12</formula>
    </cfRule>
    <cfRule type="cellIs" dxfId="18413" priority="27130" stopIfTrue="1" operator="between">
      <formula>12</formula>
      <formula>16</formula>
    </cfRule>
    <cfRule type="cellIs" dxfId="18412" priority="27131" stopIfTrue="1" operator="greaterThan">
      <formula>16</formula>
    </cfRule>
  </conditionalFormatting>
  <conditionalFormatting sqref="K591">
    <cfRule type="cellIs" dxfId="18411" priority="27126" stopIfTrue="1" operator="greaterThan">
      <formula>6.2</formula>
    </cfRule>
    <cfRule type="cellIs" dxfId="18410" priority="27127" stopIfTrue="1" operator="between">
      <formula>5.601</formula>
      <formula>6.2</formula>
    </cfRule>
    <cfRule type="cellIs" dxfId="18409" priority="27128" stopIfTrue="1" operator="lessThanOrEqual">
      <formula>5.6</formula>
    </cfRule>
  </conditionalFormatting>
  <conditionalFormatting sqref="L591">
    <cfRule type="cellIs" dxfId="18408" priority="27125" stopIfTrue="1" operator="lessThanOrEqual">
      <formula>0.02</formula>
    </cfRule>
  </conditionalFormatting>
  <conditionalFormatting sqref="G591">
    <cfRule type="cellIs" dxfId="18407" priority="27122" stopIfTrue="1" operator="lessThanOrEqual">
      <formula>0.12</formula>
    </cfRule>
    <cfRule type="cellIs" dxfId="18406" priority="27123" stopIfTrue="1" operator="between">
      <formula>0.1201</formula>
      <formula>0.2</formula>
    </cfRule>
    <cfRule type="cellIs" dxfId="18405" priority="27124" stopIfTrue="1" operator="greaterThan">
      <formula>0.2</formula>
    </cfRule>
  </conditionalFormatting>
  <conditionalFormatting sqref="P591">
    <cfRule type="cellIs" dxfId="18404" priority="27120" stopIfTrue="1" operator="between">
      <formula>50.1</formula>
      <formula>100</formula>
    </cfRule>
    <cfRule type="cellIs" dxfId="18403" priority="27121" stopIfTrue="1" operator="greaterThan">
      <formula>100</formula>
    </cfRule>
  </conditionalFormatting>
  <conditionalFormatting sqref="O591">
    <cfRule type="cellIs" dxfId="18402" priority="27118" stopIfTrue="1" operator="between">
      <formula>1250.1</formula>
      <formula>5000</formula>
    </cfRule>
    <cfRule type="cellIs" dxfId="18401" priority="27119" stopIfTrue="1" operator="greaterThan">
      <formula>5000</formula>
    </cfRule>
  </conditionalFormatting>
  <conditionalFormatting sqref="F591:G591">
    <cfRule type="cellIs" dxfId="18400" priority="27115" stopIfTrue="1" operator="lessThanOrEqual">
      <formula>60</formula>
    </cfRule>
    <cfRule type="cellIs" dxfId="18399" priority="27116" stopIfTrue="1" operator="between">
      <formula>60</formula>
      <formula>100</formula>
    </cfRule>
    <cfRule type="cellIs" dxfId="18398" priority="27117" stopIfTrue="1" operator="greaterThan">
      <formula>100</formula>
    </cfRule>
  </conditionalFormatting>
  <conditionalFormatting sqref="E591">
    <cfRule type="cellIs" dxfId="18397" priority="27112" stopIfTrue="1" operator="lessThanOrEqual">
      <formula>2.5</formula>
    </cfRule>
    <cfRule type="cellIs" dxfId="18396" priority="27113" stopIfTrue="1" operator="between">
      <formula>2.5</formula>
      <formula>7</formula>
    </cfRule>
    <cfRule type="cellIs" dxfId="18395" priority="27114" stopIfTrue="1" operator="greaterThan">
      <formula>7</formula>
    </cfRule>
  </conditionalFormatting>
  <conditionalFormatting sqref="H591">
    <cfRule type="cellIs" dxfId="18394" priority="27109" stopIfTrue="1" operator="lessThanOrEqual">
      <formula>12</formula>
    </cfRule>
    <cfRule type="cellIs" dxfId="18393" priority="27110" stopIfTrue="1" operator="between">
      <formula>12</formula>
      <formula>16</formula>
    </cfRule>
    <cfRule type="cellIs" dxfId="18392" priority="27111" stopIfTrue="1" operator="greaterThan">
      <formula>16</formula>
    </cfRule>
  </conditionalFormatting>
  <conditionalFormatting sqref="K591">
    <cfRule type="cellIs" dxfId="18391" priority="27106" stopIfTrue="1" operator="greaterThan">
      <formula>6.2</formula>
    </cfRule>
    <cfRule type="cellIs" dxfId="18390" priority="27107" stopIfTrue="1" operator="between">
      <formula>5.601</formula>
      <formula>6.2</formula>
    </cfRule>
    <cfRule type="cellIs" dxfId="18389" priority="27108" stopIfTrue="1" operator="lessThanOrEqual">
      <formula>5.6</formula>
    </cfRule>
  </conditionalFormatting>
  <conditionalFormatting sqref="L591">
    <cfRule type="cellIs" dxfId="18388" priority="27105" stopIfTrue="1" operator="lessThanOrEqual">
      <formula>0.02</formula>
    </cfRule>
  </conditionalFormatting>
  <conditionalFormatting sqref="G591">
    <cfRule type="cellIs" dxfId="18387" priority="27102" stopIfTrue="1" operator="lessThanOrEqual">
      <formula>0.12</formula>
    </cfRule>
    <cfRule type="cellIs" dxfId="18386" priority="27103" stopIfTrue="1" operator="between">
      <formula>0.1201</formula>
      <formula>0.2</formula>
    </cfRule>
    <cfRule type="cellIs" dxfId="18385" priority="27104" stopIfTrue="1" operator="greaterThan">
      <formula>0.2</formula>
    </cfRule>
  </conditionalFormatting>
  <conditionalFormatting sqref="P591">
    <cfRule type="cellIs" dxfId="18384" priority="27100" stopIfTrue="1" operator="between">
      <formula>50.1</formula>
      <formula>100</formula>
    </cfRule>
    <cfRule type="cellIs" dxfId="18383" priority="27101" stopIfTrue="1" operator="greaterThan">
      <formula>100</formula>
    </cfRule>
  </conditionalFormatting>
  <conditionalFormatting sqref="O591">
    <cfRule type="cellIs" dxfId="18382" priority="27098" stopIfTrue="1" operator="between">
      <formula>1250.1</formula>
      <formula>5000</formula>
    </cfRule>
    <cfRule type="cellIs" dxfId="18381" priority="27099" stopIfTrue="1" operator="greaterThan">
      <formula>5000</formula>
    </cfRule>
  </conditionalFormatting>
  <conditionalFormatting sqref="F603:G603">
    <cfRule type="cellIs" dxfId="18380" priority="27095" stopIfTrue="1" operator="lessThanOrEqual">
      <formula>60</formula>
    </cfRule>
    <cfRule type="cellIs" dxfId="18379" priority="27096" stopIfTrue="1" operator="between">
      <formula>60</formula>
      <formula>100</formula>
    </cfRule>
    <cfRule type="cellIs" dxfId="18378" priority="27097" stopIfTrue="1" operator="greaterThan">
      <formula>100</formula>
    </cfRule>
  </conditionalFormatting>
  <conditionalFormatting sqref="E603">
    <cfRule type="cellIs" dxfId="18377" priority="27092" stopIfTrue="1" operator="lessThanOrEqual">
      <formula>2.5</formula>
    </cfRule>
    <cfRule type="cellIs" dxfId="18376" priority="27093" stopIfTrue="1" operator="between">
      <formula>2.5</formula>
      <formula>7</formula>
    </cfRule>
    <cfRule type="cellIs" dxfId="18375" priority="27094" stopIfTrue="1" operator="greaterThan">
      <formula>7</formula>
    </cfRule>
  </conditionalFormatting>
  <conditionalFormatting sqref="H603">
    <cfRule type="cellIs" dxfId="18374" priority="27089" stopIfTrue="1" operator="lessThanOrEqual">
      <formula>12</formula>
    </cfRule>
    <cfRule type="cellIs" dxfId="18373" priority="27090" stopIfTrue="1" operator="between">
      <formula>12</formula>
      <formula>16</formula>
    </cfRule>
    <cfRule type="cellIs" dxfId="18372" priority="27091" stopIfTrue="1" operator="greaterThan">
      <formula>16</formula>
    </cfRule>
  </conditionalFormatting>
  <conditionalFormatting sqref="K603">
    <cfRule type="cellIs" dxfId="18371" priority="27086" stopIfTrue="1" operator="greaterThan">
      <formula>6.2</formula>
    </cfRule>
    <cfRule type="cellIs" dxfId="18370" priority="27087" stopIfTrue="1" operator="between">
      <formula>5.601</formula>
      <formula>6.2</formula>
    </cfRule>
    <cfRule type="cellIs" dxfId="18369" priority="27088" stopIfTrue="1" operator="lessThanOrEqual">
      <formula>5.6</formula>
    </cfRule>
  </conditionalFormatting>
  <conditionalFormatting sqref="L603">
    <cfRule type="cellIs" dxfId="18368" priority="27085" stopIfTrue="1" operator="lessThanOrEqual">
      <formula>0.02</formula>
    </cfRule>
  </conditionalFormatting>
  <conditionalFormatting sqref="G603">
    <cfRule type="cellIs" dxfId="18367" priority="27082" stopIfTrue="1" operator="lessThanOrEqual">
      <formula>0.12</formula>
    </cfRule>
    <cfRule type="cellIs" dxfId="18366" priority="27083" stopIfTrue="1" operator="between">
      <formula>0.1201</formula>
      <formula>0.2</formula>
    </cfRule>
    <cfRule type="cellIs" dxfId="18365" priority="27084" stopIfTrue="1" operator="greaterThan">
      <formula>0.2</formula>
    </cfRule>
  </conditionalFormatting>
  <conditionalFormatting sqref="P603">
    <cfRule type="cellIs" dxfId="18364" priority="27080" stopIfTrue="1" operator="between">
      <formula>50.1</formula>
      <formula>100</formula>
    </cfRule>
    <cfRule type="cellIs" dxfId="18363" priority="27081" stopIfTrue="1" operator="greaterThan">
      <formula>100</formula>
    </cfRule>
  </conditionalFormatting>
  <conditionalFormatting sqref="O603">
    <cfRule type="cellIs" dxfId="18362" priority="27078" stopIfTrue="1" operator="between">
      <formula>1250.1</formula>
      <formula>5000</formula>
    </cfRule>
    <cfRule type="cellIs" dxfId="18361" priority="27079" stopIfTrue="1" operator="greaterThan">
      <formula>5000</formula>
    </cfRule>
  </conditionalFormatting>
  <conditionalFormatting sqref="F603:G603">
    <cfRule type="cellIs" dxfId="18360" priority="27075" stopIfTrue="1" operator="lessThanOrEqual">
      <formula>60</formula>
    </cfRule>
    <cfRule type="cellIs" dxfId="18359" priority="27076" stopIfTrue="1" operator="between">
      <formula>60</formula>
      <formula>100</formula>
    </cfRule>
    <cfRule type="cellIs" dxfId="18358" priority="27077" stopIfTrue="1" operator="greaterThan">
      <formula>100</formula>
    </cfRule>
  </conditionalFormatting>
  <conditionalFormatting sqref="E603">
    <cfRule type="cellIs" dxfId="18357" priority="27072" stopIfTrue="1" operator="lessThanOrEqual">
      <formula>2.5</formula>
    </cfRule>
    <cfRule type="cellIs" dxfId="18356" priority="27073" stopIfTrue="1" operator="between">
      <formula>2.5</formula>
      <formula>7</formula>
    </cfRule>
    <cfRule type="cellIs" dxfId="18355" priority="27074" stopIfTrue="1" operator="greaterThan">
      <formula>7</formula>
    </cfRule>
  </conditionalFormatting>
  <conditionalFormatting sqref="H603">
    <cfRule type="cellIs" dxfId="18354" priority="27069" stopIfTrue="1" operator="lessThanOrEqual">
      <formula>12</formula>
    </cfRule>
    <cfRule type="cellIs" dxfId="18353" priority="27070" stopIfTrue="1" operator="between">
      <formula>12</formula>
      <formula>16</formula>
    </cfRule>
    <cfRule type="cellIs" dxfId="18352" priority="27071" stopIfTrue="1" operator="greaterThan">
      <formula>16</formula>
    </cfRule>
  </conditionalFormatting>
  <conditionalFormatting sqref="K603">
    <cfRule type="cellIs" dxfId="18351" priority="27066" stopIfTrue="1" operator="greaterThan">
      <formula>6.2</formula>
    </cfRule>
    <cfRule type="cellIs" dxfId="18350" priority="27067" stopIfTrue="1" operator="between">
      <formula>5.601</formula>
      <formula>6.2</formula>
    </cfRule>
    <cfRule type="cellIs" dxfId="18349" priority="27068" stopIfTrue="1" operator="lessThanOrEqual">
      <formula>5.6</formula>
    </cfRule>
  </conditionalFormatting>
  <conditionalFormatting sqref="L603">
    <cfRule type="cellIs" dxfId="18348" priority="27065" stopIfTrue="1" operator="lessThanOrEqual">
      <formula>0.02</formula>
    </cfRule>
  </conditionalFormatting>
  <conditionalFormatting sqref="G603">
    <cfRule type="cellIs" dxfId="18347" priority="27062" stopIfTrue="1" operator="lessThanOrEqual">
      <formula>0.12</formula>
    </cfRule>
    <cfRule type="cellIs" dxfId="18346" priority="27063" stopIfTrue="1" operator="between">
      <formula>0.1201</formula>
      <formula>0.2</formula>
    </cfRule>
    <cfRule type="cellIs" dxfId="18345" priority="27064" stopIfTrue="1" operator="greaterThan">
      <formula>0.2</formula>
    </cfRule>
  </conditionalFormatting>
  <conditionalFormatting sqref="P603">
    <cfRule type="cellIs" dxfId="18344" priority="27060" stopIfTrue="1" operator="between">
      <formula>50.1</formula>
      <formula>100</formula>
    </cfRule>
    <cfRule type="cellIs" dxfId="18343" priority="27061" stopIfTrue="1" operator="greaterThan">
      <formula>100</formula>
    </cfRule>
  </conditionalFormatting>
  <conditionalFormatting sqref="O603">
    <cfRule type="cellIs" dxfId="18342" priority="27058" stopIfTrue="1" operator="between">
      <formula>1250.1</formula>
      <formula>5000</formula>
    </cfRule>
    <cfRule type="cellIs" dxfId="18341" priority="27059" stopIfTrue="1" operator="greaterThan">
      <formula>5000</formula>
    </cfRule>
  </conditionalFormatting>
  <conditionalFormatting sqref="Q603">
    <cfRule type="cellIs" dxfId="18340" priority="27056" operator="lessThanOrEqual">
      <formula>1</formula>
    </cfRule>
    <cfRule type="cellIs" dxfId="18339" priority="27057" operator="lessThan">
      <formula>3</formula>
    </cfRule>
  </conditionalFormatting>
  <conditionalFormatting sqref="F615:G615">
    <cfRule type="cellIs" dxfId="18338" priority="27053" stopIfTrue="1" operator="lessThanOrEqual">
      <formula>60</formula>
    </cfRule>
    <cfRule type="cellIs" dxfId="18337" priority="27054" stopIfTrue="1" operator="between">
      <formula>60</formula>
      <formula>100</formula>
    </cfRule>
    <cfRule type="cellIs" dxfId="18336" priority="27055" stopIfTrue="1" operator="greaterThan">
      <formula>100</formula>
    </cfRule>
  </conditionalFormatting>
  <conditionalFormatting sqref="E615">
    <cfRule type="cellIs" dxfId="18335" priority="27050" stopIfTrue="1" operator="lessThanOrEqual">
      <formula>2.5</formula>
    </cfRule>
    <cfRule type="cellIs" dxfId="18334" priority="27051" stopIfTrue="1" operator="between">
      <formula>2.5</formula>
      <formula>7</formula>
    </cfRule>
    <cfRule type="cellIs" dxfId="18333" priority="27052" stopIfTrue="1" operator="greaterThan">
      <formula>7</formula>
    </cfRule>
  </conditionalFormatting>
  <conditionalFormatting sqref="H615">
    <cfRule type="cellIs" dxfId="18332" priority="27047" stopIfTrue="1" operator="lessThanOrEqual">
      <formula>12</formula>
    </cfRule>
    <cfRule type="cellIs" dxfId="18331" priority="27048" stopIfTrue="1" operator="between">
      <formula>12</formula>
      <formula>16</formula>
    </cfRule>
    <cfRule type="cellIs" dxfId="18330" priority="27049" stopIfTrue="1" operator="greaterThan">
      <formula>16</formula>
    </cfRule>
  </conditionalFormatting>
  <conditionalFormatting sqref="K615">
    <cfRule type="cellIs" dxfId="18329" priority="27044" stopIfTrue="1" operator="greaterThan">
      <formula>6.2</formula>
    </cfRule>
    <cfRule type="cellIs" dxfId="18328" priority="27045" stopIfTrue="1" operator="between">
      <formula>5.601</formula>
      <formula>6.2</formula>
    </cfRule>
    <cfRule type="cellIs" dxfId="18327" priority="27046" stopIfTrue="1" operator="lessThanOrEqual">
      <formula>5.6</formula>
    </cfRule>
  </conditionalFormatting>
  <conditionalFormatting sqref="L615">
    <cfRule type="cellIs" dxfId="18326" priority="27043" stopIfTrue="1" operator="lessThanOrEqual">
      <formula>0.02</formula>
    </cfRule>
  </conditionalFormatting>
  <conditionalFormatting sqref="G615">
    <cfRule type="cellIs" dxfId="18325" priority="27040" stopIfTrue="1" operator="lessThanOrEqual">
      <formula>0.12</formula>
    </cfRule>
    <cfRule type="cellIs" dxfId="18324" priority="27041" stopIfTrue="1" operator="between">
      <formula>0.1201</formula>
      <formula>0.2</formula>
    </cfRule>
    <cfRule type="cellIs" dxfId="18323" priority="27042" stopIfTrue="1" operator="greaterThan">
      <formula>0.2</formula>
    </cfRule>
  </conditionalFormatting>
  <conditionalFormatting sqref="P615">
    <cfRule type="cellIs" dxfId="18322" priority="27038" stopIfTrue="1" operator="between">
      <formula>50.1</formula>
      <formula>100</formula>
    </cfRule>
    <cfRule type="cellIs" dxfId="18321" priority="27039" stopIfTrue="1" operator="greaterThan">
      <formula>100</formula>
    </cfRule>
  </conditionalFormatting>
  <conditionalFormatting sqref="O615">
    <cfRule type="cellIs" dxfId="18320" priority="27036" stopIfTrue="1" operator="between">
      <formula>1250.1</formula>
      <formula>5000</formula>
    </cfRule>
    <cfRule type="cellIs" dxfId="18319" priority="27037" stopIfTrue="1" operator="greaterThan">
      <formula>5000</formula>
    </cfRule>
  </conditionalFormatting>
  <conditionalFormatting sqref="F615:G615">
    <cfRule type="cellIs" dxfId="18318" priority="27033" stopIfTrue="1" operator="lessThanOrEqual">
      <formula>60</formula>
    </cfRule>
    <cfRule type="cellIs" dxfId="18317" priority="27034" stopIfTrue="1" operator="between">
      <formula>60</formula>
      <formula>100</formula>
    </cfRule>
    <cfRule type="cellIs" dxfId="18316" priority="27035" stopIfTrue="1" operator="greaterThan">
      <formula>100</formula>
    </cfRule>
  </conditionalFormatting>
  <conditionalFormatting sqref="E615">
    <cfRule type="cellIs" dxfId="18315" priority="27030" stopIfTrue="1" operator="lessThanOrEqual">
      <formula>2.5</formula>
    </cfRule>
    <cfRule type="cellIs" dxfId="18314" priority="27031" stopIfTrue="1" operator="between">
      <formula>2.5</formula>
      <formula>7</formula>
    </cfRule>
    <cfRule type="cellIs" dxfId="18313" priority="27032" stopIfTrue="1" operator="greaterThan">
      <formula>7</formula>
    </cfRule>
  </conditionalFormatting>
  <conditionalFormatting sqref="H615">
    <cfRule type="cellIs" dxfId="18312" priority="27027" stopIfTrue="1" operator="lessThanOrEqual">
      <formula>12</formula>
    </cfRule>
    <cfRule type="cellIs" dxfId="18311" priority="27028" stopIfTrue="1" operator="between">
      <formula>12</formula>
      <formula>16</formula>
    </cfRule>
    <cfRule type="cellIs" dxfId="18310" priority="27029" stopIfTrue="1" operator="greaterThan">
      <formula>16</formula>
    </cfRule>
  </conditionalFormatting>
  <conditionalFormatting sqref="K615">
    <cfRule type="cellIs" dxfId="18309" priority="27024" stopIfTrue="1" operator="greaterThan">
      <formula>6.2</formula>
    </cfRule>
    <cfRule type="cellIs" dxfId="18308" priority="27025" stopIfTrue="1" operator="between">
      <formula>5.601</formula>
      <formula>6.2</formula>
    </cfRule>
    <cfRule type="cellIs" dxfId="18307" priority="27026" stopIfTrue="1" operator="lessThanOrEqual">
      <formula>5.6</formula>
    </cfRule>
  </conditionalFormatting>
  <conditionalFormatting sqref="L615">
    <cfRule type="cellIs" dxfId="18306" priority="27023" stopIfTrue="1" operator="lessThanOrEqual">
      <formula>0.02</formula>
    </cfRule>
  </conditionalFormatting>
  <conditionalFormatting sqref="G615">
    <cfRule type="cellIs" dxfId="18305" priority="27020" stopIfTrue="1" operator="lessThanOrEqual">
      <formula>0.12</formula>
    </cfRule>
    <cfRule type="cellIs" dxfId="18304" priority="27021" stopIfTrue="1" operator="between">
      <formula>0.1201</formula>
      <formula>0.2</formula>
    </cfRule>
    <cfRule type="cellIs" dxfId="18303" priority="27022" stopIfTrue="1" operator="greaterThan">
      <formula>0.2</formula>
    </cfRule>
  </conditionalFormatting>
  <conditionalFormatting sqref="P615">
    <cfRule type="cellIs" dxfId="18302" priority="27018" stopIfTrue="1" operator="between">
      <formula>50.1</formula>
      <formula>100</formula>
    </cfRule>
    <cfRule type="cellIs" dxfId="18301" priority="27019" stopIfTrue="1" operator="greaterThan">
      <formula>100</formula>
    </cfRule>
  </conditionalFormatting>
  <conditionalFormatting sqref="O615">
    <cfRule type="cellIs" dxfId="18300" priority="27016" stopIfTrue="1" operator="between">
      <formula>1250.1</formula>
      <formula>5000</formula>
    </cfRule>
    <cfRule type="cellIs" dxfId="18299" priority="27017" stopIfTrue="1" operator="greaterThan">
      <formula>5000</formula>
    </cfRule>
  </conditionalFormatting>
  <conditionalFormatting sqref="Q615">
    <cfRule type="cellIs" dxfId="18298" priority="27014" operator="lessThanOrEqual">
      <formula>1</formula>
    </cfRule>
    <cfRule type="cellIs" dxfId="18297" priority="27015" operator="lessThan">
      <formula>3</formula>
    </cfRule>
  </conditionalFormatting>
  <conditionalFormatting sqref="F627:G627">
    <cfRule type="cellIs" dxfId="18296" priority="27011" stopIfTrue="1" operator="lessThanOrEqual">
      <formula>60</formula>
    </cfRule>
    <cfRule type="cellIs" dxfId="18295" priority="27012" stopIfTrue="1" operator="between">
      <formula>60</formula>
      <formula>100</formula>
    </cfRule>
    <cfRule type="cellIs" dxfId="18294" priority="27013" stopIfTrue="1" operator="greaterThan">
      <formula>100</formula>
    </cfRule>
  </conditionalFormatting>
  <conditionalFormatting sqref="E627">
    <cfRule type="cellIs" dxfId="18293" priority="27008" stopIfTrue="1" operator="lessThanOrEqual">
      <formula>2.5</formula>
    </cfRule>
    <cfRule type="cellIs" dxfId="18292" priority="27009" stopIfTrue="1" operator="between">
      <formula>2.5</formula>
      <formula>7</formula>
    </cfRule>
    <cfRule type="cellIs" dxfId="18291" priority="27010" stopIfTrue="1" operator="greaterThan">
      <formula>7</formula>
    </cfRule>
  </conditionalFormatting>
  <conditionalFormatting sqref="H627">
    <cfRule type="cellIs" dxfId="18290" priority="27005" stopIfTrue="1" operator="lessThanOrEqual">
      <formula>12</formula>
    </cfRule>
    <cfRule type="cellIs" dxfId="18289" priority="27006" stopIfTrue="1" operator="between">
      <formula>12</formula>
      <formula>16</formula>
    </cfRule>
    <cfRule type="cellIs" dxfId="18288" priority="27007" stopIfTrue="1" operator="greaterThan">
      <formula>16</formula>
    </cfRule>
  </conditionalFormatting>
  <conditionalFormatting sqref="K627">
    <cfRule type="cellIs" dxfId="18287" priority="27002" stopIfTrue="1" operator="greaterThan">
      <formula>6.2</formula>
    </cfRule>
    <cfRule type="cellIs" dxfId="18286" priority="27003" stopIfTrue="1" operator="between">
      <formula>5.601</formula>
      <formula>6.2</formula>
    </cfRule>
    <cfRule type="cellIs" dxfId="18285" priority="27004" stopIfTrue="1" operator="lessThanOrEqual">
      <formula>5.6</formula>
    </cfRule>
  </conditionalFormatting>
  <conditionalFormatting sqref="L627">
    <cfRule type="cellIs" dxfId="18284" priority="27001" stopIfTrue="1" operator="lessThanOrEqual">
      <formula>0.02</formula>
    </cfRule>
  </conditionalFormatting>
  <conditionalFormatting sqref="G627">
    <cfRule type="cellIs" dxfId="18283" priority="26998" stopIfTrue="1" operator="lessThanOrEqual">
      <formula>0.12</formula>
    </cfRule>
    <cfRule type="cellIs" dxfId="18282" priority="26999" stopIfTrue="1" operator="between">
      <formula>0.1201</formula>
      <formula>0.2</formula>
    </cfRule>
    <cfRule type="cellIs" dxfId="18281" priority="27000" stopIfTrue="1" operator="greaterThan">
      <formula>0.2</formula>
    </cfRule>
  </conditionalFormatting>
  <conditionalFormatting sqref="P627">
    <cfRule type="cellIs" dxfId="18280" priority="26996" stopIfTrue="1" operator="between">
      <formula>50.1</formula>
      <formula>100</formula>
    </cfRule>
    <cfRule type="cellIs" dxfId="18279" priority="26997" stopIfTrue="1" operator="greaterThan">
      <formula>100</formula>
    </cfRule>
  </conditionalFormatting>
  <conditionalFormatting sqref="O627">
    <cfRule type="cellIs" dxfId="18278" priority="26994" stopIfTrue="1" operator="between">
      <formula>1250.1</formula>
      <formula>5000</formula>
    </cfRule>
    <cfRule type="cellIs" dxfId="18277" priority="26995" stopIfTrue="1" operator="greaterThan">
      <formula>5000</formula>
    </cfRule>
  </conditionalFormatting>
  <conditionalFormatting sqref="F627:G627">
    <cfRule type="cellIs" dxfId="18276" priority="26991" stopIfTrue="1" operator="lessThanOrEqual">
      <formula>60</formula>
    </cfRule>
    <cfRule type="cellIs" dxfId="18275" priority="26992" stopIfTrue="1" operator="between">
      <formula>60</formula>
      <formula>100</formula>
    </cfRule>
    <cfRule type="cellIs" dxfId="18274" priority="26993" stopIfTrue="1" operator="greaterThan">
      <formula>100</formula>
    </cfRule>
  </conditionalFormatting>
  <conditionalFormatting sqref="E627">
    <cfRule type="cellIs" dxfId="18273" priority="26988" stopIfTrue="1" operator="lessThanOrEqual">
      <formula>2.5</formula>
    </cfRule>
    <cfRule type="cellIs" dxfId="18272" priority="26989" stopIfTrue="1" operator="between">
      <formula>2.5</formula>
      <formula>7</formula>
    </cfRule>
    <cfRule type="cellIs" dxfId="18271" priority="26990" stopIfTrue="1" operator="greaterThan">
      <formula>7</formula>
    </cfRule>
  </conditionalFormatting>
  <conditionalFormatting sqref="H627">
    <cfRule type="cellIs" dxfId="18270" priority="26985" stopIfTrue="1" operator="lessThanOrEqual">
      <formula>12</formula>
    </cfRule>
    <cfRule type="cellIs" dxfId="18269" priority="26986" stopIfTrue="1" operator="between">
      <formula>12</formula>
      <formula>16</formula>
    </cfRule>
    <cfRule type="cellIs" dxfId="18268" priority="26987" stopIfTrue="1" operator="greaterThan">
      <formula>16</formula>
    </cfRule>
  </conditionalFormatting>
  <conditionalFormatting sqref="K627">
    <cfRule type="cellIs" dxfId="18267" priority="26982" stopIfTrue="1" operator="greaterThan">
      <formula>6.2</formula>
    </cfRule>
    <cfRule type="cellIs" dxfId="18266" priority="26983" stopIfTrue="1" operator="between">
      <formula>5.601</formula>
      <formula>6.2</formula>
    </cfRule>
    <cfRule type="cellIs" dxfId="18265" priority="26984" stopIfTrue="1" operator="lessThanOrEqual">
      <formula>5.6</formula>
    </cfRule>
  </conditionalFormatting>
  <conditionalFormatting sqref="L627">
    <cfRule type="cellIs" dxfId="18264" priority="26981" stopIfTrue="1" operator="lessThanOrEqual">
      <formula>0.02</formula>
    </cfRule>
  </conditionalFormatting>
  <conditionalFormatting sqref="G627">
    <cfRule type="cellIs" dxfId="18263" priority="26978" stopIfTrue="1" operator="lessThanOrEqual">
      <formula>0.12</formula>
    </cfRule>
    <cfRule type="cellIs" dxfId="18262" priority="26979" stopIfTrue="1" operator="between">
      <formula>0.1201</formula>
      <formula>0.2</formula>
    </cfRule>
    <cfRule type="cellIs" dxfId="18261" priority="26980" stopIfTrue="1" operator="greaterThan">
      <formula>0.2</formula>
    </cfRule>
  </conditionalFormatting>
  <conditionalFormatting sqref="P627">
    <cfRule type="cellIs" dxfId="18260" priority="26976" stopIfTrue="1" operator="between">
      <formula>50.1</formula>
      <formula>100</formula>
    </cfRule>
    <cfRule type="cellIs" dxfId="18259" priority="26977" stopIfTrue="1" operator="greaterThan">
      <formula>100</formula>
    </cfRule>
  </conditionalFormatting>
  <conditionalFormatting sqref="O627">
    <cfRule type="cellIs" dxfId="18258" priority="26974" stopIfTrue="1" operator="between">
      <formula>1250.1</formula>
      <formula>5000</formula>
    </cfRule>
    <cfRule type="cellIs" dxfId="18257" priority="26975" stopIfTrue="1" operator="greaterThan">
      <formula>5000</formula>
    </cfRule>
  </conditionalFormatting>
  <conditionalFormatting sqref="Q627">
    <cfRule type="cellIs" dxfId="18256" priority="26972" operator="lessThanOrEqual">
      <formula>1</formula>
    </cfRule>
    <cfRule type="cellIs" dxfId="18255" priority="26973" operator="lessThan">
      <formula>3</formula>
    </cfRule>
  </conditionalFormatting>
  <conditionalFormatting sqref="F639:G639">
    <cfRule type="cellIs" dxfId="18254" priority="26969" stopIfTrue="1" operator="lessThanOrEqual">
      <formula>60</formula>
    </cfRule>
    <cfRule type="cellIs" dxfId="18253" priority="26970" stopIfTrue="1" operator="between">
      <formula>60</formula>
      <formula>100</formula>
    </cfRule>
    <cfRule type="cellIs" dxfId="18252" priority="26971" stopIfTrue="1" operator="greaterThan">
      <formula>100</formula>
    </cfRule>
  </conditionalFormatting>
  <conditionalFormatting sqref="E639">
    <cfRule type="cellIs" dxfId="18251" priority="26966" stopIfTrue="1" operator="lessThanOrEqual">
      <formula>2.5</formula>
    </cfRule>
    <cfRule type="cellIs" dxfId="18250" priority="26967" stopIfTrue="1" operator="between">
      <formula>2.5</formula>
      <formula>7</formula>
    </cfRule>
    <cfRule type="cellIs" dxfId="18249" priority="26968" stopIfTrue="1" operator="greaterThan">
      <formula>7</formula>
    </cfRule>
  </conditionalFormatting>
  <conditionalFormatting sqref="H639">
    <cfRule type="cellIs" dxfId="18248" priority="26963" stopIfTrue="1" operator="lessThanOrEqual">
      <formula>12</formula>
    </cfRule>
    <cfRule type="cellIs" dxfId="18247" priority="26964" stopIfTrue="1" operator="between">
      <formula>12</formula>
      <formula>16</formula>
    </cfRule>
    <cfRule type="cellIs" dxfId="18246" priority="26965" stopIfTrue="1" operator="greaterThan">
      <formula>16</formula>
    </cfRule>
  </conditionalFormatting>
  <conditionalFormatting sqref="K639">
    <cfRule type="cellIs" dxfId="18245" priority="26960" stopIfTrue="1" operator="greaterThan">
      <formula>6.2</formula>
    </cfRule>
    <cfRule type="cellIs" dxfId="18244" priority="26961" stopIfTrue="1" operator="between">
      <formula>5.601</formula>
      <formula>6.2</formula>
    </cfRule>
    <cfRule type="cellIs" dxfId="18243" priority="26962" stopIfTrue="1" operator="lessThanOrEqual">
      <formula>5.6</formula>
    </cfRule>
  </conditionalFormatting>
  <conditionalFormatting sqref="L639">
    <cfRule type="cellIs" dxfId="18242" priority="26959" stopIfTrue="1" operator="lessThanOrEqual">
      <formula>0.02</formula>
    </cfRule>
  </conditionalFormatting>
  <conditionalFormatting sqref="G639">
    <cfRule type="cellIs" dxfId="18241" priority="26956" stopIfTrue="1" operator="lessThanOrEqual">
      <formula>0.12</formula>
    </cfRule>
    <cfRule type="cellIs" dxfId="18240" priority="26957" stopIfTrue="1" operator="between">
      <formula>0.1201</formula>
      <formula>0.2</formula>
    </cfRule>
    <cfRule type="cellIs" dxfId="18239" priority="26958" stopIfTrue="1" operator="greaterThan">
      <formula>0.2</formula>
    </cfRule>
  </conditionalFormatting>
  <conditionalFormatting sqref="P639">
    <cfRule type="cellIs" dxfId="18238" priority="26954" stopIfTrue="1" operator="between">
      <formula>50.1</formula>
      <formula>100</formula>
    </cfRule>
    <cfRule type="cellIs" dxfId="18237" priority="26955" stopIfTrue="1" operator="greaterThan">
      <formula>100</formula>
    </cfRule>
  </conditionalFormatting>
  <conditionalFormatting sqref="O639">
    <cfRule type="cellIs" dxfId="18236" priority="26952" stopIfTrue="1" operator="between">
      <formula>1250.1</formula>
      <formula>5000</formula>
    </cfRule>
    <cfRule type="cellIs" dxfId="18235" priority="26953" stopIfTrue="1" operator="greaterThan">
      <formula>5000</formula>
    </cfRule>
  </conditionalFormatting>
  <conditionalFormatting sqref="F639:G639">
    <cfRule type="cellIs" dxfId="18234" priority="26949" stopIfTrue="1" operator="lessThanOrEqual">
      <formula>60</formula>
    </cfRule>
    <cfRule type="cellIs" dxfId="18233" priority="26950" stopIfTrue="1" operator="between">
      <formula>60</formula>
      <formula>100</formula>
    </cfRule>
    <cfRule type="cellIs" dxfId="18232" priority="26951" stopIfTrue="1" operator="greaterThan">
      <formula>100</formula>
    </cfRule>
  </conditionalFormatting>
  <conditionalFormatting sqref="E639">
    <cfRule type="cellIs" dxfId="18231" priority="26946" stopIfTrue="1" operator="lessThanOrEqual">
      <formula>2.5</formula>
    </cfRule>
    <cfRule type="cellIs" dxfId="18230" priority="26947" stopIfTrue="1" operator="between">
      <formula>2.5</formula>
      <formula>7</formula>
    </cfRule>
    <cfRule type="cellIs" dxfId="18229" priority="26948" stopIfTrue="1" operator="greaterThan">
      <formula>7</formula>
    </cfRule>
  </conditionalFormatting>
  <conditionalFormatting sqref="H639">
    <cfRule type="cellIs" dxfId="18228" priority="26943" stopIfTrue="1" operator="lessThanOrEqual">
      <formula>12</formula>
    </cfRule>
    <cfRule type="cellIs" dxfId="18227" priority="26944" stopIfTrue="1" operator="between">
      <formula>12</formula>
      <formula>16</formula>
    </cfRule>
    <cfRule type="cellIs" dxfId="18226" priority="26945" stopIfTrue="1" operator="greaterThan">
      <formula>16</formula>
    </cfRule>
  </conditionalFormatting>
  <conditionalFormatting sqref="K639">
    <cfRule type="cellIs" dxfId="18225" priority="26940" stopIfTrue="1" operator="greaterThan">
      <formula>6.2</formula>
    </cfRule>
    <cfRule type="cellIs" dxfId="18224" priority="26941" stopIfTrue="1" operator="between">
      <formula>5.601</formula>
      <formula>6.2</formula>
    </cfRule>
    <cfRule type="cellIs" dxfId="18223" priority="26942" stopIfTrue="1" operator="lessThanOrEqual">
      <formula>5.6</formula>
    </cfRule>
  </conditionalFormatting>
  <conditionalFormatting sqref="L639">
    <cfRule type="cellIs" dxfId="18222" priority="26939" stopIfTrue="1" operator="lessThanOrEqual">
      <formula>0.02</formula>
    </cfRule>
  </conditionalFormatting>
  <conditionalFormatting sqref="G639">
    <cfRule type="cellIs" dxfId="18221" priority="26936" stopIfTrue="1" operator="lessThanOrEqual">
      <formula>0.12</formula>
    </cfRule>
    <cfRule type="cellIs" dxfId="18220" priority="26937" stopIfTrue="1" operator="between">
      <formula>0.1201</formula>
      <formula>0.2</formula>
    </cfRule>
    <cfRule type="cellIs" dxfId="18219" priority="26938" stopIfTrue="1" operator="greaterThan">
      <formula>0.2</formula>
    </cfRule>
  </conditionalFormatting>
  <conditionalFormatting sqref="P639">
    <cfRule type="cellIs" dxfId="18218" priority="26934" stopIfTrue="1" operator="between">
      <formula>50.1</formula>
      <formula>100</formula>
    </cfRule>
    <cfRule type="cellIs" dxfId="18217" priority="26935" stopIfTrue="1" operator="greaterThan">
      <formula>100</formula>
    </cfRule>
  </conditionalFormatting>
  <conditionalFormatting sqref="O639">
    <cfRule type="cellIs" dxfId="18216" priority="26932" stopIfTrue="1" operator="between">
      <formula>1250.1</formula>
      <formula>5000</formula>
    </cfRule>
    <cfRule type="cellIs" dxfId="18215" priority="26933" stopIfTrue="1" operator="greaterThan">
      <formula>5000</formula>
    </cfRule>
  </conditionalFormatting>
  <conditionalFormatting sqref="F654:G654">
    <cfRule type="cellIs" dxfId="18214" priority="26929" stopIfTrue="1" operator="lessThanOrEqual">
      <formula>60</formula>
    </cfRule>
    <cfRule type="cellIs" dxfId="18213" priority="26930" stopIfTrue="1" operator="between">
      <formula>60</formula>
      <formula>100</formula>
    </cfRule>
    <cfRule type="cellIs" dxfId="18212" priority="26931" stopIfTrue="1" operator="greaterThan">
      <formula>100</formula>
    </cfRule>
  </conditionalFormatting>
  <conditionalFormatting sqref="E654">
    <cfRule type="cellIs" dxfId="18211" priority="26926" stopIfTrue="1" operator="lessThanOrEqual">
      <formula>2.5</formula>
    </cfRule>
    <cfRule type="cellIs" dxfId="18210" priority="26927" stopIfTrue="1" operator="between">
      <formula>2.5</formula>
      <formula>7</formula>
    </cfRule>
    <cfRule type="cellIs" dxfId="18209" priority="26928" stopIfTrue="1" operator="greaterThan">
      <formula>7</formula>
    </cfRule>
  </conditionalFormatting>
  <conditionalFormatting sqref="H654">
    <cfRule type="cellIs" dxfId="18208" priority="26923" stopIfTrue="1" operator="lessThanOrEqual">
      <formula>12</formula>
    </cfRule>
    <cfRule type="cellIs" dxfId="18207" priority="26924" stopIfTrue="1" operator="between">
      <formula>12</formula>
      <formula>16</formula>
    </cfRule>
    <cfRule type="cellIs" dxfId="18206" priority="26925" stopIfTrue="1" operator="greaterThan">
      <formula>16</formula>
    </cfRule>
  </conditionalFormatting>
  <conditionalFormatting sqref="K654">
    <cfRule type="cellIs" dxfId="18205" priority="26920" stopIfTrue="1" operator="greaterThan">
      <formula>6.2</formula>
    </cfRule>
    <cfRule type="cellIs" dxfId="18204" priority="26921" stopIfTrue="1" operator="between">
      <formula>5.601</formula>
      <formula>6.2</formula>
    </cfRule>
    <cfRule type="cellIs" dxfId="18203" priority="26922" stopIfTrue="1" operator="lessThanOrEqual">
      <formula>5.6</formula>
    </cfRule>
  </conditionalFormatting>
  <conditionalFormatting sqref="L654">
    <cfRule type="cellIs" dxfId="18202" priority="26919" stopIfTrue="1" operator="lessThanOrEqual">
      <formula>0.02</formula>
    </cfRule>
  </conditionalFormatting>
  <conditionalFormatting sqref="G654">
    <cfRule type="cellIs" dxfId="18201" priority="26916" stopIfTrue="1" operator="lessThanOrEqual">
      <formula>0.12</formula>
    </cfRule>
    <cfRule type="cellIs" dxfId="18200" priority="26917" stopIfTrue="1" operator="between">
      <formula>0.1201</formula>
      <formula>0.2</formula>
    </cfRule>
    <cfRule type="cellIs" dxfId="18199" priority="26918" stopIfTrue="1" operator="greaterThan">
      <formula>0.2</formula>
    </cfRule>
  </conditionalFormatting>
  <conditionalFormatting sqref="P654">
    <cfRule type="cellIs" dxfId="18198" priority="26914" stopIfTrue="1" operator="between">
      <formula>50.1</formula>
      <formula>100</formula>
    </cfRule>
    <cfRule type="cellIs" dxfId="18197" priority="26915" stopIfTrue="1" operator="greaterThan">
      <formula>100</formula>
    </cfRule>
  </conditionalFormatting>
  <conditionalFormatting sqref="O654">
    <cfRule type="cellIs" dxfId="18196" priority="26912" stopIfTrue="1" operator="between">
      <formula>1250.1</formula>
      <formula>5000</formula>
    </cfRule>
    <cfRule type="cellIs" dxfId="18195" priority="26913" stopIfTrue="1" operator="greaterThan">
      <formula>5000</formula>
    </cfRule>
  </conditionalFormatting>
  <conditionalFormatting sqref="F654:G654">
    <cfRule type="cellIs" dxfId="18194" priority="26909" stopIfTrue="1" operator="lessThanOrEqual">
      <formula>60</formula>
    </cfRule>
    <cfRule type="cellIs" dxfId="18193" priority="26910" stopIfTrue="1" operator="between">
      <formula>60</formula>
      <formula>100</formula>
    </cfRule>
    <cfRule type="cellIs" dxfId="18192" priority="26911" stopIfTrue="1" operator="greaterThan">
      <formula>100</formula>
    </cfRule>
  </conditionalFormatting>
  <conditionalFormatting sqref="E654">
    <cfRule type="cellIs" dxfId="18191" priority="26906" stopIfTrue="1" operator="lessThanOrEqual">
      <formula>2.5</formula>
    </cfRule>
    <cfRule type="cellIs" dxfId="18190" priority="26907" stopIfTrue="1" operator="between">
      <formula>2.5</formula>
      <formula>7</formula>
    </cfRule>
    <cfRule type="cellIs" dxfId="18189" priority="26908" stopIfTrue="1" operator="greaterThan">
      <formula>7</formula>
    </cfRule>
  </conditionalFormatting>
  <conditionalFormatting sqref="H654">
    <cfRule type="cellIs" dxfId="18188" priority="26903" stopIfTrue="1" operator="lessThanOrEqual">
      <formula>12</formula>
    </cfRule>
    <cfRule type="cellIs" dxfId="18187" priority="26904" stopIfTrue="1" operator="between">
      <formula>12</formula>
      <formula>16</formula>
    </cfRule>
    <cfRule type="cellIs" dxfId="18186" priority="26905" stopIfTrue="1" operator="greaterThan">
      <formula>16</formula>
    </cfRule>
  </conditionalFormatting>
  <conditionalFormatting sqref="K654">
    <cfRule type="cellIs" dxfId="18185" priority="26900" stopIfTrue="1" operator="greaterThan">
      <formula>6.2</formula>
    </cfRule>
    <cfRule type="cellIs" dxfId="18184" priority="26901" stopIfTrue="1" operator="between">
      <formula>5.601</formula>
      <formula>6.2</formula>
    </cfRule>
    <cfRule type="cellIs" dxfId="18183" priority="26902" stopIfTrue="1" operator="lessThanOrEqual">
      <formula>5.6</formula>
    </cfRule>
  </conditionalFormatting>
  <conditionalFormatting sqref="L654">
    <cfRule type="cellIs" dxfId="18182" priority="26899" stopIfTrue="1" operator="lessThanOrEqual">
      <formula>0.02</formula>
    </cfRule>
  </conditionalFormatting>
  <conditionalFormatting sqref="G654">
    <cfRule type="cellIs" dxfId="18181" priority="26896" stopIfTrue="1" operator="lessThanOrEqual">
      <formula>0.12</formula>
    </cfRule>
    <cfRule type="cellIs" dxfId="18180" priority="26897" stopIfTrue="1" operator="between">
      <formula>0.1201</formula>
      <formula>0.2</formula>
    </cfRule>
    <cfRule type="cellIs" dxfId="18179" priority="26898" stopIfTrue="1" operator="greaterThan">
      <formula>0.2</formula>
    </cfRule>
  </conditionalFormatting>
  <conditionalFormatting sqref="P654">
    <cfRule type="cellIs" dxfId="18178" priority="26894" stopIfTrue="1" operator="between">
      <formula>50.1</formula>
      <formula>100</formula>
    </cfRule>
    <cfRule type="cellIs" dxfId="18177" priority="26895" stopIfTrue="1" operator="greaterThan">
      <formula>100</formula>
    </cfRule>
  </conditionalFormatting>
  <conditionalFormatting sqref="O654">
    <cfRule type="cellIs" dxfId="18176" priority="26892" stopIfTrue="1" operator="between">
      <formula>1250.1</formula>
      <formula>5000</formula>
    </cfRule>
    <cfRule type="cellIs" dxfId="18175" priority="26893" stopIfTrue="1" operator="greaterThan">
      <formula>5000</formula>
    </cfRule>
  </conditionalFormatting>
  <conditionalFormatting sqref="F669:G669">
    <cfRule type="cellIs" dxfId="18174" priority="26889" stopIfTrue="1" operator="lessThanOrEqual">
      <formula>60</formula>
    </cfRule>
    <cfRule type="cellIs" dxfId="18173" priority="26890" stopIfTrue="1" operator="between">
      <formula>60</formula>
      <formula>100</formula>
    </cfRule>
    <cfRule type="cellIs" dxfId="18172" priority="26891" stopIfTrue="1" operator="greaterThan">
      <formula>100</formula>
    </cfRule>
  </conditionalFormatting>
  <conditionalFormatting sqref="E669">
    <cfRule type="cellIs" dxfId="18171" priority="26886" stopIfTrue="1" operator="lessThanOrEqual">
      <formula>2.5</formula>
    </cfRule>
    <cfRule type="cellIs" dxfId="18170" priority="26887" stopIfTrue="1" operator="between">
      <formula>2.5</formula>
      <formula>7</formula>
    </cfRule>
    <cfRule type="cellIs" dxfId="18169" priority="26888" stopIfTrue="1" operator="greaterThan">
      <formula>7</formula>
    </cfRule>
  </conditionalFormatting>
  <conditionalFormatting sqref="H669">
    <cfRule type="cellIs" dxfId="18168" priority="26883" stopIfTrue="1" operator="lessThanOrEqual">
      <formula>12</formula>
    </cfRule>
    <cfRule type="cellIs" dxfId="18167" priority="26884" stopIfTrue="1" operator="between">
      <formula>12</formula>
      <formula>16</formula>
    </cfRule>
    <cfRule type="cellIs" dxfId="18166" priority="26885" stopIfTrue="1" operator="greaterThan">
      <formula>16</formula>
    </cfRule>
  </conditionalFormatting>
  <conditionalFormatting sqref="K669">
    <cfRule type="cellIs" dxfId="18165" priority="26880" stopIfTrue="1" operator="greaterThan">
      <formula>6.2</formula>
    </cfRule>
    <cfRule type="cellIs" dxfId="18164" priority="26881" stopIfTrue="1" operator="between">
      <formula>5.601</formula>
      <formula>6.2</formula>
    </cfRule>
    <cfRule type="cellIs" dxfId="18163" priority="26882" stopIfTrue="1" operator="lessThanOrEqual">
      <formula>5.6</formula>
    </cfRule>
  </conditionalFormatting>
  <conditionalFormatting sqref="L669">
    <cfRule type="cellIs" dxfId="18162" priority="26879" stopIfTrue="1" operator="lessThanOrEqual">
      <formula>0.02</formula>
    </cfRule>
  </conditionalFormatting>
  <conditionalFormatting sqref="G669">
    <cfRule type="cellIs" dxfId="18161" priority="26876" stopIfTrue="1" operator="lessThanOrEqual">
      <formula>0.12</formula>
    </cfRule>
    <cfRule type="cellIs" dxfId="18160" priority="26877" stopIfTrue="1" operator="between">
      <formula>0.1201</formula>
      <formula>0.2</formula>
    </cfRule>
    <cfRule type="cellIs" dxfId="18159" priority="26878" stopIfTrue="1" operator="greaterThan">
      <formula>0.2</formula>
    </cfRule>
  </conditionalFormatting>
  <conditionalFormatting sqref="P669">
    <cfRule type="cellIs" dxfId="18158" priority="26874" stopIfTrue="1" operator="between">
      <formula>50.1</formula>
      <formula>100</formula>
    </cfRule>
    <cfRule type="cellIs" dxfId="18157" priority="26875" stopIfTrue="1" operator="greaterThan">
      <formula>100</formula>
    </cfRule>
  </conditionalFormatting>
  <conditionalFormatting sqref="O669">
    <cfRule type="cellIs" dxfId="18156" priority="26872" stopIfTrue="1" operator="between">
      <formula>1250.1</formula>
      <formula>5000</formula>
    </cfRule>
    <cfRule type="cellIs" dxfId="18155" priority="26873" stopIfTrue="1" operator="greaterThan">
      <formula>5000</formula>
    </cfRule>
  </conditionalFormatting>
  <conditionalFormatting sqref="F669:G669">
    <cfRule type="cellIs" dxfId="18154" priority="26869" stopIfTrue="1" operator="lessThanOrEqual">
      <formula>60</formula>
    </cfRule>
    <cfRule type="cellIs" dxfId="18153" priority="26870" stopIfTrue="1" operator="between">
      <formula>60</formula>
      <formula>100</formula>
    </cfRule>
    <cfRule type="cellIs" dxfId="18152" priority="26871" stopIfTrue="1" operator="greaterThan">
      <formula>100</formula>
    </cfRule>
  </conditionalFormatting>
  <conditionalFormatting sqref="E669">
    <cfRule type="cellIs" dxfId="18151" priority="26866" stopIfTrue="1" operator="lessThanOrEqual">
      <formula>2.5</formula>
    </cfRule>
    <cfRule type="cellIs" dxfId="18150" priority="26867" stopIfTrue="1" operator="between">
      <formula>2.5</formula>
      <formula>7</formula>
    </cfRule>
    <cfRule type="cellIs" dxfId="18149" priority="26868" stopIfTrue="1" operator="greaterThan">
      <formula>7</formula>
    </cfRule>
  </conditionalFormatting>
  <conditionalFormatting sqref="H669">
    <cfRule type="cellIs" dxfId="18148" priority="26863" stopIfTrue="1" operator="lessThanOrEqual">
      <formula>12</formula>
    </cfRule>
    <cfRule type="cellIs" dxfId="18147" priority="26864" stopIfTrue="1" operator="between">
      <formula>12</formula>
      <formula>16</formula>
    </cfRule>
    <cfRule type="cellIs" dxfId="18146" priority="26865" stopIfTrue="1" operator="greaterThan">
      <formula>16</formula>
    </cfRule>
  </conditionalFormatting>
  <conditionalFormatting sqref="K669">
    <cfRule type="cellIs" dxfId="18145" priority="26860" stopIfTrue="1" operator="greaterThan">
      <formula>6.2</formula>
    </cfRule>
    <cfRule type="cellIs" dxfId="18144" priority="26861" stopIfTrue="1" operator="between">
      <formula>5.601</formula>
      <formula>6.2</formula>
    </cfRule>
    <cfRule type="cellIs" dxfId="18143" priority="26862" stopIfTrue="1" operator="lessThanOrEqual">
      <formula>5.6</formula>
    </cfRule>
  </conditionalFormatting>
  <conditionalFormatting sqref="L669">
    <cfRule type="cellIs" dxfId="18142" priority="26859" stopIfTrue="1" operator="lessThanOrEqual">
      <formula>0.02</formula>
    </cfRule>
  </conditionalFormatting>
  <conditionalFormatting sqref="G669">
    <cfRule type="cellIs" dxfId="18141" priority="26856" stopIfTrue="1" operator="lessThanOrEqual">
      <formula>0.12</formula>
    </cfRule>
    <cfRule type="cellIs" dxfId="18140" priority="26857" stopIfTrue="1" operator="between">
      <formula>0.1201</formula>
      <formula>0.2</formula>
    </cfRule>
    <cfRule type="cellIs" dxfId="18139" priority="26858" stopIfTrue="1" operator="greaterThan">
      <formula>0.2</formula>
    </cfRule>
  </conditionalFormatting>
  <conditionalFormatting sqref="P669">
    <cfRule type="cellIs" dxfId="18138" priority="26854" stopIfTrue="1" operator="between">
      <formula>50.1</formula>
      <formula>100</formula>
    </cfRule>
    <cfRule type="cellIs" dxfId="18137" priority="26855" stopIfTrue="1" operator="greaterThan">
      <formula>100</formula>
    </cfRule>
  </conditionalFormatting>
  <conditionalFormatting sqref="O669">
    <cfRule type="cellIs" dxfId="18136" priority="26852" stopIfTrue="1" operator="between">
      <formula>1250.1</formula>
      <formula>5000</formula>
    </cfRule>
    <cfRule type="cellIs" dxfId="18135" priority="26853" stopIfTrue="1" operator="greaterThan">
      <formula>5000</formula>
    </cfRule>
  </conditionalFormatting>
  <conditionalFormatting sqref="F681:G681">
    <cfRule type="cellIs" dxfId="18134" priority="26849" stopIfTrue="1" operator="lessThanOrEqual">
      <formula>60</formula>
    </cfRule>
    <cfRule type="cellIs" dxfId="18133" priority="26850" stopIfTrue="1" operator="between">
      <formula>60</formula>
      <formula>100</formula>
    </cfRule>
    <cfRule type="cellIs" dxfId="18132" priority="26851" stopIfTrue="1" operator="greaterThan">
      <formula>100</formula>
    </cfRule>
  </conditionalFormatting>
  <conditionalFormatting sqref="E681">
    <cfRule type="cellIs" dxfId="18131" priority="26846" stopIfTrue="1" operator="lessThanOrEqual">
      <formula>2.5</formula>
    </cfRule>
    <cfRule type="cellIs" dxfId="18130" priority="26847" stopIfTrue="1" operator="between">
      <formula>2.5</formula>
      <formula>7</formula>
    </cfRule>
    <cfRule type="cellIs" dxfId="18129" priority="26848" stopIfTrue="1" operator="greaterThan">
      <formula>7</formula>
    </cfRule>
  </conditionalFormatting>
  <conditionalFormatting sqref="H681">
    <cfRule type="cellIs" dxfId="18128" priority="26843" stopIfTrue="1" operator="lessThanOrEqual">
      <formula>12</formula>
    </cfRule>
    <cfRule type="cellIs" dxfId="18127" priority="26844" stopIfTrue="1" operator="between">
      <formula>12</formula>
      <formula>16</formula>
    </cfRule>
    <cfRule type="cellIs" dxfId="18126" priority="26845" stopIfTrue="1" operator="greaterThan">
      <formula>16</formula>
    </cfRule>
  </conditionalFormatting>
  <conditionalFormatting sqref="K681">
    <cfRule type="cellIs" dxfId="18125" priority="26840" stopIfTrue="1" operator="greaterThan">
      <formula>6.2</formula>
    </cfRule>
    <cfRule type="cellIs" dxfId="18124" priority="26841" stopIfTrue="1" operator="between">
      <formula>5.601</formula>
      <formula>6.2</formula>
    </cfRule>
    <cfRule type="cellIs" dxfId="18123" priority="26842" stopIfTrue="1" operator="lessThanOrEqual">
      <formula>5.6</formula>
    </cfRule>
  </conditionalFormatting>
  <conditionalFormatting sqref="L681">
    <cfRule type="cellIs" dxfId="18122" priority="26839" stopIfTrue="1" operator="lessThanOrEqual">
      <formula>0.02</formula>
    </cfRule>
  </conditionalFormatting>
  <conditionalFormatting sqref="G681">
    <cfRule type="cellIs" dxfId="18121" priority="26836" stopIfTrue="1" operator="lessThanOrEqual">
      <formula>0.12</formula>
    </cfRule>
    <cfRule type="cellIs" dxfId="18120" priority="26837" stopIfTrue="1" operator="between">
      <formula>0.1201</formula>
      <formula>0.2</formula>
    </cfRule>
    <cfRule type="cellIs" dxfId="18119" priority="26838" stopIfTrue="1" operator="greaterThan">
      <formula>0.2</formula>
    </cfRule>
  </conditionalFormatting>
  <conditionalFormatting sqref="P681">
    <cfRule type="cellIs" dxfId="18118" priority="26834" stopIfTrue="1" operator="between">
      <formula>50.1</formula>
      <formula>100</formula>
    </cfRule>
    <cfRule type="cellIs" dxfId="18117" priority="26835" stopIfTrue="1" operator="greaterThan">
      <formula>100</formula>
    </cfRule>
  </conditionalFormatting>
  <conditionalFormatting sqref="O681">
    <cfRule type="cellIs" dxfId="18116" priority="26832" stopIfTrue="1" operator="between">
      <formula>1250.1</formula>
      <formula>5000</formula>
    </cfRule>
    <cfRule type="cellIs" dxfId="18115" priority="26833" stopIfTrue="1" operator="greaterThan">
      <formula>5000</formula>
    </cfRule>
  </conditionalFormatting>
  <conditionalFormatting sqref="F681:G681">
    <cfRule type="cellIs" dxfId="18114" priority="26829" stopIfTrue="1" operator="lessThanOrEqual">
      <formula>60</formula>
    </cfRule>
    <cfRule type="cellIs" dxfId="18113" priority="26830" stopIfTrue="1" operator="between">
      <formula>60</formula>
      <formula>100</formula>
    </cfRule>
    <cfRule type="cellIs" dxfId="18112" priority="26831" stopIfTrue="1" operator="greaterThan">
      <formula>100</formula>
    </cfRule>
  </conditionalFormatting>
  <conditionalFormatting sqref="E681">
    <cfRule type="cellIs" dxfId="18111" priority="26826" stopIfTrue="1" operator="lessThanOrEqual">
      <formula>2.5</formula>
    </cfRule>
    <cfRule type="cellIs" dxfId="18110" priority="26827" stopIfTrue="1" operator="between">
      <formula>2.5</formula>
      <formula>7</formula>
    </cfRule>
    <cfRule type="cellIs" dxfId="18109" priority="26828" stopIfTrue="1" operator="greaterThan">
      <formula>7</formula>
    </cfRule>
  </conditionalFormatting>
  <conditionalFormatting sqref="H681">
    <cfRule type="cellIs" dxfId="18108" priority="26823" stopIfTrue="1" operator="lessThanOrEqual">
      <formula>12</formula>
    </cfRule>
    <cfRule type="cellIs" dxfId="18107" priority="26824" stopIfTrue="1" operator="between">
      <formula>12</formula>
      <formula>16</formula>
    </cfRule>
    <cfRule type="cellIs" dxfId="18106" priority="26825" stopIfTrue="1" operator="greaterThan">
      <formula>16</formula>
    </cfRule>
  </conditionalFormatting>
  <conditionalFormatting sqref="K681">
    <cfRule type="cellIs" dxfId="18105" priority="26820" stopIfTrue="1" operator="greaterThan">
      <formula>6.2</formula>
    </cfRule>
    <cfRule type="cellIs" dxfId="18104" priority="26821" stopIfTrue="1" operator="between">
      <formula>5.601</formula>
      <formula>6.2</formula>
    </cfRule>
    <cfRule type="cellIs" dxfId="18103" priority="26822" stopIfTrue="1" operator="lessThanOrEqual">
      <formula>5.6</formula>
    </cfRule>
  </conditionalFormatting>
  <conditionalFormatting sqref="L681">
    <cfRule type="cellIs" dxfId="18102" priority="26819" stopIfTrue="1" operator="lessThanOrEqual">
      <formula>0.02</formula>
    </cfRule>
  </conditionalFormatting>
  <conditionalFormatting sqref="G681">
    <cfRule type="cellIs" dxfId="18101" priority="26816" stopIfTrue="1" operator="lessThanOrEqual">
      <formula>0.12</formula>
    </cfRule>
    <cfRule type="cellIs" dxfId="18100" priority="26817" stopIfTrue="1" operator="between">
      <formula>0.1201</formula>
      <formula>0.2</formula>
    </cfRule>
    <cfRule type="cellIs" dxfId="18099" priority="26818" stopIfTrue="1" operator="greaterThan">
      <formula>0.2</formula>
    </cfRule>
  </conditionalFormatting>
  <conditionalFormatting sqref="P681">
    <cfRule type="cellIs" dxfId="18098" priority="26814" stopIfTrue="1" operator="between">
      <formula>50.1</formula>
      <formula>100</formula>
    </cfRule>
    <cfRule type="cellIs" dxfId="18097" priority="26815" stopIfTrue="1" operator="greaterThan">
      <formula>100</formula>
    </cfRule>
  </conditionalFormatting>
  <conditionalFormatting sqref="O681">
    <cfRule type="cellIs" dxfId="18096" priority="26812" stopIfTrue="1" operator="between">
      <formula>1250.1</formula>
      <formula>5000</formula>
    </cfRule>
    <cfRule type="cellIs" dxfId="18095" priority="26813" stopIfTrue="1" operator="greaterThan">
      <formula>5000</formula>
    </cfRule>
  </conditionalFormatting>
  <conditionalFormatting sqref="F693:G693">
    <cfRule type="cellIs" dxfId="18094" priority="26809" stopIfTrue="1" operator="lessThanOrEqual">
      <formula>60</formula>
    </cfRule>
    <cfRule type="cellIs" dxfId="18093" priority="26810" stopIfTrue="1" operator="between">
      <formula>60</formula>
      <formula>100</formula>
    </cfRule>
    <cfRule type="cellIs" dxfId="18092" priority="26811" stopIfTrue="1" operator="greaterThan">
      <formula>100</formula>
    </cfRule>
  </conditionalFormatting>
  <conditionalFormatting sqref="E693">
    <cfRule type="cellIs" dxfId="18091" priority="26806" stopIfTrue="1" operator="lessThanOrEqual">
      <formula>2.5</formula>
    </cfRule>
    <cfRule type="cellIs" dxfId="18090" priority="26807" stopIfTrue="1" operator="between">
      <formula>2.5</formula>
      <formula>7</formula>
    </cfRule>
    <cfRule type="cellIs" dxfId="18089" priority="26808" stopIfTrue="1" operator="greaterThan">
      <formula>7</formula>
    </cfRule>
  </conditionalFormatting>
  <conditionalFormatting sqref="H693">
    <cfRule type="cellIs" dxfId="18088" priority="26803" stopIfTrue="1" operator="lessThanOrEqual">
      <formula>12</formula>
    </cfRule>
    <cfRule type="cellIs" dxfId="18087" priority="26804" stopIfTrue="1" operator="between">
      <formula>12</formula>
      <formula>16</formula>
    </cfRule>
    <cfRule type="cellIs" dxfId="18086" priority="26805" stopIfTrue="1" operator="greaterThan">
      <formula>16</formula>
    </cfRule>
  </conditionalFormatting>
  <conditionalFormatting sqref="K693">
    <cfRule type="cellIs" dxfId="18085" priority="26800" stopIfTrue="1" operator="greaterThan">
      <formula>6.2</formula>
    </cfRule>
    <cfRule type="cellIs" dxfId="18084" priority="26801" stopIfTrue="1" operator="between">
      <formula>5.601</formula>
      <formula>6.2</formula>
    </cfRule>
    <cfRule type="cellIs" dxfId="18083" priority="26802" stopIfTrue="1" operator="lessThanOrEqual">
      <formula>5.6</formula>
    </cfRule>
  </conditionalFormatting>
  <conditionalFormatting sqref="L693">
    <cfRule type="cellIs" dxfId="18082" priority="26799" stopIfTrue="1" operator="lessThanOrEqual">
      <formula>0.02</formula>
    </cfRule>
  </conditionalFormatting>
  <conditionalFormatting sqref="G693">
    <cfRule type="cellIs" dxfId="18081" priority="26796" stopIfTrue="1" operator="lessThanOrEqual">
      <formula>0.12</formula>
    </cfRule>
    <cfRule type="cellIs" dxfId="18080" priority="26797" stopIfTrue="1" operator="between">
      <formula>0.1201</formula>
      <formula>0.2</formula>
    </cfRule>
    <cfRule type="cellIs" dxfId="18079" priority="26798" stopIfTrue="1" operator="greaterThan">
      <formula>0.2</formula>
    </cfRule>
  </conditionalFormatting>
  <conditionalFormatting sqref="P693">
    <cfRule type="cellIs" dxfId="18078" priority="26794" stopIfTrue="1" operator="between">
      <formula>50.1</formula>
      <formula>100</formula>
    </cfRule>
    <cfRule type="cellIs" dxfId="18077" priority="26795" stopIfTrue="1" operator="greaterThan">
      <formula>100</formula>
    </cfRule>
  </conditionalFormatting>
  <conditionalFormatting sqref="O693">
    <cfRule type="cellIs" dxfId="18076" priority="26792" stopIfTrue="1" operator="between">
      <formula>1250.1</formula>
      <formula>5000</formula>
    </cfRule>
    <cfRule type="cellIs" dxfId="18075" priority="26793" stopIfTrue="1" operator="greaterThan">
      <formula>5000</formula>
    </cfRule>
  </conditionalFormatting>
  <conditionalFormatting sqref="F693:G693">
    <cfRule type="cellIs" dxfId="18074" priority="26789" stopIfTrue="1" operator="lessThanOrEqual">
      <formula>60</formula>
    </cfRule>
    <cfRule type="cellIs" dxfId="18073" priority="26790" stopIfTrue="1" operator="between">
      <formula>60</formula>
      <formula>100</formula>
    </cfRule>
    <cfRule type="cellIs" dxfId="18072" priority="26791" stopIfTrue="1" operator="greaterThan">
      <formula>100</formula>
    </cfRule>
  </conditionalFormatting>
  <conditionalFormatting sqref="E693">
    <cfRule type="cellIs" dxfId="18071" priority="26786" stopIfTrue="1" operator="lessThanOrEqual">
      <formula>2.5</formula>
    </cfRule>
    <cfRule type="cellIs" dxfId="18070" priority="26787" stopIfTrue="1" operator="between">
      <formula>2.5</formula>
      <formula>7</formula>
    </cfRule>
    <cfRule type="cellIs" dxfId="18069" priority="26788" stopIfTrue="1" operator="greaterThan">
      <formula>7</formula>
    </cfRule>
  </conditionalFormatting>
  <conditionalFormatting sqref="H693">
    <cfRule type="cellIs" dxfId="18068" priority="26783" stopIfTrue="1" operator="lessThanOrEqual">
      <formula>12</formula>
    </cfRule>
    <cfRule type="cellIs" dxfId="18067" priority="26784" stopIfTrue="1" operator="between">
      <formula>12</formula>
      <formula>16</formula>
    </cfRule>
    <cfRule type="cellIs" dxfId="18066" priority="26785" stopIfTrue="1" operator="greaterThan">
      <formula>16</formula>
    </cfRule>
  </conditionalFormatting>
  <conditionalFormatting sqref="K693">
    <cfRule type="cellIs" dxfId="18065" priority="26780" stopIfTrue="1" operator="greaterThan">
      <formula>6.2</formula>
    </cfRule>
    <cfRule type="cellIs" dxfId="18064" priority="26781" stopIfTrue="1" operator="between">
      <formula>5.601</formula>
      <formula>6.2</formula>
    </cfRule>
    <cfRule type="cellIs" dxfId="18063" priority="26782" stopIfTrue="1" operator="lessThanOrEqual">
      <formula>5.6</formula>
    </cfRule>
  </conditionalFormatting>
  <conditionalFormatting sqref="L693">
    <cfRule type="cellIs" dxfId="18062" priority="26779" stopIfTrue="1" operator="lessThanOrEqual">
      <formula>0.02</formula>
    </cfRule>
  </conditionalFormatting>
  <conditionalFormatting sqref="G693">
    <cfRule type="cellIs" dxfId="18061" priority="26776" stopIfTrue="1" operator="lessThanOrEqual">
      <formula>0.12</formula>
    </cfRule>
    <cfRule type="cellIs" dxfId="18060" priority="26777" stopIfTrue="1" operator="between">
      <formula>0.1201</formula>
      <formula>0.2</formula>
    </cfRule>
    <cfRule type="cellIs" dxfId="18059" priority="26778" stopIfTrue="1" operator="greaterThan">
      <formula>0.2</formula>
    </cfRule>
  </conditionalFormatting>
  <conditionalFormatting sqref="P693">
    <cfRule type="cellIs" dxfId="18058" priority="26774" stopIfTrue="1" operator="between">
      <formula>50.1</formula>
      <formula>100</formula>
    </cfRule>
    <cfRule type="cellIs" dxfId="18057" priority="26775" stopIfTrue="1" operator="greaterThan">
      <formula>100</formula>
    </cfRule>
  </conditionalFormatting>
  <conditionalFormatting sqref="O693">
    <cfRule type="cellIs" dxfId="18056" priority="26772" stopIfTrue="1" operator="between">
      <formula>1250.1</formula>
      <formula>5000</formula>
    </cfRule>
    <cfRule type="cellIs" dxfId="18055" priority="26773" stopIfTrue="1" operator="greaterThan">
      <formula>5000</formula>
    </cfRule>
  </conditionalFormatting>
  <conditionalFormatting sqref="Q693">
    <cfRule type="cellIs" dxfId="18054" priority="26770" operator="lessThanOrEqual">
      <formula>1</formula>
    </cfRule>
    <cfRule type="cellIs" dxfId="18053" priority="26771" operator="lessThan">
      <formula>3</formula>
    </cfRule>
  </conditionalFormatting>
  <conditionalFormatting sqref="F705:G705">
    <cfRule type="cellIs" dxfId="18052" priority="26767" stopIfTrue="1" operator="lessThanOrEqual">
      <formula>60</formula>
    </cfRule>
    <cfRule type="cellIs" dxfId="18051" priority="26768" stopIfTrue="1" operator="between">
      <formula>60</formula>
      <formula>100</formula>
    </cfRule>
    <cfRule type="cellIs" dxfId="18050" priority="26769" stopIfTrue="1" operator="greaterThan">
      <formula>100</formula>
    </cfRule>
  </conditionalFormatting>
  <conditionalFormatting sqref="E705">
    <cfRule type="cellIs" dxfId="18049" priority="26764" stopIfTrue="1" operator="lessThanOrEqual">
      <formula>2.5</formula>
    </cfRule>
    <cfRule type="cellIs" dxfId="18048" priority="26765" stopIfTrue="1" operator="between">
      <formula>2.5</formula>
      <formula>7</formula>
    </cfRule>
    <cfRule type="cellIs" dxfId="18047" priority="26766" stopIfTrue="1" operator="greaterThan">
      <formula>7</formula>
    </cfRule>
  </conditionalFormatting>
  <conditionalFormatting sqref="H705">
    <cfRule type="cellIs" dxfId="18046" priority="26761" stopIfTrue="1" operator="lessThanOrEqual">
      <formula>12</formula>
    </cfRule>
    <cfRule type="cellIs" dxfId="18045" priority="26762" stopIfTrue="1" operator="between">
      <formula>12</formula>
      <formula>16</formula>
    </cfRule>
    <cfRule type="cellIs" dxfId="18044" priority="26763" stopIfTrue="1" operator="greaterThan">
      <formula>16</formula>
    </cfRule>
  </conditionalFormatting>
  <conditionalFormatting sqref="K705">
    <cfRule type="cellIs" dxfId="18043" priority="26758" stopIfTrue="1" operator="greaterThan">
      <formula>6.2</formula>
    </cfRule>
    <cfRule type="cellIs" dxfId="18042" priority="26759" stopIfTrue="1" operator="between">
      <formula>5.601</formula>
      <formula>6.2</formula>
    </cfRule>
    <cfRule type="cellIs" dxfId="18041" priority="26760" stopIfTrue="1" operator="lessThanOrEqual">
      <formula>5.6</formula>
    </cfRule>
  </conditionalFormatting>
  <conditionalFormatting sqref="L705">
    <cfRule type="cellIs" dxfId="18040" priority="26757" stopIfTrue="1" operator="lessThanOrEqual">
      <formula>0.02</formula>
    </cfRule>
  </conditionalFormatting>
  <conditionalFormatting sqref="G705">
    <cfRule type="cellIs" dxfId="18039" priority="26754" stopIfTrue="1" operator="lessThanOrEqual">
      <formula>0.12</formula>
    </cfRule>
    <cfRule type="cellIs" dxfId="18038" priority="26755" stopIfTrue="1" operator="between">
      <formula>0.1201</formula>
      <formula>0.2</formula>
    </cfRule>
    <cfRule type="cellIs" dxfId="18037" priority="26756" stopIfTrue="1" operator="greaterThan">
      <formula>0.2</formula>
    </cfRule>
  </conditionalFormatting>
  <conditionalFormatting sqref="P705">
    <cfRule type="cellIs" dxfId="18036" priority="26752" stopIfTrue="1" operator="between">
      <formula>50.1</formula>
      <formula>100</formula>
    </cfRule>
    <cfRule type="cellIs" dxfId="18035" priority="26753" stopIfTrue="1" operator="greaterThan">
      <formula>100</formula>
    </cfRule>
  </conditionalFormatting>
  <conditionalFormatting sqref="O705">
    <cfRule type="cellIs" dxfId="18034" priority="26750" stopIfTrue="1" operator="between">
      <formula>1250.1</formula>
      <formula>5000</formula>
    </cfRule>
    <cfRule type="cellIs" dxfId="18033" priority="26751" stopIfTrue="1" operator="greaterThan">
      <formula>5000</formula>
    </cfRule>
  </conditionalFormatting>
  <conditionalFormatting sqref="F705:G705">
    <cfRule type="cellIs" dxfId="18032" priority="26747" stopIfTrue="1" operator="lessThanOrEqual">
      <formula>60</formula>
    </cfRule>
    <cfRule type="cellIs" dxfId="18031" priority="26748" stopIfTrue="1" operator="between">
      <formula>60</formula>
      <formula>100</formula>
    </cfRule>
    <cfRule type="cellIs" dxfId="18030" priority="26749" stopIfTrue="1" operator="greaterThan">
      <formula>100</formula>
    </cfRule>
  </conditionalFormatting>
  <conditionalFormatting sqref="E705">
    <cfRule type="cellIs" dxfId="18029" priority="26744" stopIfTrue="1" operator="lessThanOrEqual">
      <formula>2.5</formula>
    </cfRule>
    <cfRule type="cellIs" dxfId="18028" priority="26745" stopIfTrue="1" operator="between">
      <formula>2.5</formula>
      <formula>7</formula>
    </cfRule>
    <cfRule type="cellIs" dxfId="18027" priority="26746" stopIfTrue="1" operator="greaterThan">
      <formula>7</formula>
    </cfRule>
  </conditionalFormatting>
  <conditionalFormatting sqref="H705">
    <cfRule type="cellIs" dxfId="18026" priority="26741" stopIfTrue="1" operator="lessThanOrEqual">
      <formula>12</formula>
    </cfRule>
    <cfRule type="cellIs" dxfId="18025" priority="26742" stopIfTrue="1" operator="between">
      <formula>12</formula>
      <formula>16</formula>
    </cfRule>
    <cfRule type="cellIs" dxfId="18024" priority="26743" stopIfTrue="1" operator="greaterThan">
      <formula>16</formula>
    </cfRule>
  </conditionalFormatting>
  <conditionalFormatting sqref="K705">
    <cfRule type="cellIs" dxfId="18023" priority="26738" stopIfTrue="1" operator="greaterThan">
      <formula>6.2</formula>
    </cfRule>
    <cfRule type="cellIs" dxfId="18022" priority="26739" stopIfTrue="1" operator="between">
      <formula>5.601</formula>
      <formula>6.2</formula>
    </cfRule>
    <cfRule type="cellIs" dxfId="18021" priority="26740" stopIfTrue="1" operator="lessThanOrEqual">
      <formula>5.6</formula>
    </cfRule>
  </conditionalFormatting>
  <conditionalFormatting sqref="L705">
    <cfRule type="cellIs" dxfId="18020" priority="26737" stopIfTrue="1" operator="lessThanOrEqual">
      <formula>0.02</formula>
    </cfRule>
  </conditionalFormatting>
  <conditionalFormatting sqref="G705">
    <cfRule type="cellIs" dxfId="18019" priority="26734" stopIfTrue="1" operator="lessThanOrEqual">
      <formula>0.12</formula>
    </cfRule>
    <cfRule type="cellIs" dxfId="18018" priority="26735" stopIfTrue="1" operator="between">
      <formula>0.1201</formula>
      <formula>0.2</formula>
    </cfRule>
    <cfRule type="cellIs" dxfId="18017" priority="26736" stopIfTrue="1" operator="greaterThan">
      <formula>0.2</formula>
    </cfRule>
  </conditionalFormatting>
  <conditionalFormatting sqref="P705">
    <cfRule type="cellIs" dxfId="18016" priority="26732" stopIfTrue="1" operator="between">
      <formula>50.1</formula>
      <formula>100</formula>
    </cfRule>
    <cfRule type="cellIs" dxfId="18015" priority="26733" stopIfTrue="1" operator="greaterThan">
      <formula>100</formula>
    </cfRule>
  </conditionalFormatting>
  <conditionalFormatting sqref="O705">
    <cfRule type="cellIs" dxfId="18014" priority="26730" stopIfTrue="1" operator="between">
      <formula>1250.1</formula>
      <formula>5000</formula>
    </cfRule>
    <cfRule type="cellIs" dxfId="18013" priority="26731" stopIfTrue="1" operator="greaterThan">
      <formula>5000</formula>
    </cfRule>
  </conditionalFormatting>
  <conditionalFormatting sqref="Q705">
    <cfRule type="cellIs" dxfId="18012" priority="26728" operator="lessThanOrEqual">
      <formula>1</formula>
    </cfRule>
    <cfRule type="cellIs" dxfId="18011" priority="26729" operator="lessThan">
      <formula>3</formula>
    </cfRule>
  </conditionalFormatting>
  <conditionalFormatting sqref="F730:G730">
    <cfRule type="cellIs" dxfId="18010" priority="26685" stopIfTrue="1" operator="lessThanOrEqual">
      <formula>60</formula>
    </cfRule>
    <cfRule type="cellIs" dxfId="18009" priority="26686" stopIfTrue="1" operator="between">
      <formula>60</formula>
      <formula>100</formula>
    </cfRule>
    <cfRule type="cellIs" dxfId="18008" priority="26687" stopIfTrue="1" operator="greaterThan">
      <formula>100</formula>
    </cfRule>
  </conditionalFormatting>
  <conditionalFormatting sqref="E730">
    <cfRule type="cellIs" dxfId="18007" priority="26682" stopIfTrue="1" operator="lessThanOrEqual">
      <formula>2.5</formula>
    </cfRule>
    <cfRule type="cellIs" dxfId="18006" priority="26683" stopIfTrue="1" operator="between">
      <formula>2.5</formula>
      <formula>7</formula>
    </cfRule>
    <cfRule type="cellIs" dxfId="18005" priority="26684" stopIfTrue="1" operator="greaterThan">
      <formula>7</formula>
    </cfRule>
  </conditionalFormatting>
  <conditionalFormatting sqref="H730">
    <cfRule type="cellIs" dxfId="18004" priority="26679" stopIfTrue="1" operator="lessThanOrEqual">
      <formula>12</formula>
    </cfRule>
    <cfRule type="cellIs" dxfId="18003" priority="26680" stopIfTrue="1" operator="between">
      <formula>12</formula>
      <formula>16</formula>
    </cfRule>
    <cfRule type="cellIs" dxfId="18002" priority="26681" stopIfTrue="1" operator="greaterThan">
      <formula>16</formula>
    </cfRule>
  </conditionalFormatting>
  <conditionalFormatting sqref="K730">
    <cfRule type="cellIs" dxfId="18001" priority="26676" stopIfTrue="1" operator="greaterThan">
      <formula>6.2</formula>
    </cfRule>
    <cfRule type="cellIs" dxfId="18000" priority="26677" stopIfTrue="1" operator="between">
      <formula>5.601</formula>
      <formula>6.2</formula>
    </cfRule>
    <cfRule type="cellIs" dxfId="17999" priority="26678" stopIfTrue="1" operator="lessThanOrEqual">
      <formula>5.6</formula>
    </cfRule>
  </conditionalFormatting>
  <conditionalFormatting sqref="L730">
    <cfRule type="cellIs" dxfId="17998" priority="26675" stopIfTrue="1" operator="lessThanOrEqual">
      <formula>0.02</formula>
    </cfRule>
  </conditionalFormatting>
  <conditionalFormatting sqref="G730">
    <cfRule type="cellIs" dxfId="17997" priority="26672" stopIfTrue="1" operator="lessThanOrEqual">
      <formula>0.12</formula>
    </cfRule>
    <cfRule type="cellIs" dxfId="17996" priority="26673" stopIfTrue="1" operator="between">
      <formula>0.1201</formula>
      <formula>0.2</formula>
    </cfRule>
    <cfRule type="cellIs" dxfId="17995" priority="26674" stopIfTrue="1" operator="greaterThan">
      <formula>0.2</formula>
    </cfRule>
  </conditionalFormatting>
  <conditionalFormatting sqref="P730">
    <cfRule type="cellIs" dxfId="17994" priority="26670" stopIfTrue="1" operator="between">
      <formula>50.1</formula>
      <formula>100</formula>
    </cfRule>
    <cfRule type="cellIs" dxfId="17993" priority="26671" stopIfTrue="1" operator="greaterThan">
      <formula>100</formula>
    </cfRule>
  </conditionalFormatting>
  <conditionalFormatting sqref="O730">
    <cfRule type="cellIs" dxfId="17992" priority="26668" stopIfTrue="1" operator="between">
      <formula>1250.1</formula>
      <formula>5000</formula>
    </cfRule>
    <cfRule type="cellIs" dxfId="17991" priority="26669" stopIfTrue="1" operator="greaterThan">
      <formula>5000</formula>
    </cfRule>
  </conditionalFormatting>
  <conditionalFormatting sqref="F730:G730">
    <cfRule type="cellIs" dxfId="17990" priority="26665" stopIfTrue="1" operator="lessThanOrEqual">
      <formula>60</formula>
    </cfRule>
    <cfRule type="cellIs" dxfId="17989" priority="26666" stopIfTrue="1" operator="between">
      <formula>60</formula>
      <formula>100</formula>
    </cfRule>
    <cfRule type="cellIs" dxfId="17988" priority="26667" stopIfTrue="1" operator="greaterThan">
      <formula>100</formula>
    </cfRule>
  </conditionalFormatting>
  <conditionalFormatting sqref="E730">
    <cfRule type="cellIs" dxfId="17987" priority="26662" stopIfTrue="1" operator="lessThanOrEqual">
      <formula>2.5</formula>
    </cfRule>
    <cfRule type="cellIs" dxfId="17986" priority="26663" stopIfTrue="1" operator="between">
      <formula>2.5</formula>
      <formula>7</formula>
    </cfRule>
    <cfRule type="cellIs" dxfId="17985" priority="26664" stopIfTrue="1" operator="greaterThan">
      <formula>7</formula>
    </cfRule>
  </conditionalFormatting>
  <conditionalFormatting sqref="H730">
    <cfRule type="cellIs" dxfId="17984" priority="26659" stopIfTrue="1" operator="lessThanOrEqual">
      <formula>12</formula>
    </cfRule>
    <cfRule type="cellIs" dxfId="17983" priority="26660" stopIfTrue="1" operator="between">
      <formula>12</formula>
      <formula>16</formula>
    </cfRule>
    <cfRule type="cellIs" dxfId="17982" priority="26661" stopIfTrue="1" operator="greaterThan">
      <formula>16</formula>
    </cfRule>
  </conditionalFormatting>
  <conditionalFormatting sqref="K730">
    <cfRule type="cellIs" dxfId="17981" priority="26656" stopIfTrue="1" operator="greaterThan">
      <formula>6.2</formula>
    </cfRule>
    <cfRule type="cellIs" dxfId="17980" priority="26657" stopIfTrue="1" operator="between">
      <formula>5.601</formula>
      <formula>6.2</formula>
    </cfRule>
    <cfRule type="cellIs" dxfId="17979" priority="26658" stopIfTrue="1" operator="lessThanOrEqual">
      <formula>5.6</formula>
    </cfRule>
  </conditionalFormatting>
  <conditionalFormatting sqref="L730">
    <cfRule type="cellIs" dxfId="17978" priority="26655" stopIfTrue="1" operator="lessThanOrEqual">
      <formula>0.02</formula>
    </cfRule>
  </conditionalFormatting>
  <conditionalFormatting sqref="G730">
    <cfRule type="cellIs" dxfId="17977" priority="26652" stopIfTrue="1" operator="lessThanOrEqual">
      <formula>0.12</formula>
    </cfRule>
    <cfRule type="cellIs" dxfId="17976" priority="26653" stopIfTrue="1" operator="between">
      <formula>0.1201</formula>
      <formula>0.2</formula>
    </cfRule>
    <cfRule type="cellIs" dxfId="17975" priority="26654" stopIfTrue="1" operator="greaterThan">
      <formula>0.2</formula>
    </cfRule>
  </conditionalFormatting>
  <conditionalFormatting sqref="P730">
    <cfRule type="cellIs" dxfId="17974" priority="26650" stopIfTrue="1" operator="between">
      <formula>50.1</formula>
      <formula>100</formula>
    </cfRule>
    <cfRule type="cellIs" dxfId="17973" priority="26651" stopIfTrue="1" operator="greaterThan">
      <formula>100</formula>
    </cfRule>
  </conditionalFormatting>
  <conditionalFormatting sqref="O730">
    <cfRule type="cellIs" dxfId="17972" priority="26648" stopIfTrue="1" operator="between">
      <formula>1250.1</formula>
      <formula>5000</formula>
    </cfRule>
    <cfRule type="cellIs" dxfId="17971" priority="26649" stopIfTrue="1" operator="greaterThan">
      <formula>5000</formula>
    </cfRule>
  </conditionalFormatting>
  <conditionalFormatting sqref="F93:G93">
    <cfRule type="cellIs" dxfId="17970" priority="26645" stopIfTrue="1" operator="lessThanOrEqual">
      <formula>60</formula>
    </cfRule>
    <cfRule type="cellIs" dxfId="17969" priority="26646" stopIfTrue="1" operator="between">
      <formula>60</formula>
      <formula>100</formula>
    </cfRule>
    <cfRule type="cellIs" dxfId="17968" priority="26647" stopIfTrue="1" operator="greaterThan">
      <formula>100</formula>
    </cfRule>
  </conditionalFormatting>
  <conditionalFormatting sqref="E93">
    <cfRule type="cellIs" dxfId="17967" priority="26642" stopIfTrue="1" operator="lessThanOrEqual">
      <formula>2.5</formula>
    </cfRule>
    <cfRule type="cellIs" dxfId="17966" priority="26643" stopIfTrue="1" operator="between">
      <formula>2.5</formula>
      <formula>7</formula>
    </cfRule>
    <cfRule type="cellIs" dxfId="17965" priority="26644" stopIfTrue="1" operator="greaterThan">
      <formula>7</formula>
    </cfRule>
  </conditionalFormatting>
  <conditionalFormatting sqref="H93">
    <cfRule type="cellIs" dxfId="17964" priority="26639" stopIfTrue="1" operator="lessThanOrEqual">
      <formula>12</formula>
    </cfRule>
    <cfRule type="cellIs" dxfId="17963" priority="26640" stopIfTrue="1" operator="between">
      <formula>12</formula>
      <formula>16</formula>
    </cfRule>
    <cfRule type="cellIs" dxfId="17962" priority="26641" stopIfTrue="1" operator="greaterThan">
      <formula>16</formula>
    </cfRule>
  </conditionalFormatting>
  <conditionalFormatting sqref="K93">
    <cfRule type="cellIs" dxfId="17961" priority="26636" stopIfTrue="1" operator="greaterThan">
      <formula>6.2</formula>
    </cfRule>
    <cfRule type="cellIs" dxfId="17960" priority="26637" stopIfTrue="1" operator="between">
      <formula>5.601</formula>
      <formula>6.2</formula>
    </cfRule>
    <cfRule type="cellIs" dxfId="17959" priority="26638" stopIfTrue="1" operator="lessThanOrEqual">
      <formula>5.6</formula>
    </cfRule>
  </conditionalFormatting>
  <conditionalFormatting sqref="L93">
    <cfRule type="cellIs" dxfId="17958" priority="26635" stopIfTrue="1" operator="lessThanOrEqual">
      <formula>0.02</formula>
    </cfRule>
  </conditionalFormatting>
  <conditionalFormatting sqref="G93">
    <cfRule type="cellIs" dxfId="17957" priority="26632" stopIfTrue="1" operator="lessThanOrEqual">
      <formula>0.12</formula>
    </cfRule>
    <cfRule type="cellIs" dxfId="17956" priority="26633" stopIfTrue="1" operator="between">
      <formula>0.1201</formula>
      <formula>0.2</formula>
    </cfRule>
    <cfRule type="cellIs" dxfId="17955" priority="26634" stopIfTrue="1" operator="greaterThan">
      <formula>0.2</formula>
    </cfRule>
  </conditionalFormatting>
  <conditionalFormatting sqref="P93">
    <cfRule type="cellIs" dxfId="17954" priority="26630" stopIfTrue="1" operator="between">
      <formula>50.1</formula>
      <formula>100</formula>
    </cfRule>
    <cfRule type="cellIs" dxfId="17953" priority="26631" stopIfTrue="1" operator="greaterThan">
      <formula>100</formula>
    </cfRule>
  </conditionalFormatting>
  <conditionalFormatting sqref="O93">
    <cfRule type="cellIs" dxfId="17952" priority="26628" stopIfTrue="1" operator="between">
      <formula>1250.1</formula>
      <formula>5000</formula>
    </cfRule>
    <cfRule type="cellIs" dxfId="17951" priority="26629" stopIfTrue="1" operator="greaterThan">
      <formula>5000</formula>
    </cfRule>
  </conditionalFormatting>
  <conditionalFormatting sqref="Q93">
    <cfRule type="cellIs" dxfId="17950" priority="26626" operator="lessThanOrEqual">
      <formula>1</formula>
    </cfRule>
    <cfRule type="cellIs" dxfId="17949" priority="26627" operator="lessThan">
      <formula>3</formula>
    </cfRule>
  </conditionalFormatting>
  <conditionalFormatting sqref="F135:G135">
    <cfRule type="cellIs" dxfId="17948" priority="26623" stopIfTrue="1" operator="lessThanOrEqual">
      <formula>60</formula>
    </cfRule>
    <cfRule type="cellIs" dxfId="17947" priority="26624" stopIfTrue="1" operator="between">
      <formula>60</formula>
      <formula>100</formula>
    </cfRule>
    <cfRule type="cellIs" dxfId="17946" priority="26625" stopIfTrue="1" operator="greaterThan">
      <formula>100</formula>
    </cfRule>
  </conditionalFormatting>
  <conditionalFormatting sqref="E135">
    <cfRule type="cellIs" dxfId="17945" priority="26620" stopIfTrue="1" operator="lessThanOrEqual">
      <formula>2.5</formula>
    </cfRule>
    <cfRule type="cellIs" dxfId="17944" priority="26621" stopIfTrue="1" operator="between">
      <formula>2.5</formula>
      <formula>7</formula>
    </cfRule>
    <cfRule type="cellIs" dxfId="17943" priority="26622" stopIfTrue="1" operator="greaterThan">
      <formula>7</formula>
    </cfRule>
  </conditionalFormatting>
  <conditionalFormatting sqref="H135">
    <cfRule type="cellIs" dxfId="17942" priority="26617" stopIfTrue="1" operator="lessThanOrEqual">
      <formula>12</formula>
    </cfRule>
    <cfRule type="cellIs" dxfId="17941" priority="26618" stopIfTrue="1" operator="between">
      <formula>12</formula>
      <formula>16</formula>
    </cfRule>
    <cfRule type="cellIs" dxfId="17940" priority="26619" stopIfTrue="1" operator="greaterThan">
      <formula>16</formula>
    </cfRule>
  </conditionalFormatting>
  <conditionalFormatting sqref="K135">
    <cfRule type="cellIs" dxfId="17939" priority="26614" stopIfTrue="1" operator="greaterThan">
      <formula>6.2</formula>
    </cfRule>
    <cfRule type="cellIs" dxfId="17938" priority="26615" stopIfTrue="1" operator="between">
      <formula>5.601</formula>
      <formula>6.2</formula>
    </cfRule>
    <cfRule type="cellIs" dxfId="17937" priority="26616" stopIfTrue="1" operator="lessThanOrEqual">
      <formula>5.6</formula>
    </cfRule>
  </conditionalFormatting>
  <conditionalFormatting sqref="L135">
    <cfRule type="cellIs" dxfId="17936" priority="26613" stopIfTrue="1" operator="lessThanOrEqual">
      <formula>0.02</formula>
    </cfRule>
  </conditionalFormatting>
  <conditionalFormatting sqref="G135">
    <cfRule type="cellIs" dxfId="17935" priority="26610" stopIfTrue="1" operator="lessThanOrEqual">
      <formula>0.12</formula>
    </cfRule>
    <cfRule type="cellIs" dxfId="17934" priority="26611" stopIfTrue="1" operator="between">
      <formula>0.1201</formula>
      <formula>0.2</formula>
    </cfRule>
    <cfRule type="cellIs" dxfId="17933" priority="26612" stopIfTrue="1" operator="greaterThan">
      <formula>0.2</formula>
    </cfRule>
  </conditionalFormatting>
  <conditionalFormatting sqref="P135">
    <cfRule type="cellIs" dxfId="17932" priority="26608" stopIfTrue="1" operator="between">
      <formula>50.1</formula>
      <formula>100</formula>
    </cfRule>
    <cfRule type="cellIs" dxfId="17931" priority="26609" stopIfTrue="1" operator="greaterThan">
      <formula>100</formula>
    </cfRule>
  </conditionalFormatting>
  <conditionalFormatting sqref="O135">
    <cfRule type="cellIs" dxfId="17930" priority="26606" stopIfTrue="1" operator="between">
      <formula>1250.1</formula>
      <formula>5000</formula>
    </cfRule>
    <cfRule type="cellIs" dxfId="17929" priority="26607" stopIfTrue="1" operator="greaterThan">
      <formula>5000</formula>
    </cfRule>
  </conditionalFormatting>
  <conditionalFormatting sqref="F165:G165">
    <cfRule type="cellIs" dxfId="17928" priority="26603" stopIfTrue="1" operator="lessThanOrEqual">
      <formula>60</formula>
    </cfRule>
    <cfRule type="cellIs" dxfId="17927" priority="26604" stopIfTrue="1" operator="between">
      <formula>60</formula>
      <formula>100</formula>
    </cfRule>
    <cfRule type="cellIs" dxfId="17926" priority="26605" stopIfTrue="1" operator="greaterThan">
      <formula>100</formula>
    </cfRule>
  </conditionalFormatting>
  <conditionalFormatting sqref="E165">
    <cfRule type="cellIs" dxfId="17925" priority="26600" stopIfTrue="1" operator="lessThanOrEqual">
      <formula>2.5</formula>
    </cfRule>
    <cfRule type="cellIs" dxfId="17924" priority="26601" stopIfTrue="1" operator="between">
      <formula>2.5</formula>
      <formula>7</formula>
    </cfRule>
    <cfRule type="cellIs" dxfId="17923" priority="26602" stopIfTrue="1" operator="greaterThan">
      <formula>7</formula>
    </cfRule>
  </conditionalFormatting>
  <conditionalFormatting sqref="H165">
    <cfRule type="cellIs" dxfId="17922" priority="26597" stopIfTrue="1" operator="lessThanOrEqual">
      <formula>12</formula>
    </cfRule>
    <cfRule type="cellIs" dxfId="17921" priority="26598" stopIfTrue="1" operator="between">
      <formula>12</formula>
      <formula>16</formula>
    </cfRule>
    <cfRule type="cellIs" dxfId="17920" priority="26599" stopIfTrue="1" operator="greaterThan">
      <formula>16</formula>
    </cfRule>
  </conditionalFormatting>
  <conditionalFormatting sqref="K165">
    <cfRule type="cellIs" dxfId="17919" priority="26594" stopIfTrue="1" operator="greaterThan">
      <formula>6.2</formula>
    </cfRule>
    <cfRule type="cellIs" dxfId="17918" priority="26595" stopIfTrue="1" operator="between">
      <formula>5.601</formula>
      <formula>6.2</formula>
    </cfRule>
    <cfRule type="cellIs" dxfId="17917" priority="26596" stopIfTrue="1" operator="lessThanOrEqual">
      <formula>5.6</formula>
    </cfRule>
  </conditionalFormatting>
  <conditionalFormatting sqref="L165">
    <cfRule type="cellIs" dxfId="17916" priority="26593" stopIfTrue="1" operator="lessThanOrEqual">
      <formula>0.02</formula>
    </cfRule>
  </conditionalFormatting>
  <conditionalFormatting sqref="G165">
    <cfRule type="cellIs" dxfId="17915" priority="26590" stopIfTrue="1" operator="lessThanOrEqual">
      <formula>0.12</formula>
    </cfRule>
    <cfRule type="cellIs" dxfId="17914" priority="26591" stopIfTrue="1" operator="between">
      <formula>0.1201</formula>
      <formula>0.2</formula>
    </cfRule>
    <cfRule type="cellIs" dxfId="17913" priority="26592" stopIfTrue="1" operator="greaterThan">
      <formula>0.2</formula>
    </cfRule>
  </conditionalFormatting>
  <conditionalFormatting sqref="P165">
    <cfRule type="cellIs" dxfId="17912" priority="26588" stopIfTrue="1" operator="between">
      <formula>50.1</formula>
      <formula>100</formula>
    </cfRule>
    <cfRule type="cellIs" dxfId="17911" priority="26589" stopIfTrue="1" operator="greaterThan">
      <formula>100</formula>
    </cfRule>
  </conditionalFormatting>
  <conditionalFormatting sqref="O165">
    <cfRule type="cellIs" dxfId="17910" priority="26586" stopIfTrue="1" operator="between">
      <formula>1250.1</formula>
      <formula>5000</formula>
    </cfRule>
    <cfRule type="cellIs" dxfId="17909" priority="26587" stopIfTrue="1" operator="greaterThan">
      <formula>5000</formula>
    </cfRule>
  </conditionalFormatting>
  <conditionalFormatting sqref="F195:G195">
    <cfRule type="cellIs" dxfId="17908" priority="26583" stopIfTrue="1" operator="lessThanOrEqual">
      <formula>60</formula>
    </cfRule>
    <cfRule type="cellIs" dxfId="17907" priority="26584" stopIfTrue="1" operator="between">
      <formula>60</formula>
      <formula>100</formula>
    </cfRule>
    <cfRule type="cellIs" dxfId="17906" priority="26585" stopIfTrue="1" operator="greaterThan">
      <formula>100</formula>
    </cfRule>
  </conditionalFormatting>
  <conditionalFormatting sqref="E195">
    <cfRule type="cellIs" dxfId="17905" priority="26580" stopIfTrue="1" operator="lessThanOrEqual">
      <formula>2.5</formula>
    </cfRule>
    <cfRule type="cellIs" dxfId="17904" priority="26581" stopIfTrue="1" operator="between">
      <formula>2.5</formula>
      <formula>7</formula>
    </cfRule>
    <cfRule type="cellIs" dxfId="17903" priority="26582" stopIfTrue="1" operator="greaterThan">
      <formula>7</formula>
    </cfRule>
  </conditionalFormatting>
  <conditionalFormatting sqref="H195">
    <cfRule type="cellIs" dxfId="17902" priority="26577" stopIfTrue="1" operator="lessThanOrEqual">
      <formula>12</formula>
    </cfRule>
    <cfRule type="cellIs" dxfId="17901" priority="26578" stopIfTrue="1" operator="between">
      <formula>12</formula>
      <formula>16</formula>
    </cfRule>
    <cfRule type="cellIs" dxfId="17900" priority="26579" stopIfTrue="1" operator="greaterThan">
      <formula>16</formula>
    </cfRule>
  </conditionalFormatting>
  <conditionalFormatting sqref="K195">
    <cfRule type="cellIs" dxfId="17899" priority="26574" stopIfTrue="1" operator="greaterThan">
      <formula>6.2</formula>
    </cfRule>
    <cfRule type="cellIs" dxfId="17898" priority="26575" stopIfTrue="1" operator="between">
      <formula>5.601</formula>
      <formula>6.2</formula>
    </cfRule>
    <cfRule type="cellIs" dxfId="17897" priority="26576" stopIfTrue="1" operator="lessThanOrEqual">
      <formula>5.6</formula>
    </cfRule>
  </conditionalFormatting>
  <conditionalFormatting sqref="L195">
    <cfRule type="cellIs" dxfId="17896" priority="26573" stopIfTrue="1" operator="lessThanOrEqual">
      <formula>0.02</formula>
    </cfRule>
  </conditionalFormatting>
  <conditionalFormatting sqref="G195">
    <cfRule type="cellIs" dxfId="17895" priority="26570" stopIfTrue="1" operator="lessThanOrEqual">
      <formula>0.12</formula>
    </cfRule>
    <cfRule type="cellIs" dxfId="17894" priority="26571" stopIfTrue="1" operator="between">
      <formula>0.1201</formula>
      <formula>0.2</formula>
    </cfRule>
    <cfRule type="cellIs" dxfId="17893" priority="26572" stopIfTrue="1" operator="greaterThan">
      <formula>0.2</formula>
    </cfRule>
  </conditionalFormatting>
  <conditionalFormatting sqref="P195">
    <cfRule type="cellIs" dxfId="17892" priority="26568" stopIfTrue="1" operator="between">
      <formula>50.1</formula>
      <formula>100</formula>
    </cfRule>
    <cfRule type="cellIs" dxfId="17891" priority="26569" stopIfTrue="1" operator="greaterThan">
      <formula>100</formula>
    </cfRule>
  </conditionalFormatting>
  <conditionalFormatting sqref="O195">
    <cfRule type="cellIs" dxfId="17890" priority="26566" stopIfTrue="1" operator="between">
      <formula>1250.1</formula>
      <formula>5000</formula>
    </cfRule>
    <cfRule type="cellIs" dxfId="17889" priority="26567" stopIfTrue="1" operator="greaterThan">
      <formula>5000</formula>
    </cfRule>
  </conditionalFormatting>
  <conditionalFormatting sqref="Q195">
    <cfRule type="cellIs" dxfId="17888" priority="26564" operator="lessThanOrEqual">
      <formula>1</formula>
    </cfRule>
    <cfRule type="cellIs" dxfId="17887" priority="26565" operator="lessThan">
      <formula>3</formula>
    </cfRule>
  </conditionalFormatting>
  <conditionalFormatting sqref="F213:G213">
    <cfRule type="cellIs" dxfId="17886" priority="26561" stopIfTrue="1" operator="lessThanOrEqual">
      <formula>60</formula>
    </cfRule>
    <cfRule type="cellIs" dxfId="17885" priority="26562" stopIfTrue="1" operator="between">
      <formula>60</formula>
      <formula>100</formula>
    </cfRule>
    <cfRule type="cellIs" dxfId="17884" priority="26563" stopIfTrue="1" operator="greaterThan">
      <formula>100</formula>
    </cfRule>
  </conditionalFormatting>
  <conditionalFormatting sqref="E213">
    <cfRule type="cellIs" dxfId="17883" priority="26558" stopIfTrue="1" operator="lessThanOrEqual">
      <formula>2.5</formula>
    </cfRule>
    <cfRule type="cellIs" dxfId="17882" priority="26559" stopIfTrue="1" operator="between">
      <formula>2.5</formula>
      <formula>7</formula>
    </cfRule>
    <cfRule type="cellIs" dxfId="17881" priority="26560" stopIfTrue="1" operator="greaterThan">
      <formula>7</formula>
    </cfRule>
  </conditionalFormatting>
  <conditionalFormatting sqref="H213">
    <cfRule type="cellIs" dxfId="17880" priority="26555" stopIfTrue="1" operator="lessThanOrEqual">
      <formula>12</formula>
    </cfRule>
    <cfRule type="cellIs" dxfId="17879" priority="26556" stopIfTrue="1" operator="between">
      <formula>12</formula>
      <formula>16</formula>
    </cfRule>
    <cfRule type="cellIs" dxfId="17878" priority="26557" stopIfTrue="1" operator="greaterThan">
      <formula>16</formula>
    </cfRule>
  </conditionalFormatting>
  <conditionalFormatting sqref="K213">
    <cfRule type="cellIs" dxfId="17877" priority="26552" stopIfTrue="1" operator="greaterThan">
      <formula>6.2</formula>
    </cfRule>
    <cfRule type="cellIs" dxfId="17876" priority="26553" stopIfTrue="1" operator="between">
      <formula>5.601</formula>
      <formula>6.2</formula>
    </cfRule>
    <cfRule type="cellIs" dxfId="17875" priority="26554" stopIfTrue="1" operator="lessThanOrEqual">
      <formula>5.6</formula>
    </cfRule>
  </conditionalFormatting>
  <conditionalFormatting sqref="L213">
    <cfRule type="cellIs" dxfId="17874" priority="26551" stopIfTrue="1" operator="lessThanOrEqual">
      <formula>0.02</formula>
    </cfRule>
  </conditionalFormatting>
  <conditionalFormatting sqref="G213">
    <cfRule type="cellIs" dxfId="17873" priority="26548" stopIfTrue="1" operator="lessThanOrEqual">
      <formula>0.12</formula>
    </cfRule>
    <cfRule type="cellIs" dxfId="17872" priority="26549" stopIfTrue="1" operator="between">
      <formula>0.1201</formula>
      <formula>0.2</formula>
    </cfRule>
    <cfRule type="cellIs" dxfId="17871" priority="26550" stopIfTrue="1" operator="greaterThan">
      <formula>0.2</formula>
    </cfRule>
  </conditionalFormatting>
  <conditionalFormatting sqref="P213">
    <cfRule type="cellIs" dxfId="17870" priority="26546" stopIfTrue="1" operator="between">
      <formula>50.1</formula>
      <formula>100</formula>
    </cfRule>
    <cfRule type="cellIs" dxfId="17869" priority="26547" stopIfTrue="1" operator="greaterThan">
      <formula>100</formula>
    </cfRule>
  </conditionalFormatting>
  <conditionalFormatting sqref="O213">
    <cfRule type="cellIs" dxfId="17868" priority="26544" stopIfTrue="1" operator="between">
      <formula>1250.1</formula>
      <formula>5000</formula>
    </cfRule>
    <cfRule type="cellIs" dxfId="17867" priority="26545" stopIfTrue="1" operator="greaterThan">
      <formula>5000</formula>
    </cfRule>
  </conditionalFormatting>
  <conditionalFormatting sqref="Q213">
    <cfRule type="cellIs" dxfId="17866" priority="26542" operator="lessThanOrEqual">
      <formula>1</formula>
    </cfRule>
    <cfRule type="cellIs" dxfId="17865" priority="26543" operator="lessThan">
      <formula>3</formula>
    </cfRule>
  </conditionalFormatting>
  <conditionalFormatting sqref="F243:G243">
    <cfRule type="cellIs" dxfId="17864" priority="26539" stopIfTrue="1" operator="lessThanOrEqual">
      <formula>60</formula>
    </cfRule>
    <cfRule type="cellIs" dxfId="17863" priority="26540" stopIfTrue="1" operator="between">
      <formula>60</formula>
      <formula>100</formula>
    </cfRule>
    <cfRule type="cellIs" dxfId="17862" priority="26541" stopIfTrue="1" operator="greaterThan">
      <formula>100</formula>
    </cfRule>
  </conditionalFormatting>
  <conditionalFormatting sqref="E243">
    <cfRule type="cellIs" dxfId="17861" priority="26536" stopIfTrue="1" operator="lessThanOrEqual">
      <formula>2.5</formula>
    </cfRule>
    <cfRule type="cellIs" dxfId="17860" priority="26537" stopIfTrue="1" operator="between">
      <formula>2.5</formula>
      <formula>7</formula>
    </cfRule>
    <cfRule type="cellIs" dxfId="17859" priority="26538" stopIfTrue="1" operator="greaterThan">
      <formula>7</formula>
    </cfRule>
  </conditionalFormatting>
  <conditionalFormatting sqref="H243">
    <cfRule type="cellIs" dxfId="17858" priority="26533" stopIfTrue="1" operator="lessThanOrEqual">
      <formula>12</formula>
    </cfRule>
    <cfRule type="cellIs" dxfId="17857" priority="26534" stopIfTrue="1" operator="between">
      <formula>12</formula>
      <formula>16</formula>
    </cfRule>
    <cfRule type="cellIs" dxfId="17856" priority="26535" stopIfTrue="1" operator="greaterThan">
      <formula>16</formula>
    </cfRule>
  </conditionalFormatting>
  <conditionalFormatting sqref="K243">
    <cfRule type="cellIs" dxfId="17855" priority="26530" stopIfTrue="1" operator="greaterThan">
      <formula>6.2</formula>
    </cfRule>
    <cfRule type="cellIs" dxfId="17854" priority="26531" stopIfTrue="1" operator="between">
      <formula>5.601</formula>
      <formula>6.2</formula>
    </cfRule>
    <cfRule type="cellIs" dxfId="17853" priority="26532" stopIfTrue="1" operator="lessThanOrEqual">
      <formula>5.6</formula>
    </cfRule>
  </conditionalFormatting>
  <conditionalFormatting sqref="L243">
    <cfRule type="cellIs" dxfId="17852" priority="26529" stopIfTrue="1" operator="lessThanOrEqual">
      <formula>0.02</formula>
    </cfRule>
  </conditionalFormatting>
  <conditionalFormatting sqref="G243">
    <cfRule type="cellIs" dxfId="17851" priority="26526" stopIfTrue="1" operator="lessThanOrEqual">
      <formula>0.12</formula>
    </cfRule>
    <cfRule type="cellIs" dxfId="17850" priority="26527" stopIfTrue="1" operator="between">
      <formula>0.1201</formula>
      <formula>0.2</formula>
    </cfRule>
    <cfRule type="cellIs" dxfId="17849" priority="26528" stopIfTrue="1" operator="greaterThan">
      <formula>0.2</formula>
    </cfRule>
  </conditionalFormatting>
  <conditionalFormatting sqref="P243">
    <cfRule type="cellIs" dxfId="17848" priority="26524" stopIfTrue="1" operator="between">
      <formula>50.1</formula>
      <formula>100</formula>
    </cfRule>
    <cfRule type="cellIs" dxfId="17847" priority="26525" stopIfTrue="1" operator="greaterThan">
      <formula>100</formula>
    </cfRule>
  </conditionalFormatting>
  <conditionalFormatting sqref="O243">
    <cfRule type="cellIs" dxfId="17846" priority="26522" stopIfTrue="1" operator="between">
      <formula>1250.1</formula>
      <formula>5000</formula>
    </cfRule>
    <cfRule type="cellIs" dxfId="17845" priority="26523" stopIfTrue="1" operator="greaterThan">
      <formula>5000</formula>
    </cfRule>
  </conditionalFormatting>
  <conditionalFormatting sqref="Q243">
    <cfRule type="cellIs" dxfId="17844" priority="26520" operator="lessThanOrEqual">
      <formula>1</formula>
    </cfRule>
    <cfRule type="cellIs" dxfId="17843" priority="26521" operator="lessThan">
      <formula>3</formula>
    </cfRule>
  </conditionalFormatting>
  <conditionalFormatting sqref="F261:G261">
    <cfRule type="cellIs" dxfId="17842" priority="26517" stopIfTrue="1" operator="lessThanOrEqual">
      <formula>60</formula>
    </cfRule>
    <cfRule type="cellIs" dxfId="17841" priority="26518" stopIfTrue="1" operator="between">
      <formula>60</formula>
      <formula>100</formula>
    </cfRule>
    <cfRule type="cellIs" dxfId="17840" priority="26519" stopIfTrue="1" operator="greaterThan">
      <formula>100</formula>
    </cfRule>
  </conditionalFormatting>
  <conditionalFormatting sqref="E261">
    <cfRule type="cellIs" dxfId="17839" priority="26514" stopIfTrue="1" operator="lessThanOrEqual">
      <formula>2.5</formula>
    </cfRule>
    <cfRule type="cellIs" dxfId="17838" priority="26515" stopIfTrue="1" operator="between">
      <formula>2.5</formula>
      <formula>7</formula>
    </cfRule>
    <cfRule type="cellIs" dxfId="17837" priority="26516" stopIfTrue="1" operator="greaterThan">
      <formula>7</formula>
    </cfRule>
  </conditionalFormatting>
  <conditionalFormatting sqref="H261">
    <cfRule type="cellIs" dxfId="17836" priority="26511" stopIfTrue="1" operator="lessThanOrEqual">
      <formula>12</formula>
    </cfRule>
    <cfRule type="cellIs" dxfId="17835" priority="26512" stopIfTrue="1" operator="between">
      <formula>12</formula>
      <formula>16</formula>
    </cfRule>
    <cfRule type="cellIs" dxfId="17834" priority="26513" stopIfTrue="1" operator="greaterThan">
      <formula>16</formula>
    </cfRule>
  </conditionalFormatting>
  <conditionalFormatting sqref="K261">
    <cfRule type="cellIs" dxfId="17833" priority="26508" stopIfTrue="1" operator="greaterThan">
      <formula>6.2</formula>
    </cfRule>
    <cfRule type="cellIs" dxfId="17832" priority="26509" stopIfTrue="1" operator="between">
      <formula>5.601</formula>
      <formula>6.2</formula>
    </cfRule>
    <cfRule type="cellIs" dxfId="17831" priority="26510" stopIfTrue="1" operator="lessThanOrEqual">
      <formula>5.6</formula>
    </cfRule>
  </conditionalFormatting>
  <conditionalFormatting sqref="L261">
    <cfRule type="cellIs" dxfId="17830" priority="26507" stopIfTrue="1" operator="lessThanOrEqual">
      <formula>0.02</formula>
    </cfRule>
  </conditionalFormatting>
  <conditionalFormatting sqref="G261">
    <cfRule type="cellIs" dxfId="17829" priority="26504" stopIfTrue="1" operator="lessThanOrEqual">
      <formula>0.12</formula>
    </cfRule>
    <cfRule type="cellIs" dxfId="17828" priority="26505" stopIfTrue="1" operator="between">
      <formula>0.1201</formula>
      <formula>0.2</formula>
    </cfRule>
    <cfRule type="cellIs" dxfId="17827" priority="26506" stopIfTrue="1" operator="greaterThan">
      <formula>0.2</formula>
    </cfRule>
  </conditionalFormatting>
  <conditionalFormatting sqref="P261">
    <cfRule type="cellIs" dxfId="17826" priority="26502" stopIfTrue="1" operator="between">
      <formula>50.1</formula>
      <formula>100</formula>
    </cfRule>
    <cfRule type="cellIs" dxfId="17825" priority="26503" stopIfTrue="1" operator="greaterThan">
      <formula>100</formula>
    </cfRule>
  </conditionalFormatting>
  <conditionalFormatting sqref="O261">
    <cfRule type="cellIs" dxfId="17824" priority="26500" stopIfTrue="1" operator="between">
      <formula>1250.1</formula>
      <formula>5000</formula>
    </cfRule>
    <cfRule type="cellIs" dxfId="17823" priority="26501" stopIfTrue="1" operator="greaterThan">
      <formula>5000</formula>
    </cfRule>
  </conditionalFormatting>
  <conditionalFormatting sqref="Q261">
    <cfRule type="cellIs" dxfId="17822" priority="26498" operator="lessThanOrEqual">
      <formula>1</formula>
    </cfRule>
    <cfRule type="cellIs" dxfId="17821" priority="26499" operator="lessThan">
      <formula>3</formula>
    </cfRule>
  </conditionalFormatting>
  <conditionalFormatting sqref="F351:G351">
    <cfRule type="cellIs" dxfId="17820" priority="26495" stopIfTrue="1" operator="lessThanOrEqual">
      <formula>60</formula>
    </cfRule>
    <cfRule type="cellIs" dxfId="17819" priority="26496" stopIfTrue="1" operator="between">
      <formula>60</formula>
      <formula>100</formula>
    </cfRule>
    <cfRule type="cellIs" dxfId="17818" priority="26497" stopIfTrue="1" operator="greaterThan">
      <formula>100</formula>
    </cfRule>
  </conditionalFormatting>
  <conditionalFormatting sqref="E351">
    <cfRule type="cellIs" dxfId="17817" priority="26492" stopIfTrue="1" operator="lessThanOrEqual">
      <formula>2.5</formula>
    </cfRule>
    <cfRule type="cellIs" dxfId="17816" priority="26493" stopIfTrue="1" operator="between">
      <formula>2.5</formula>
      <formula>7</formula>
    </cfRule>
    <cfRule type="cellIs" dxfId="17815" priority="26494" stopIfTrue="1" operator="greaterThan">
      <formula>7</formula>
    </cfRule>
  </conditionalFormatting>
  <conditionalFormatting sqref="H351">
    <cfRule type="cellIs" dxfId="17814" priority="26489" stopIfTrue="1" operator="lessThanOrEqual">
      <formula>12</formula>
    </cfRule>
    <cfRule type="cellIs" dxfId="17813" priority="26490" stopIfTrue="1" operator="between">
      <formula>12</formula>
      <formula>16</formula>
    </cfRule>
    <cfRule type="cellIs" dxfId="17812" priority="26491" stopIfTrue="1" operator="greaterThan">
      <formula>16</formula>
    </cfRule>
  </conditionalFormatting>
  <conditionalFormatting sqref="K351">
    <cfRule type="cellIs" dxfId="17811" priority="26486" stopIfTrue="1" operator="greaterThan">
      <formula>6.2</formula>
    </cfRule>
    <cfRule type="cellIs" dxfId="17810" priority="26487" stopIfTrue="1" operator="between">
      <formula>5.601</formula>
      <formula>6.2</formula>
    </cfRule>
    <cfRule type="cellIs" dxfId="17809" priority="26488" stopIfTrue="1" operator="lessThanOrEqual">
      <formula>5.6</formula>
    </cfRule>
  </conditionalFormatting>
  <conditionalFormatting sqref="L351">
    <cfRule type="cellIs" dxfId="17808" priority="26485" stopIfTrue="1" operator="lessThanOrEqual">
      <formula>0.02</formula>
    </cfRule>
  </conditionalFormatting>
  <conditionalFormatting sqref="G351">
    <cfRule type="cellIs" dxfId="17807" priority="26482" stopIfTrue="1" operator="lessThanOrEqual">
      <formula>0.12</formula>
    </cfRule>
    <cfRule type="cellIs" dxfId="17806" priority="26483" stopIfTrue="1" operator="between">
      <formula>0.1201</formula>
      <formula>0.2</formula>
    </cfRule>
    <cfRule type="cellIs" dxfId="17805" priority="26484" stopIfTrue="1" operator="greaterThan">
      <formula>0.2</formula>
    </cfRule>
  </conditionalFormatting>
  <conditionalFormatting sqref="P351">
    <cfRule type="cellIs" dxfId="17804" priority="26480" stopIfTrue="1" operator="between">
      <formula>50.1</formula>
      <formula>100</formula>
    </cfRule>
    <cfRule type="cellIs" dxfId="17803" priority="26481" stopIfTrue="1" operator="greaterThan">
      <formula>100</formula>
    </cfRule>
  </conditionalFormatting>
  <conditionalFormatting sqref="O351">
    <cfRule type="cellIs" dxfId="17802" priority="26478" stopIfTrue="1" operator="between">
      <formula>1250.1</formula>
      <formula>5000</formula>
    </cfRule>
    <cfRule type="cellIs" dxfId="17801" priority="26479" stopIfTrue="1" operator="greaterThan">
      <formula>5000</formula>
    </cfRule>
  </conditionalFormatting>
  <conditionalFormatting sqref="Q351">
    <cfRule type="cellIs" dxfId="17800" priority="26476" operator="lessThanOrEqual">
      <formula>1</formula>
    </cfRule>
    <cfRule type="cellIs" dxfId="17799" priority="26477" operator="lessThan">
      <formula>3</formula>
    </cfRule>
  </conditionalFormatting>
  <conditionalFormatting sqref="F397:G397">
    <cfRule type="cellIs" dxfId="17798" priority="26473" stopIfTrue="1" operator="lessThanOrEqual">
      <formula>60</formula>
    </cfRule>
    <cfRule type="cellIs" dxfId="17797" priority="26474" stopIfTrue="1" operator="between">
      <formula>60</formula>
      <formula>100</formula>
    </cfRule>
    <cfRule type="cellIs" dxfId="17796" priority="26475" stopIfTrue="1" operator="greaterThan">
      <formula>100</formula>
    </cfRule>
  </conditionalFormatting>
  <conditionalFormatting sqref="E397">
    <cfRule type="cellIs" dxfId="17795" priority="26470" stopIfTrue="1" operator="lessThanOrEqual">
      <formula>2.5</formula>
    </cfRule>
    <cfRule type="cellIs" dxfId="17794" priority="26471" stopIfTrue="1" operator="between">
      <formula>2.5</formula>
      <formula>7</formula>
    </cfRule>
    <cfRule type="cellIs" dxfId="17793" priority="26472" stopIfTrue="1" operator="greaterThan">
      <formula>7</formula>
    </cfRule>
  </conditionalFormatting>
  <conditionalFormatting sqref="H397">
    <cfRule type="cellIs" dxfId="17792" priority="26467" stopIfTrue="1" operator="lessThanOrEqual">
      <formula>12</formula>
    </cfRule>
    <cfRule type="cellIs" dxfId="17791" priority="26468" stopIfTrue="1" operator="between">
      <formula>12</formula>
      <formula>16</formula>
    </cfRule>
    <cfRule type="cellIs" dxfId="17790" priority="26469" stopIfTrue="1" operator="greaterThan">
      <formula>16</formula>
    </cfRule>
  </conditionalFormatting>
  <conditionalFormatting sqref="K397">
    <cfRule type="cellIs" dxfId="17789" priority="26464" stopIfTrue="1" operator="greaterThan">
      <formula>6.2</formula>
    </cfRule>
    <cfRule type="cellIs" dxfId="17788" priority="26465" stopIfTrue="1" operator="between">
      <formula>5.601</formula>
      <formula>6.2</formula>
    </cfRule>
    <cfRule type="cellIs" dxfId="17787" priority="26466" stopIfTrue="1" operator="lessThanOrEqual">
      <formula>5.6</formula>
    </cfRule>
  </conditionalFormatting>
  <conditionalFormatting sqref="L397">
    <cfRule type="cellIs" dxfId="17786" priority="26463" stopIfTrue="1" operator="lessThanOrEqual">
      <formula>0.02</formula>
    </cfRule>
  </conditionalFormatting>
  <conditionalFormatting sqref="G397">
    <cfRule type="cellIs" dxfId="17785" priority="26460" stopIfTrue="1" operator="lessThanOrEqual">
      <formula>0.12</formula>
    </cfRule>
    <cfRule type="cellIs" dxfId="17784" priority="26461" stopIfTrue="1" operator="between">
      <formula>0.1201</formula>
      <formula>0.2</formula>
    </cfRule>
    <cfRule type="cellIs" dxfId="17783" priority="26462" stopIfTrue="1" operator="greaterThan">
      <formula>0.2</formula>
    </cfRule>
  </conditionalFormatting>
  <conditionalFormatting sqref="P397">
    <cfRule type="cellIs" dxfId="17782" priority="26458" stopIfTrue="1" operator="between">
      <formula>50.1</formula>
      <formula>100</formula>
    </cfRule>
    <cfRule type="cellIs" dxfId="17781" priority="26459" stopIfTrue="1" operator="greaterThan">
      <formula>100</formula>
    </cfRule>
  </conditionalFormatting>
  <conditionalFormatting sqref="O397">
    <cfRule type="cellIs" dxfId="17780" priority="26456" stopIfTrue="1" operator="between">
      <formula>1250.1</formula>
      <formula>5000</formula>
    </cfRule>
    <cfRule type="cellIs" dxfId="17779" priority="26457" stopIfTrue="1" operator="greaterThan">
      <formula>5000</formula>
    </cfRule>
  </conditionalFormatting>
  <conditionalFormatting sqref="F655:G655">
    <cfRule type="cellIs" dxfId="17778" priority="26453" stopIfTrue="1" operator="lessThanOrEqual">
      <formula>60</formula>
    </cfRule>
    <cfRule type="cellIs" dxfId="17777" priority="26454" stopIfTrue="1" operator="between">
      <formula>60</formula>
      <formula>100</formula>
    </cfRule>
    <cfRule type="cellIs" dxfId="17776" priority="26455" stopIfTrue="1" operator="greaterThan">
      <formula>100</formula>
    </cfRule>
  </conditionalFormatting>
  <conditionalFormatting sqref="E655">
    <cfRule type="cellIs" dxfId="17775" priority="26450" stopIfTrue="1" operator="lessThanOrEqual">
      <formula>2.5</formula>
    </cfRule>
    <cfRule type="cellIs" dxfId="17774" priority="26451" stopIfTrue="1" operator="between">
      <formula>2.5</formula>
      <formula>7</formula>
    </cfRule>
    <cfRule type="cellIs" dxfId="17773" priority="26452" stopIfTrue="1" operator="greaterThan">
      <formula>7</formula>
    </cfRule>
  </conditionalFormatting>
  <conditionalFormatting sqref="H655">
    <cfRule type="cellIs" dxfId="17772" priority="26447" stopIfTrue="1" operator="lessThanOrEqual">
      <formula>12</formula>
    </cfRule>
    <cfRule type="cellIs" dxfId="17771" priority="26448" stopIfTrue="1" operator="between">
      <formula>12</formula>
      <formula>16</formula>
    </cfRule>
    <cfRule type="cellIs" dxfId="17770" priority="26449" stopIfTrue="1" operator="greaterThan">
      <formula>16</formula>
    </cfRule>
  </conditionalFormatting>
  <conditionalFormatting sqref="K655">
    <cfRule type="cellIs" dxfId="17769" priority="26444" stopIfTrue="1" operator="greaterThan">
      <formula>6.2</formula>
    </cfRule>
    <cfRule type="cellIs" dxfId="17768" priority="26445" stopIfTrue="1" operator="between">
      <formula>5.601</formula>
      <formula>6.2</formula>
    </cfRule>
    <cfRule type="cellIs" dxfId="17767" priority="26446" stopIfTrue="1" operator="lessThanOrEqual">
      <formula>5.6</formula>
    </cfRule>
  </conditionalFormatting>
  <conditionalFormatting sqref="L655">
    <cfRule type="cellIs" dxfId="17766" priority="26443" stopIfTrue="1" operator="lessThanOrEqual">
      <formula>0.02</formula>
    </cfRule>
  </conditionalFormatting>
  <conditionalFormatting sqref="G655">
    <cfRule type="cellIs" dxfId="17765" priority="26440" stopIfTrue="1" operator="lessThanOrEqual">
      <formula>0.12</formula>
    </cfRule>
    <cfRule type="cellIs" dxfId="17764" priority="26441" stopIfTrue="1" operator="between">
      <formula>0.1201</formula>
      <formula>0.2</formula>
    </cfRule>
    <cfRule type="cellIs" dxfId="17763" priority="26442" stopIfTrue="1" operator="greaterThan">
      <formula>0.2</formula>
    </cfRule>
  </conditionalFormatting>
  <conditionalFormatting sqref="P655">
    <cfRule type="cellIs" dxfId="17762" priority="26438" stopIfTrue="1" operator="between">
      <formula>50.1</formula>
      <formula>100</formula>
    </cfRule>
    <cfRule type="cellIs" dxfId="17761" priority="26439" stopIfTrue="1" operator="greaterThan">
      <formula>100</formula>
    </cfRule>
  </conditionalFormatting>
  <conditionalFormatting sqref="O655">
    <cfRule type="cellIs" dxfId="17760" priority="26436" stopIfTrue="1" operator="between">
      <formula>1250.1</formula>
      <formula>5000</formula>
    </cfRule>
    <cfRule type="cellIs" dxfId="17759" priority="26437" stopIfTrue="1" operator="greaterThan">
      <formula>5000</formula>
    </cfRule>
  </conditionalFormatting>
  <conditionalFormatting sqref="Q197">
    <cfRule type="cellIs" dxfId="17758" priority="24668" operator="lessThanOrEqual">
      <formula>1</formula>
    </cfRule>
    <cfRule type="cellIs" dxfId="17757" priority="24669" operator="lessThan">
      <formula>3</formula>
    </cfRule>
  </conditionalFormatting>
  <conditionalFormatting sqref="Q628">
    <cfRule type="cellIs" dxfId="17756" priority="23444" operator="lessThanOrEqual">
      <formula>1</formula>
    </cfRule>
    <cfRule type="cellIs" dxfId="17755" priority="23445" operator="lessThan">
      <formula>3</formula>
    </cfRule>
  </conditionalFormatting>
  <conditionalFormatting sqref="F95:G95">
    <cfRule type="cellIs" dxfId="17754" priority="23097" stopIfTrue="1" operator="lessThanOrEqual">
      <formula>60</formula>
    </cfRule>
    <cfRule type="cellIs" dxfId="17753" priority="23098" stopIfTrue="1" operator="between">
      <formula>60</formula>
      <formula>100</formula>
    </cfRule>
    <cfRule type="cellIs" dxfId="17752" priority="23099" stopIfTrue="1" operator="greaterThan">
      <formula>100</formula>
    </cfRule>
  </conditionalFormatting>
  <conditionalFormatting sqref="E95">
    <cfRule type="cellIs" dxfId="17751" priority="23094" stopIfTrue="1" operator="lessThanOrEqual">
      <formula>2.5</formula>
    </cfRule>
    <cfRule type="cellIs" dxfId="17750" priority="23095" stopIfTrue="1" operator="between">
      <formula>2.5</formula>
      <formula>7</formula>
    </cfRule>
    <cfRule type="cellIs" dxfId="17749" priority="23096" stopIfTrue="1" operator="greaterThan">
      <formula>7</formula>
    </cfRule>
  </conditionalFormatting>
  <conditionalFormatting sqref="H95">
    <cfRule type="cellIs" dxfId="17748" priority="23091" stopIfTrue="1" operator="lessThanOrEqual">
      <formula>12</formula>
    </cfRule>
    <cfRule type="cellIs" dxfId="17747" priority="23092" stopIfTrue="1" operator="between">
      <formula>12</formula>
      <formula>16</formula>
    </cfRule>
    <cfRule type="cellIs" dxfId="17746" priority="23093" stopIfTrue="1" operator="greaterThan">
      <formula>16</formula>
    </cfRule>
  </conditionalFormatting>
  <conditionalFormatting sqref="K95">
    <cfRule type="cellIs" dxfId="17745" priority="23088" stopIfTrue="1" operator="greaterThan">
      <formula>6.2</formula>
    </cfRule>
    <cfRule type="cellIs" dxfId="17744" priority="23089" stopIfTrue="1" operator="between">
      <formula>5.601</formula>
      <formula>6.2</formula>
    </cfRule>
    <cfRule type="cellIs" dxfId="17743" priority="23090" stopIfTrue="1" operator="lessThanOrEqual">
      <formula>5.6</formula>
    </cfRule>
  </conditionalFormatting>
  <conditionalFormatting sqref="L95">
    <cfRule type="cellIs" dxfId="17742" priority="23087" stopIfTrue="1" operator="lessThanOrEqual">
      <formula>0.02</formula>
    </cfRule>
  </conditionalFormatting>
  <conditionalFormatting sqref="G95">
    <cfRule type="cellIs" dxfId="17741" priority="23084" stopIfTrue="1" operator="lessThanOrEqual">
      <formula>0.12</formula>
    </cfRule>
    <cfRule type="cellIs" dxfId="17740" priority="23085" stopIfTrue="1" operator="between">
      <formula>0.1201</formula>
      <formula>0.2</formula>
    </cfRule>
    <cfRule type="cellIs" dxfId="17739" priority="23086" stopIfTrue="1" operator="greaterThan">
      <formula>0.2</formula>
    </cfRule>
  </conditionalFormatting>
  <conditionalFormatting sqref="P95">
    <cfRule type="cellIs" dxfId="17738" priority="23082" stopIfTrue="1" operator="between">
      <formula>50.1</formula>
      <formula>100</formula>
    </cfRule>
    <cfRule type="cellIs" dxfId="17737" priority="23083" stopIfTrue="1" operator="greaterThan">
      <formula>100</formula>
    </cfRule>
  </conditionalFormatting>
  <conditionalFormatting sqref="O95">
    <cfRule type="cellIs" dxfId="17736" priority="23080" stopIfTrue="1" operator="between">
      <formula>1250.1</formula>
      <formula>5000</formula>
    </cfRule>
    <cfRule type="cellIs" dxfId="17735" priority="23081" stopIfTrue="1" operator="greaterThan">
      <formula>5000</formula>
    </cfRule>
  </conditionalFormatting>
  <conditionalFormatting sqref="F95:G95">
    <cfRule type="cellIs" dxfId="17734" priority="23077" stopIfTrue="1" operator="lessThanOrEqual">
      <formula>60</formula>
    </cfRule>
    <cfRule type="cellIs" dxfId="17733" priority="23078" stopIfTrue="1" operator="between">
      <formula>60</formula>
      <formula>100</formula>
    </cfRule>
    <cfRule type="cellIs" dxfId="17732" priority="23079" stopIfTrue="1" operator="greaterThan">
      <formula>100</formula>
    </cfRule>
  </conditionalFormatting>
  <conditionalFormatting sqref="E95">
    <cfRule type="cellIs" dxfId="17731" priority="23074" stopIfTrue="1" operator="lessThanOrEqual">
      <formula>2.5</formula>
    </cfRule>
    <cfRule type="cellIs" dxfId="17730" priority="23075" stopIfTrue="1" operator="between">
      <formula>2.5</formula>
      <formula>7</formula>
    </cfRule>
    <cfRule type="cellIs" dxfId="17729" priority="23076" stopIfTrue="1" operator="greaterThan">
      <formula>7</formula>
    </cfRule>
  </conditionalFormatting>
  <conditionalFormatting sqref="H95">
    <cfRule type="cellIs" dxfId="17728" priority="23071" stopIfTrue="1" operator="lessThanOrEqual">
      <formula>12</formula>
    </cfRule>
    <cfRule type="cellIs" dxfId="17727" priority="23072" stopIfTrue="1" operator="between">
      <formula>12</formula>
      <formula>16</formula>
    </cfRule>
    <cfRule type="cellIs" dxfId="17726" priority="23073" stopIfTrue="1" operator="greaterThan">
      <formula>16</formula>
    </cfRule>
  </conditionalFormatting>
  <conditionalFormatting sqref="K95">
    <cfRule type="cellIs" dxfId="17725" priority="23068" stopIfTrue="1" operator="greaterThan">
      <formula>6.2</formula>
    </cfRule>
    <cfRule type="cellIs" dxfId="17724" priority="23069" stopIfTrue="1" operator="between">
      <formula>5.601</formula>
      <formula>6.2</formula>
    </cfRule>
    <cfRule type="cellIs" dxfId="17723" priority="23070" stopIfTrue="1" operator="lessThanOrEqual">
      <formula>5.6</formula>
    </cfRule>
  </conditionalFormatting>
  <conditionalFormatting sqref="L95">
    <cfRule type="cellIs" dxfId="17722" priority="23067" stopIfTrue="1" operator="lessThanOrEqual">
      <formula>0.02</formula>
    </cfRule>
  </conditionalFormatting>
  <conditionalFormatting sqref="G95">
    <cfRule type="cellIs" dxfId="17721" priority="23064" stopIfTrue="1" operator="lessThanOrEqual">
      <formula>0.12</formula>
    </cfRule>
    <cfRule type="cellIs" dxfId="17720" priority="23065" stopIfTrue="1" operator="between">
      <formula>0.1201</formula>
      <formula>0.2</formula>
    </cfRule>
    <cfRule type="cellIs" dxfId="17719" priority="23066" stopIfTrue="1" operator="greaterThan">
      <formula>0.2</formula>
    </cfRule>
  </conditionalFormatting>
  <conditionalFormatting sqref="P95">
    <cfRule type="cellIs" dxfId="17718" priority="23062" stopIfTrue="1" operator="between">
      <formula>50.1</formula>
      <formula>100</formula>
    </cfRule>
    <cfRule type="cellIs" dxfId="17717" priority="23063" stopIfTrue="1" operator="greaterThan">
      <formula>100</formula>
    </cfRule>
  </conditionalFormatting>
  <conditionalFormatting sqref="O95">
    <cfRule type="cellIs" dxfId="17716" priority="23060" stopIfTrue="1" operator="between">
      <formula>1250.1</formula>
      <formula>5000</formula>
    </cfRule>
    <cfRule type="cellIs" dxfId="17715" priority="23061" stopIfTrue="1" operator="greaterThan">
      <formula>5000</formula>
    </cfRule>
  </conditionalFormatting>
  <conditionalFormatting sqref="Q95">
    <cfRule type="cellIs" dxfId="17714" priority="23058" operator="lessThanOrEqual">
      <formula>1</formula>
    </cfRule>
    <cfRule type="cellIs" dxfId="17713" priority="23059" operator="lessThan">
      <formula>3</formula>
    </cfRule>
  </conditionalFormatting>
  <conditionalFormatting sqref="F137:G137">
    <cfRule type="cellIs" dxfId="17712" priority="23055" stopIfTrue="1" operator="lessThanOrEqual">
      <formula>60</formula>
    </cfRule>
    <cfRule type="cellIs" dxfId="17711" priority="23056" stopIfTrue="1" operator="between">
      <formula>60</formula>
      <formula>100</formula>
    </cfRule>
    <cfRule type="cellIs" dxfId="17710" priority="23057" stopIfTrue="1" operator="greaterThan">
      <formula>100</formula>
    </cfRule>
  </conditionalFormatting>
  <conditionalFormatting sqref="E137">
    <cfRule type="cellIs" dxfId="17709" priority="23052" stopIfTrue="1" operator="lessThanOrEqual">
      <formula>2.5</formula>
    </cfRule>
    <cfRule type="cellIs" dxfId="17708" priority="23053" stopIfTrue="1" operator="between">
      <formula>2.5</formula>
      <formula>7</formula>
    </cfRule>
    <cfRule type="cellIs" dxfId="17707" priority="23054" stopIfTrue="1" operator="greaterThan">
      <formula>7</formula>
    </cfRule>
  </conditionalFormatting>
  <conditionalFormatting sqref="H137">
    <cfRule type="cellIs" dxfId="17706" priority="23049" stopIfTrue="1" operator="lessThanOrEqual">
      <formula>12</formula>
    </cfRule>
    <cfRule type="cellIs" dxfId="17705" priority="23050" stopIfTrue="1" operator="between">
      <formula>12</formula>
      <formula>16</formula>
    </cfRule>
    <cfRule type="cellIs" dxfId="17704" priority="23051" stopIfTrue="1" operator="greaterThan">
      <formula>16</formula>
    </cfRule>
  </conditionalFormatting>
  <conditionalFormatting sqref="K137">
    <cfRule type="cellIs" dxfId="17703" priority="23046" stopIfTrue="1" operator="greaterThan">
      <formula>6.2</formula>
    </cfRule>
    <cfRule type="cellIs" dxfId="17702" priority="23047" stopIfTrue="1" operator="between">
      <formula>5.601</formula>
      <formula>6.2</formula>
    </cfRule>
    <cfRule type="cellIs" dxfId="17701" priority="23048" stopIfTrue="1" operator="lessThanOrEqual">
      <formula>5.6</formula>
    </cfRule>
  </conditionalFormatting>
  <conditionalFormatting sqref="L137">
    <cfRule type="cellIs" dxfId="17700" priority="23045" stopIfTrue="1" operator="lessThanOrEqual">
      <formula>0.02</formula>
    </cfRule>
  </conditionalFormatting>
  <conditionalFormatting sqref="G137">
    <cfRule type="cellIs" dxfId="17699" priority="23042" stopIfTrue="1" operator="lessThanOrEqual">
      <formula>0.12</formula>
    </cfRule>
    <cfRule type="cellIs" dxfId="17698" priority="23043" stopIfTrue="1" operator="between">
      <formula>0.1201</formula>
      <formula>0.2</formula>
    </cfRule>
    <cfRule type="cellIs" dxfId="17697" priority="23044" stopIfTrue="1" operator="greaterThan">
      <formula>0.2</formula>
    </cfRule>
  </conditionalFormatting>
  <conditionalFormatting sqref="P137">
    <cfRule type="cellIs" dxfId="17696" priority="23040" stopIfTrue="1" operator="between">
      <formula>50.1</formula>
      <formula>100</formula>
    </cfRule>
    <cfRule type="cellIs" dxfId="17695" priority="23041" stopIfTrue="1" operator="greaterThan">
      <formula>100</formula>
    </cfRule>
  </conditionalFormatting>
  <conditionalFormatting sqref="O137">
    <cfRule type="cellIs" dxfId="17694" priority="23038" stopIfTrue="1" operator="between">
      <formula>1250.1</formula>
      <formula>5000</formula>
    </cfRule>
    <cfRule type="cellIs" dxfId="17693" priority="23039" stopIfTrue="1" operator="greaterThan">
      <formula>5000</formula>
    </cfRule>
  </conditionalFormatting>
  <conditionalFormatting sqref="F167:G167">
    <cfRule type="cellIs" dxfId="17692" priority="23035" stopIfTrue="1" operator="lessThanOrEqual">
      <formula>60</formula>
    </cfRule>
    <cfRule type="cellIs" dxfId="17691" priority="23036" stopIfTrue="1" operator="between">
      <formula>60</formula>
      <formula>100</formula>
    </cfRule>
    <cfRule type="cellIs" dxfId="17690" priority="23037" stopIfTrue="1" operator="greaterThan">
      <formula>100</formula>
    </cfRule>
  </conditionalFormatting>
  <conditionalFormatting sqref="E167">
    <cfRule type="cellIs" dxfId="17689" priority="23032" stopIfTrue="1" operator="lessThanOrEqual">
      <formula>2.5</formula>
    </cfRule>
    <cfRule type="cellIs" dxfId="17688" priority="23033" stopIfTrue="1" operator="between">
      <formula>2.5</formula>
      <formula>7</formula>
    </cfRule>
    <cfRule type="cellIs" dxfId="17687" priority="23034" stopIfTrue="1" operator="greaterThan">
      <formula>7</formula>
    </cfRule>
  </conditionalFormatting>
  <conditionalFormatting sqref="H167">
    <cfRule type="cellIs" dxfId="17686" priority="23029" stopIfTrue="1" operator="lessThanOrEqual">
      <formula>12</formula>
    </cfRule>
    <cfRule type="cellIs" dxfId="17685" priority="23030" stopIfTrue="1" operator="between">
      <formula>12</formula>
      <formula>16</formula>
    </cfRule>
    <cfRule type="cellIs" dxfId="17684" priority="23031" stopIfTrue="1" operator="greaterThan">
      <formula>16</formula>
    </cfRule>
  </conditionalFormatting>
  <conditionalFormatting sqref="K167">
    <cfRule type="cellIs" dxfId="17683" priority="23026" stopIfTrue="1" operator="greaterThan">
      <formula>6.2</formula>
    </cfRule>
    <cfRule type="cellIs" dxfId="17682" priority="23027" stopIfTrue="1" operator="between">
      <formula>5.601</formula>
      <formula>6.2</formula>
    </cfRule>
    <cfRule type="cellIs" dxfId="17681" priority="23028" stopIfTrue="1" operator="lessThanOrEqual">
      <formula>5.6</formula>
    </cfRule>
  </conditionalFormatting>
  <conditionalFormatting sqref="L167">
    <cfRule type="cellIs" dxfId="17680" priority="23025" stopIfTrue="1" operator="lessThanOrEqual">
      <formula>0.02</formula>
    </cfRule>
  </conditionalFormatting>
  <conditionalFormatting sqref="G167">
    <cfRule type="cellIs" dxfId="17679" priority="23022" stopIfTrue="1" operator="lessThanOrEqual">
      <formula>0.12</formula>
    </cfRule>
    <cfRule type="cellIs" dxfId="17678" priority="23023" stopIfTrue="1" operator="between">
      <formula>0.1201</formula>
      <formula>0.2</formula>
    </cfRule>
    <cfRule type="cellIs" dxfId="17677" priority="23024" stopIfTrue="1" operator="greaterThan">
      <formula>0.2</formula>
    </cfRule>
  </conditionalFormatting>
  <conditionalFormatting sqref="P167">
    <cfRule type="cellIs" dxfId="17676" priority="23020" stopIfTrue="1" operator="between">
      <formula>50.1</formula>
      <formula>100</formula>
    </cfRule>
    <cfRule type="cellIs" dxfId="17675" priority="23021" stopIfTrue="1" operator="greaterThan">
      <formula>100</formula>
    </cfRule>
  </conditionalFormatting>
  <conditionalFormatting sqref="O167">
    <cfRule type="cellIs" dxfId="17674" priority="23018" stopIfTrue="1" operator="between">
      <formula>1250.1</formula>
      <formula>5000</formula>
    </cfRule>
    <cfRule type="cellIs" dxfId="17673" priority="23019" stopIfTrue="1" operator="greaterThan">
      <formula>5000</formula>
    </cfRule>
  </conditionalFormatting>
  <conditionalFormatting sqref="F167:G167">
    <cfRule type="cellIs" dxfId="17672" priority="23015" stopIfTrue="1" operator="lessThanOrEqual">
      <formula>60</formula>
    </cfRule>
    <cfRule type="cellIs" dxfId="17671" priority="23016" stopIfTrue="1" operator="between">
      <formula>60</formula>
      <formula>100</formula>
    </cfRule>
    <cfRule type="cellIs" dxfId="17670" priority="23017" stopIfTrue="1" operator="greaterThan">
      <formula>100</formula>
    </cfRule>
  </conditionalFormatting>
  <conditionalFormatting sqref="E167">
    <cfRule type="cellIs" dxfId="17669" priority="23012" stopIfTrue="1" operator="lessThanOrEqual">
      <formula>2.5</formula>
    </cfRule>
    <cfRule type="cellIs" dxfId="17668" priority="23013" stopIfTrue="1" operator="between">
      <formula>2.5</formula>
      <formula>7</formula>
    </cfRule>
    <cfRule type="cellIs" dxfId="17667" priority="23014" stopIfTrue="1" operator="greaterThan">
      <formula>7</formula>
    </cfRule>
  </conditionalFormatting>
  <conditionalFormatting sqref="H167">
    <cfRule type="cellIs" dxfId="17666" priority="23009" stopIfTrue="1" operator="lessThanOrEqual">
      <formula>12</formula>
    </cfRule>
    <cfRule type="cellIs" dxfId="17665" priority="23010" stopIfTrue="1" operator="between">
      <formula>12</formula>
      <formula>16</formula>
    </cfRule>
    <cfRule type="cellIs" dxfId="17664" priority="23011" stopIfTrue="1" operator="greaterThan">
      <formula>16</formula>
    </cfRule>
  </conditionalFormatting>
  <conditionalFormatting sqref="K167">
    <cfRule type="cellIs" dxfId="17663" priority="23006" stopIfTrue="1" operator="greaterThan">
      <formula>6.2</formula>
    </cfRule>
    <cfRule type="cellIs" dxfId="17662" priority="23007" stopIfTrue="1" operator="between">
      <formula>5.601</formula>
      <formula>6.2</formula>
    </cfRule>
    <cfRule type="cellIs" dxfId="17661" priority="23008" stopIfTrue="1" operator="lessThanOrEqual">
      <formula>5.6</formula>
    </cfRule>
  </conditionalFormatting>
  <conditionalFormatting sqref="L167">
    <cfRule type="cellIs" dxfId="17660" priority="23005" stopIfTrue="1" operator="lessThanOrEqual">
      <formula>0.02</formula>
    </cfRule>
  </conditionalFormatting>
  <conditionalFormatting sqref="G167">
    <cfRule type="cellIs" dxfId="17659" priority="23002" stopIfTrue="1" operator="lessThanOrEqual">
      <formula>0.12</formula>
    </cfRule>
    <cfRule type="cellIs" dxfId="17658" priority="23003" stopIfTrue="1" operator="between">
      <formula>0.1201</formula>
      <formula>0.2</formula>
    </cfRule>
    <cfRule type="cellIs" dxfId="17657" priority="23004" stopIfTrue="1" operator="greaterThan">
      <formula>0.2</formula>
    </cfRule>
  </conditionalFormatting>
  <conditionalFormatting sqref="P167">
    <cfRule type="cellIs" dxfId="17656" priority="23000" stopIfTrue="1" operator="between">
      <formula>50.1</formula>
      <formula>100</formula>
    </cfRule>
    <cfRule type="cellIs" dxfId="17655" priority="23001" stopIfTrue="1" operator="greaterThan">
      <formula>100</formula>
    </cfRule>
  </conditionalFormatting>
  <conditionalFormatting sqref="O167">
    <cfRule type="cellIs" dxfId="17654" priority="22998" stopIfTrue="1" operator="between">
      <formula>1250.1</formula>
      <formula>5000</formula>
    </cfRule>
    <cfRule type="cellIs" dxfId="17653" priority="22999" stopIfTrue="1" operator="greaterThan">
      <formula>5000</formula>
    </cfRule>
  </conditionalFormatting>
  <conditionalFormatting sqref="F197:G197">
    <cfRule type="cellIs" dxfId="17652" priority="22995" stopIfTrue="1" operator="lessThanOrEqual">
      <formula>60</formula>
    </cfRule>
    <cfRule type="cellIs" dxfId="17651" priority="22996" stopIfTrue="1" operator="between">
      <formula>60</formula>
      <formula>100</formula>
    </cfRule>
    <cfRule type="cellIs" dxfId="17650" priority="22997" stopIfTrue="1" operator="greaterThan">
      <formula>100</formula>
    </cfRule>
  </conditionalFormatting>
  <conditionalFormatting sqref="E197">
    <cfRule type="cellIs" dxfId="17649" priority="22992" stopIfTrue="1" operator="lessThanOrEqual">
      <formula>2.5</formula>
    </cfRule>
    <cfRule type="cellIs" dxfId="17648" priority="22993" stopIfTrue="1" operator="between">
      <formula>2.5</formula>
      <formula>7</formula>
    </cfRule>
    <cfRule type="cellIs" dxfId="17647" priority="22994" stopIfTrue="1" operator="greaterThan">
      <formula>7</formula>
    </cfRule>
  </conditionalFormatting>
  <conditionalFormatting sqref="H197">
    <cfRule type="cellIs" dxfId="17646" priority="22989" stopIfTrue="1" operator="lessThanOrEqual">
      <formula>12</formula>
    </cfRule>
    <cfRule type="cellIs" dxfId="17645" priority="22990" stopIfTrue="1" operator="between">
      <formula>12</formula>
      <formula>16</formula>
    </cfRule>
    <cfRule type="cellIs" dxfId="17644" priority="22991" stopIfTrue="1" operator="greaterThan">
      <formula>16</formula>
    </cfRule>
  </conditionalFormatting>
  <conditionalFormatting sqref="K197">
    <cfRule type="cellIs" dxfId="17643" priority="22986" stopIfTrue="1" operator="greaterThan">
      <formula>6.2</formula>
    </cfRule>
    <cfRule type="cellIs" dxfId="17642" priority="22987" stopIfTrue="1" operator="between">
      <formula>5.601</formula>
      <formula>6.2</formula>
    </cfRule>
    <cfRule type="cellIs" dxfId="17641" priority="22988" stopIfTrue="1" operator="lessThanOrEqual">
      <formula>5.6</formula>
    </cfRule>
  </conditionalFormatting>
  <conditionalFormatting sqref="L197">
    <cfRule type="cellIs" dxfId="17640" priority="22985" stopIfTrue="1" operator="lessThanOrEqual">
      <formula>0.02</formula>
    </cfRule>
  </conditionalFormatting>
  <conditionalFormatting sqref="G197">
    <cfRule type="cellIs" dxfId="17639" priority="22982" stopIfTrue="1" operator="lessThanOrEqual">
      <formula>0.12</formula>
    </cfRule>
    <cfRule type="cellIs" dxfId="17638" priority="22983" stopIfTrue="1" operator="between">
      <formula>0.1201</formula>
      <formula>0.2</formula>
    </cfRule>
    <cfRule type="cellIs" dxfId="17637" priority="22984" stopIfTrue="1" operator="greaterThan">
      <formula>0.2</formula>
    </cfRule>
  </conditionalFormatting>
  <conditionalFormatting sqref="P197">
    <cfRule type="cellIs" dxfId="17636" priority="22980" stopIfTrue="1" operator="between">
      <formula>50.1</formula>
      <formula>100</formula>
    </cfRule>
    <cfRule type="cellIs" dxfId="17635" priority="22981" stopIfTrue="1" operator="greaterThan">
      <formula>100</formula>
    </cfRule>
  </conditionalFormatting>
  <conditionalFormatting sqref="O197">
    <cfRule type="cellIs" dxfId="17634" priority="22978" stopIfTrue="1" operator="between">
      <formula>1250.1</formula>
      <formula>5000</formula>
    </cfRule>
    <cfRule type="cellIs" dxfId="17633" priority="22979" stopIfTrue="1" operator="greaterThan">
      <formula>5000</formula>
    </cfRule>
  </conditionalFormatting>
  <conditionalFormatting sqref="F197:G197">
    <cfRule type="cellIs" dxfId="17632" priority="22975" stopIfTrue="1" operator="lessThanOrEqual">
      <formula>60</formula>
    </cfRule>
    <cfRule type="cellIs" dxfId="17631" priority="22976" stopIfTrue="1" operator="between">
      <formula>60</formula>
      <formula>100</formula>
    </cfRule>
    <cfRule type="cellIs" dxfId="17630" priority="22977" stopIfTrue="1" operator="greaterThan">
      <formula>100</formula>
    </cfRule>
  </conditionalFormatting>
  <conditionalFormatting sqref="E197">
    <cfRule type="cellIs" dxfId="17629" priority="22972" stopIfTrue="1" operator="lessThanOrEqual">
      <formula>2.5</formula>
    </cfRule>
    <cfRule type="cellIs" dxfId="17628" priority="22973" stopIfTrue="1" operator="between">
      <formula>2.5</formula>
      <formula>7</formula>
    </cfRule>
    <cfRule type="cellIs" dxfId="17627" priority="22974" stopIfTrue="1" operator="greaterThan">
      <formula>7</formula>
    </cfRule>
  </conditionalFormatting>
  <conditionalFormatting sqref="H197">
    <cfRule type="cellIs" dxfId="17626" priority="22969" stopIfTrue="1" operator="lessThanOrEqual">
      <formula>12</formula>
    </cfRule>
    <cfRule type="cellIs" dxfId="17625" priority="22970" stopIfTrue="1" operator="between">
      <formula>12</formula>
      <formula>16</formula>
    </cfRule>
    <cfRule type="cellIs" dxfId="17624" priority="22971" stopIfTrue="1" operator="greaterThan">
      <formula>16</formula>
    </cfRule>
  </conditionalFormatting>
  <conditionalFormatting sqref="K197">
    <cfRule type="cellIs" dxfId="17623" priority="22966" stopIfTrue="1" operator="greaterThan">
      <formula>6.2</formula>
    </cfRule>
    <cfRule type="cellIs" dxfId="17622" priority="22967" stopIfTrue="1" operator="between">
      <formula>5.601</formula>
      <formula>6.2</formula>
    </cfRule>
    <cfRule type="cellIs" dxfId="17621" priority="22968" stopIfTrue="1" operator="lessThanOrEqual">
      <formula>5.6</formula>
    </cfRule>
  </conditionalFormatting>
  <conditionalFormatting sqref="L197">
    <cfRule type="cellIs" dxfId="17620" priority="22965" stopIfTrue="1" operator="lessThanOrEqual">
      <formula>0.02</formula>
    </cfRule>
  </conditionalFormatting>
  <conditionalFormatting sqref="G197">
    <cfRule type="cellIs" dxfId="17619" priority="22962" stopIfTrue="1" operator="lessThanOrEqual">
      <formula>0.12</formula>
    </cfRule>
    <cfRule type="cellIs" dxfId="17618" priority="22963" stopIfTrue="1" operator="between">
      <formula>0.1201</formula>
      <formula>0.2</formula>
    </cfRule>
    <cfRule type="cellIs" dxfId="17617" priority="22964" stopIfTrue="1" operator="greaterThan">
      <formula>0.2</formula>
    </cfRule>
  </conditionalFormatting>
  <conditionalFormatting sqref="P197">
    <cfRule type="cellIs" dxfId="17616" priority="22960" stopIfTrue="1" operator="between">
      <formula>50.1</formula>
      <formula>100</formula>
    </cfRule>
    <cfRule type="cellIs" dxfId="17615" priority="22961" stopIfTrue="1" operator="greaterThan">
      <formula>100</formula>
    </cfRule>
  </conditionalFormatting>
  <conditionalFormatting sqref="O197">
    <cfRule type="cellIs" dxfId="17614" priority="22958" stopIfTrue="1" operator="between">
      <formula>1250.1</formula>
      <formula>5000</formula>
    </cfRule>
    <cfRule type="cellIs" dxfId="17613" priority="22959" stopIfTrue="1" operator="greaterThan">
      <formula>5000</formula>
    </cfRule>
  </conditionalFormatting>
  <conditionalFormatting sqref="F215 J215">
    <cfRule type="cellIs" dxfId="17612" priority="22955" stopIfTrue="1" operator="lessThanOrEqual">
      <formula>60</formula>
    </cfRule>
    <cfRule type="cellIs" dxfId="17611" priority="22956" stopIfTrue="1" operator="between">
      <formula>60</formula>
      <formula>100</formula>
    </cfRule>
    <cfRule type="cellIs" dxfId="17610" priority="22957" stopIfTrue="1" operator="greaterThan">
      <formula>100</formula>
    </cfRule>
  </conditionalFormatting>
  <conditionalFormatting sqref="E215">
    <cfRule type="cellIs" dxfId="17609" priority="22952" stopIfTrue="1" operator="lessThanOrEqual">
      <formula>2.5</formula>
    </cfRule>
    <cfRule type="cellIs" dxfId="17608" priority="22953" stopIfTrue="1" operator="between">
      <formula>2.5</formula>
      <formula>7</formula>
    </cfRule>
    <cfRule type="cellIs" dxfId="17607" priority="22954" stopIfTrue="1" operator="greaterThan">
      <formula>7</formula>
    </cfRule>
  </conditionalFormatting>
  <conditionalFormatting sqref="H215">
    <cfRule type="cellIs" dxfId="17606" priority="22949" stopIfTrue="1" operator="lessThanOrEqual">
      <formula>12</formula>
    </cfRule>
    <cfRule type="cellIs" dxfId="17605" priority="22950" stopIfTrue="1" operator="between">
      <formula>12</formula>
      <formula>16</formula>
    </cfRule>
    <cfRule type="cellIs" dxfId="17604" priority="22951" stopIfTrue="1" operator="greaterThan">
      <formula>16</formula>
    </cfRule>
  </conditionalFormatting>
  <conditionalFormatting sqref="K215">
    <cfRule type="cellIs" dxfId="17603" priority="22946" stopIfTrue="1" operator="greaterThan">
      <formula>6.2</formula>
    </cfRule>
    <cfRule type="cellIs" dxfId="17602" priority="22947" stopIfTrue="1" operator="between">
      <formula>5.601</formula>
      <formula>6.2</formula>
    </cfRule>
    <cfRule type="cellIs" dxfId="17601" priority="22948" stopIfTrue="1" operator="lessThanOrEqual">
      <formula>5.6</formula>
    </cfRule>
  </conditionalFormatting>
  <conditionalFormatting sqref="L215">
    <cfRule type="cellIs" dxfId="17600" priority="22945" stopIfTrue="1" operator="lessThanOrEqual">
      <formula>0.02</formula>
    </cfRule>
  </conditionalFormatting>
  <conditionalFormatting sqref="G215">
    <cfRule type="cellIs" dxfId="17599" priority="22942" stopIfTrue="1" operator="lessThanOrEqual">
      <formula>0.12</formula>
    </cfRule>
    <cfRule type="cellIs" dxfId="17598" priority="22943" stopIfTrue="1" operator="between">
      <formula>0.1201</formula>
      <formula>0.2</formula>
    </cfRule>
    <cfRule type="cellIs" dxfId="17597" priority="22944" stopIfTrue="1" operator="greaterThan">
      <formula>0.2</formula>
    </cfRule>
  </conditionalFormatting>
  <conditionalFormatting sqref="P215">
    <cfRule type="cellIs" dxfId="17596" priority="22940" stopIfTrue="1" operator="between">
      <formula>50.1</formula>
      <formula>100</formula>
    </cfRule>
    <cfRule type="cellIs" dxfId="17595" priority="22941" stopIfTrue="1" operator="greaterThan">
      <formula>100</formula>
    </cfRule>
  </conditionalFormatting>
  <conditionalFormatting sqref="O215">
    <cfRule type="cellIs" dxfId="17594" priority="22938" stopIfTrue="1" operator="between">
      <formula>1250.1</formula>
      <formula>5000</formula>
    </cfRule>
    <cfRule type="cellIs" dxfId="17593" priority="22939" stopIfTrue="1" operator="greaterThan">
      <formula>5000</formula>
    </cfRule>
  </conditionalFormatting>
  <conditionalFormatting sqref="F215 J215">
    <cfRule type="cellIs" dxfId="17592" priority="22935" stopIfTrue="1" operator="lessThanOrEqual">
      <formula>60</formula>
    </cfRule>
    <cfRule type="cellIs" dxfId="17591" priority="22936" stopIfTrue="1" operator="between">
      <formula>60</formula>
      <formula>100</formula>
    </cfRule>
    <cfRule type="cellIs" dxfId="17590" priority="22937" stopIfTrue="1" operator="greaterThan">
      <formula>100</formula>
    </cfRule>
  </conditionalFormatting>
  <conditionalFormatting sqref="E215">
    <cfRule type="cellIs" dxfId="17589" priority="22932" stopIfTrue="1" operator="lessThanOrEqual">
      <formula>2.5</formula>
    </cfRule>
    <cfRule type="cellIs" dxfId="17588" priority="22933" stopIfTrue="1" operator="between">
      <formula>2.5</formula>
      <formula>7</formula>
    </cfRule>
    <cfRule type="cellIs" dxfId="17587" priority="22934" stopIfTrue="1" operator="greaterThan">
      <formula>7</formula>
    </cfRule>
  </conditionalFormatting>
  <conditionalFormatting sqref="H215">
    <cfRule type="cellIs" dxfId="17586" priority="22929" stopIfTrue="1" operator="lessThanOrEqual">
      <formula>12</formula>
    </cfRule>
    <cfRule type="cellIs" dxfId="17585" priority="22930" stopIfTrue="1" operator="between">
      <formula>12</formula>
      <formula>16</formula>
    </cfRule>
    <cfRule type="cellIs" dxfId="17584" priority="22931" stopIfTrue="1" operator="greaterThan">
      <formula>16</formula>
    </cfRule>
  </conditionalFormatting>
  <conditionalFormatting sqref="K215">
    <cfRule type="cellIs" dxfId="17583" priority="22926" stopIfTrue="1" operator="greaterThan">
      <formula>6.2</formula>
    </cfRule>
    <cfRule type="cellIs" dxfId="17582" priority="22927" stopIfTrue="1" operator="between">
      <formula>5.601</formula>
      <formula>6.2</formula>
    </cfRule>
    <cfRule type="cellIs" dxfId="17581" priority="22928" stopIfTrue="1" operator="lessThanOrEqual">
      <formula>5.6</formula>
    </cfRule>
  </conditionalFormatting>
  <conditionalFormatting sqref="L215">
    <cfRule type="cellIs" dxfId="17580" priority="22925" stopIfTrue="1" operator="lessThanOrEqual">
      <formula>0.02</formula>
    </cfRule>
  </conditionalFormatting>
  <conditionalFormatting sqref="G215">
    <cfRule type="cellIs" dxfId="17579" priority="22922" stopIfTrue="1" operator="lessThanOrEqual">
      <formula>0.12</formula>
    </cfRule>
    <cfRule type="cellIs" dxfId="17578" priority="22923" stopIfTrue="1" operator="between">
      <formula>0.1201</formula>
      <formula>0.2</formula>
    </cfRule>
    <cfRule type="cellIs" dxfId="17577" priority="22924" stopIfTrue="1" operator="greaterThan">
      <formula>0.2</formula>
    </cfRule>
  </conditionalFormatting>
  <conditionalFormatting sqref="P215">
    <cfRule type="cellIs" dxfId="17576" priority="22920" stopIfTrue="1" operator="between">
      <formula>50.1</formula>
      <formula>100</formula>
    </cfRule>
    <cfRule type="cellIs" dxfId="17575" priority="22921" stopIfTrue="1" operator="greaterThan">
      <formula>100</formula>
    </cfRule>
  </conditionalFormatting>
  <conditionalFormatting sqref="O215">
    <cfRule type="cellIs" dxfId="17574" priority="22918" stopIfTrue="1" operator="between">
      <formula>1250.1</formula>
      <formula>5000</formula>
    </cfRule>
    <cfRule type="cellIs" dxfId="17573" priority="22919" stopIfTrue="1" operator="greaterThan">
      <formula>5000</formula>
    </cfRule>
  </conditionalFormatting>
  <conditionalFormatting sqref="F245:G245">
    <cfRule type="cellIs" dxfId="17572" priority="22915" stopIfTrue="1" operator="lessThanOrEqual">
      <formula>60</formula>
    </cfRule>
    <cfRule type="cellIs" dxfId="17571" priority="22916" stopIfTrue="1" operator="between">
      <formula>60</formula>
      <formula>100</formula>
    </cfRule>
    <cfRule type="cellIs" dxfId="17570" priority="22917" stopIfTrue="1" operator="greaterThan">
      <formula>100</formula>
    </cfRule>
  </conditionalFormatting>
  <conditionalFormatting sqref="E245">
    <cfRule type="cellIs" dxfId="17569" priority="22912" stopIfTrue="1" operator="lessThanOrEqual">
      <formula>2.5</formula>
    </cfRule>
    <cfRule type="cellIs" dxfId="17568" priority="22913" stopIfTrue="1" operator="between">
      <formula>2.5</formula>
      <formula>7</formula>
    </cfRule>
    <cfRule type="cellIs" dxfId="17567" priority="22914" stopIfTrue="1" operator="greaterThan">
      <formula>7</formula>
    </cfRule>
  </conditionalFormatting>
  <conditionalFormatting sqref="H245">
    <cfRule type="cellIs" dxfId="17566" priority="22909" stopIfTrue="1" operator="lessThanOrEqual">
      <formula>12</formula>
    </cfRule>
    <cfRule type="cellIs" dxfId="17565" priority="22910" stopIfTrue="1" operator="between">
      <formula>12</formula>
      <formula>16</formula>
    </cfRule>
    <cfRule type="cellIs" dxfId="17564" priority="22911" stopIfTrue="1" operator="greaterThan">
      <formula>16</formula>
    </cfRule>
  </conditionalFormatting>
  <conditionalFormatting sqref="K245">
    <cfRule type="cellIs" dxfId="17563" priority="22906" stopIfTrue="1" operator="greaterThan">
      <formula>6.2</formula>
    </cfRule>
    <cfRule type="cellIs" dxfId="17562" priority="22907" stopIfTrue="1" operator="between">
      <formula>5.601</formula>
      <formula>6.2</formula>
    </cfRule>
    <cfRule type="cellIs" dxfId="17561" priority="22908" stopIfTrue="1" operator="lessThanOrEqual">
      <formula>5.6</formula>
    </cfRule>
  </conditionalFormatting>
  <conditionalFormatting sqref="L245">
    <cfRule type="cellIs" dxfId="17560" priority="22905" stopIfTrue="1" operator="lessThanOrEqual">
      <formula>0.02</formula>
    </cfRule>
  </conditionalFormatting>
  <conditionalFormatting sqref="G245">
    <cfRule type="cellIs" dxfId="17559" priority="22902" stopIfTrue="1" operator="lessThanOrEqual">
      <formula>0.12</formula>
    </cfRule>
    <cfRule type="cellIs" dxfId="17558" priority="22903" stopIfTrue="1" operator="between">
      <formula>0.1201</formula>
      <formula>0.2</formula>
    </cfRule>
    <cfRule type="cellIs" dxfId="17557" priority="22904" stopIfTrue="1" operator="greaterThan">
      <formula>0.2</formula>
    </cfRule>
  </conditionalFormatting>
  <conditionalFormatting sqref="P245">
    <cfRule type="cellIs" dxfId="17556" priority="22900" stopIfTrue="1" operator="between">
      <formula>50.1</formula>
      <formula>100</formula>
    </cfRule>
    <cfRule type="cellIs" dxfId="17555" priority="22901" stopIfTrue="1" operator="greaterThan">
      <formula>100</formula>
    </cfRule>
  </conditionalFormatting>
  <conditionalFormatting sqref="O245">
    <cfRule type="cellIs" dxfId="17554" priority="22898" stopIfTrue="1" operator="between">
      <formula>1250.1</formula>
      <formula>5000</formula>
    </cfRule>
    <cfRule type="cellIs" dxfId="17553" priority="22899" stopIfTrue="1" operator="greaterThan">
      <formula>5000</formula>
    </cfRule>
  </conditionalFormatting>
  <conditionalFormatting sqref="F245:G245">
    <cfRule type="cellIs" dxfId="17552" priority="22895" stopIfTrue="1" operator="lessThanOrEqual">
      <formula>60</formula>
    </cfRule>
    <cfRule type="cellIs" dxfId="17551" priority="22896" stopIfTrue="1" operator="between">
      <formula>60</formula>
      <formula>100</formula>
    </cfRule>
    <cfRule type="cellIs" dxfId="17550" priority="22897" stopIfTrue="1" operator="greaterThan">
      <formula>100</formula>
    </cfRule>
  </conditionalFormatting>
  <conditionalFormatting sqref="E245">
    <cfRule type="cellIs" dxfId="17549" priority="22892" stopIfTrue="1" operator="lessThanOrEqual">
      <formula>2.5</formula>
    </cfRule>
    <cfRule type="cellIs" dxfId="17548" priority="22893" stopIfTrue="1" operator="between">
      <formula>2.5</formula>
      <formula>7</formula>
    </cfRule>
    <cfRule type="cellIs" dxfId="17547" priority="22894" stopIfTrue="1" operator="greaterThan">
      <formula>7</formula>
    </cfRule>
  </conditionalFormatting>
  <conditionalFormatting sqref="H245">
    <cfRule type="cellIs" dxfId="17546" priority="22889" stopIfTrue="1" operator="lessThanOrEqual">
      <formula>12</formula>
    </cfRule>
    <cfRule type="cellIs" dxfId="17545" priority="22890" stopIfTrue="1" operator="between">
      <formula>12</formula>
      <formula>16</formula>
    </cfRule>
    <cfRule type="cellIs" dxfId="17544" priority="22891" stopIfTrue="1" operator="greaterThan">
      <formula>16</formula>
    </cfRule>
  </conditionalFormatting>
  <conditionalFormatting sqref="K245">
    <cfRule type="cellIs" dxfId="17543" priority="22886" stopIfTrue="1" operator="greaterThan">
      <formula>6.2</formula>
    </cfRule>
    <cfRule type="cellIs" dxfId="17542" priority="22887" stopIfTrue="1" operator="between">
      <formula>5.601</formula>
      <formula>6.2</formula>
    </cfRule>
    <cfRule type="cellIs" dxfId="17541" priority="22888" stopIfTrue="1" operator="lessThanOrEqual">
      <formula>5.6</formula>
    </cfRule>
  </conditionalFormatting>
  <conditionalFormatting sqref="L245">
    <cfRule type="cellIs" dxfId="17540" priority="22885" stopIfTrue="1" operator="lessThanOrEqual">
      <formula>0.02</formula>
    </cfRule>
  </conditionalFormatting>
  <conditionalFormatting sqref="G245">
    <cfRule type="cellIs" dxfId="17539" priority="22882" stopIfTrue="1" operator="lessThanOrEqual">
      <formula>0.12</formula>
    </cfRule>
    <cfRule type="cellIs" dxfId="17538" priority="22883" stopIfTrue="1" operator="between">
      <formula>0.1201</formula>
      <formula>0.2</formula>
    </cfRule>
    <cfRule type="cellIs" dxfId="17537" priority="22884" stopIfTrue="1" operator="greaterThan">
      <formula>0.2</formula>
    </cfRule>
  </conditionalFormatting>
  <conditionalFormatting sqref="P245">
    <cfRule type="cellIs" dxfId="17536" priority="22880" stopIfTrue="1" operator="between">
      <formula>50.1</formula>
      <formula>100</formula>
    </cfRule>
    <cfRule type="cellIs" dxfId="17535" priority="22881" stopIfTrue="1" operator="greaterThan">
      <formula>100</formula>
    </cfRule>
  </conditionalFormatting>
  <conditionalFormatting sqref="O245">
    <cfRule type="cellIs" dxfId="17534" priority="22878" stopIfTrue="1" operator="between">
      <formula>1250.1</formula>
      <formula>5000</formula>
    </cfRule>
    <cfRule type="cellIs" dxfId="17533" priority="22879" stopIfTrue="1" operator="greaterThan">
      <formula>5000</formula>
    </cfRule>
  </conditionalFormatting>
  <conditionalFormatting sqref="F263:G263">
    <cfRule type="cellIs" dxfId="17532" priority="22875" stopIfTrue="1" operator="lessThanOrEqual">
      <formula>60</formula>
    </cfRule>
    <cfRule type="cellIs" dxfId="17531" priority="22876" stopIfTrue="1" operator="between">
      <formula>60</formula>
      <formula>100</formula>
    </cfRule>
    <cfRule type="cellIs" dxfId="17530" priority="22877" stopIfTrue="1" operator="greaterThan">
      <formula>100</formula>
    </cfRule>
  </conditionalFormatting>
  <conditionalFormatting sqref="E263">
    <cfRule type="cellIs" dxfId="17529" priority="22872" stopIfTrue="1" operator="lessThanOrEqual">
      <formula>2.5</formula>
    </cfRule>
    <cfRule type="cellIs" dxfId="17528" priority="22873" stopIfTrue="1" operator="between">
      <formula>2.5</formula>
      <formula>7</formula>
    </cfRule>
    <cfRule type="cellIs" dxfId="17527" priority="22874" stopIfTrue="1" operator="greaterThan">
      <formula>7</formula>
    </cfRule>
  </conditionalFormatting>
  <conditionalFormatting sqref="H263">
    <cfRule type="cellIs" dxfId="17526" priority="22869" stopIfTrue="1" operator="lessThanOrEqual">
      <formula>12</formula>
    </cfRule>
    <cfRule type="cellIs" dxfId="17525" priority="22870" stopIfTrue="1" operator="between">
      <formula>12</formula>
      <formula>16</formula>
    </cfRule>
    <cfRule type="cellIs" dxfId="17524" priority="22871" stopIfTrue="1" operator="greaterThan">
      <formula>16</formula>
    </cfRule>
  </conditionalFormatting>
  <conditionalFormatting sqref="K263">
    <cfRule type="cellIs" dxfId="17523" priority="22866" stopIfTrue="1" operator="greaterThan">
      <formula>6.2</formula>
    </cfRule>
    <cfRule type="cellIs" dxfId="17522" priority="22867" stopIfTrue="1" operator="between">
      <formula>5.601</formula>
      <formula>6.2</formula>
    </cfRule>
    <cfRule type="cellIs" dxfId="17521" priority="22868" stopIfTrue="1" operator="lessThanOrEqual">
      <formula>5.6</formula>
    </cfRule>
  </conditionalFormatting>
  <conditionalFormatting sqref="L263">
    <cfRule type="cellIs" dxfId="17520" priority="22865" stopIfTrue="1" operator="lessThanOrEqual">
      <formula>0.02</formula>
    </cfRule>
  </conditionalFormatting>
  <conditionalFormatting sqref="G263">
    <cfRule type="cellIs" dxfId="17519" priority="22862" stopIfTrue="1" operator="lessThanOrEqual">
      <formula>0.12</formula>
    </cfRule>
    <cfRule type="cellIs" dxfId="17518" priority="22863" stopIfTrue="1" operator="between">
      <formula>0.1201</formula>
      <formula>0.2</formula>
    </cfRule>
    <cfRule type="cellIs" dxfId="17517" priority="22864" stopIfTrue="1" operator="greaterThan">
      <formula>0.2</formula>
    </cfRule>
  </conditionalFormatting>
  <conditionalFormatting sqref="P263">
    <cfRule type="cellIs" dxfId="17516" priority="22860" stopIfTrue="1" operator="between">
      <formula>50.1</formula>
      <formula>100</formula>
    </cfRule>
    <cfRule type="cellIs" dxfId="17515" priority="22861" stopIfTrue="1" operator="greaterThan">
      <formula>100</formula>
    </cfRule>
  </conditionalFormatting>
  <conditionalFormatting sqref="O263">
    <cfRule type="cellIs" dxfId="17514" priority="22858" stopIfTrue="1" operator="between">
      <formula>1250.1</formula>
      <formula>5000</formula>
    </cfRule>
    <cfRule type="cellIs" dxfId="17513" priority="22859" stopIfTrue="1" operator="greaterThan">
      <formula>5000</formula>
    </cfRule>
  </conditionalFormatting>
  <conditionalFormatting sqref="F263:G263">
    <cfRule type="cellIs" dxfId="17512" priority="22855" stopIfTrue="1" operator="lessThanOrEqual">
      <formula>60</formula>
    </cfRule>
    <cfRule type="cellIs" dxfId="17511" priority="22856" stopIfTrue="1" operator="between">
      <formula>60</formula>
      <formula>100</formula>
    </cfRule>
    <cfRule type="cellIs" dxfId="17510" priority="22857" stopIfTrue="1" operator="greaterThan">
      <formula>100</formula>
    </cfRule>
  </conditionalFormatting>
  <conditionalFormatting sqref="E263">
    <cfRule type="cellIs" dxfId="17509" priority="22852" stopIfTrue="1" operator="lessThanOrEqual">
      <formula>2.5</formula>
    </cfRule>
    <cfRule type="cellIs" dxfId="17508" priority="22853" stopIfTrue="1" operator="between">
      <formula>2.5</formula>
      <formula>7</formula>
    </cfRule>
    <cfRule type="cellIs" dxfId="17507" priority="22854" stopIfTrue="1" operator="greaterThan">
      <formula>7</formula>
    </cfRule>
  </conditionalFormatting>
  <conditionalFormatting sqref="H263">
    <cfRule type="cellIs" dxfId="17506" priority="22849" stopIfTrue="1" operator="lessThanOrEqual">
      <formula>12</formula>
    </cfRule>
    <cfRule type="cellIs" dxfId="17505" priority="22850" stopIfTrue="1" operator="between">
      <formula>12</formula>
      <formula>16</formula>
    </cfRule>
    <cfRule type="cellIs" dxfId="17504" priority="22851" stopIfTrue="1" operator="greaterThan">
      <formula>16</formula>
    </cfRule>
  </conditionalFormatting>
  <conditionalFormatting sqref="K263">
    <cfRule type="cellIs" dxfId="17503" priority="22846" stopIfTrue="1" operator="greaterThan">
      <formula>6.2</formula>
    </cfRule>
    <cfRule type="cellIs" dxfId="17502" priority="22847" stopIfTrue="1" operator="between">
      <formula>5.601</formula>
      <formula>6.2</formula>
    </cfRule>
    <cfRule type="cellIs" dxfId="17501" priority="22848" stopIfTrue="1" operator="lessThanOrEqual">
      <formula>5.6</formula>
    </cfRule>
  </conditionalFormatting>
  <conditionalFormatting sqref="L263">
    <cfRule type="cellIs" dxfId="17500" priority="22845" stopIfTrue="1" operator="lessThanOrEqual">
      <formula>0.02</formula>
    </cfRule>
  </conditionalFormatting>
  <conditionalFormatting sqref="G263">
    <cfRule type="cellIs" dxfId="17499" priority="22842" stopIfTrue="1" operator="lessThanOrEqual">
      <formula>0.12</formula>
    </cfRule>
    <cfRule type="cellIs" dxfId="17498" priority="22843" stopIfTrue="1" operator="between">
      <formula>0.1201</formula>
      <formula>0.2</formula>
    </cfRule>
    <cfRule type="cellIs" dxfId="17497" priority="22844" stopIfTrue="1" operator="greaterThan">
      <formula>0.2</formula>
    </cfRule>
  </conditionalFormatting>
  <conditionalFormatting sqref="P263">
    <cfRule type="cellIs" dxfId="17496" priority="22840" stopIfTrue="1" operator="between">
      <formula>50.1</formula>
      <formula>100</formula>
    </cfRule>
    <cfRule type="cellIs" dxfId="17495" priority="22841" stopIfTrue="1" operator="greaterThan">
      <formula>100</formula>
    </cfRule>
  </conditionalFormatting>
  <conditionalFormatting sqref="O263">
    <cfRule type="cellIs" dxfId="17494" priority="22838" stopIfTrue="1" operator="between">
      <formula>1250.1</formula>
      <formula>5000</formula>
    </cfRule>
    <cfRule type="cellIs" dxfId="17493" priority="22839" stopIfTrue="1" operator="greaterThan">
      <formula>5000</formula>
    </cfRule>
  </conditionalFormatting>
  <conditionalFormatting sqref="Q263">
    <cfRule type="cellIs" dxfId="17492" priority="22836" operator="lessThanOrEqual">
      <formula>1</formula>
    </cfRule>
    <cfRule type="cellIs" dxfId="17491" priority="22837" operator="lessThan">
      <formula>3</formula>
    </cfRule>
  </conditionalFormatting>
  <conditionalFormatting sqref="F353:G353">
    <cfRule type="cellIs" dxfId="17490" priority="22833" stopIfTrue="1" operator="lessThanOrEqual">
      <formula>60</formula>
    </cfRule>
    <cfRule type="cellIs" dxfId="17489" priority="22834" stopIfTrue="1" operator="between">
      <formula>60</formula>
      <formula>100</formula>
    </cfRule>
    <cfRule type="cellIs" dxfId="17488" priority="22835" stopIfTrue="1" operator="greaterThan">
      <formula>100</formula>
    </cfRule>
  </conditionalFormatting>
  <conditionalFormatting sqref="E353">
    <cfRule type="cellIs" dxfId="17487" priority="22830" stopIfTrue="1" operator="lessThanOrEqual">
      <formula>2.5</formula>
    </cfRule>
    <cfRule type="cellIs" dxfId="17486" priority="22831" stopIfTrue="1" operator="between">
      <formula>2.5</formula>
      <formula>7</formula>
    </cfRule>
    <cfRule type="cellIs" dxfId="17485" priority="22832" stopIfTrue="1" operator="greaterThan">
      <formula>7</formula>
    </cfRule>
  </conditionalFormatting>
  <conditionalFormatting sqref="H353">
    <cfRule type="cellIs" dxfId="17484" priority="22827" stopIfTrue="1" operator="lessThanOrEqual">
      <formula>12</formula>
    </cfRule>
    <cfRule type="cellIs" dxfId="17483" priority="22828" stopIfTrue="1" operator="between">
      <formula>12</formula>
      <formula>16</formula>
    </cfRule>
    <cfRule type="cellIs" dxfId="17482" priority="22829" stopIfTrue="1" operator="greaterThan">
      <formula>16</formula>
    </cfRule>
  </conditionalFormatting>
  <conditionalFormatting sqref="K353">
    <cfRule type="cellIs" dxfId="17481" priority="22824" stopIfTrue="1" operator="greaterThan">
      <formula>6.2</formula>
    </cfRule>
    <cfRule type="cellIs" dxfId="17480" priority="22825" stopIfTrue="1" operator="between">
      <formula>5.601</formula>
      <formula>6.2</formula>
    </cfRule>
    <cfRule type="cellIs" dxfId="17479" priority="22826" stopIfTrue="1" operator="lessThanOrEqual">
      <formula>5.6</formula>
    </cfRule>
  </conditionalFormatting>
  <conditionalFormatting sqref="L353">
    <cfRule type="cellIs" dxfId="17478" priority="22823" stopIfTrue="1" operator="lessThanOrEqual">
      <formula>0.02</formula>
    </cfRule>
  </conditionalFormatting>
  <conditionalFormatting sqref="G353">
    <cfRule type="cellIs" dxfId="17477" priority="22820" stopIfTrue="1" operator="lessThanOrEqual">
      <formula>0.12</formula>
    </cfRule>
    <cfRule type="cellIs" dxfId="17476" priority="22821" stopIfTrue="1" operator="between">
      <formula>0.1201</formula>
      <formula>0.2</formula>
    </cfRule>
    <cfRule type="cellIs" dxfId="17475" priority="22822" stopIfTrue="1" operator="greaterThan">
      <formula>0.2</formula>
    </cfRule>
  </conditionalFormatting>
  <conditionalFormatting sqref="P353">
    <cfRule type="cellIs" dxfId="17474" priority="22818" stopIfTrue="1" operator="between">
      <formula>50.1</formula>
      <formula>100</formula>
    </cfRule>
    <cfRule type="cellIs" dxfId="17473" priority="22819" stopIfTrue="1" operator="greaterThan">
      <formula>100</formula>
    </cfRule>
  </conditionalFormatting>
  <conditionalFormatting sqref="O353">
    <cfRule type="cellIs" dxfId="17472" priority="22816" stopIfTrue="1" operator="between">
      <formula>1250.1</formula>
      <formula>5000</formula>
    </cfRule>
    <cfRule type="cellIs" dxfId="17471" priority="22817" stopIfTrue="1" operator="greaterThan">
      <formula>5000</formula>
    </cfRule>
  </conditionalFormatting>
  <conditionalFormatting sqref="Q353">
    <cfRule type="cellIs" dxfId="17470" priority="22814" operator="lessThanOrEqual">
      <formula>1</formula>
    </cfRule>
    <cfRule type="cellIs" dxfId="17469" priority="22815" operator="lessThan">
      <formula>3</formula>
    </cfRule>
  </conditionalFormatting>
  <conditionalFormatting sqref="F399:G399">
    <cfRule type="cellIs" dxfId="17468" priority="22811" stopIfTrue="1" operator="lessThanOrEqual">
      <formula>60</formula>
    </cfRule>
    <cfRule type="cellIs" dxfId="17467" priority="22812" stopIfTrue="1" operator="between">
      <formula>60</formula>
      <formula>100</formula>
    </cfRule>
    <cfRule type="cellIs" dxfId="17466" priority="22813" stopIfTrue="1" operator="greaterThan">
      <formula>100</formula>
    </cfRule>
  </conditionalFormatting>
  <conditionalFormatting sqref="E399">
    <cfRule type="cellIs" dxfId="17465" priority="22808" stopIfTrue="1" operator="lessThanOrEqual">
      <formula>2.5</formula>
    </cfRule>
    <cfRule type="cellIs" dxfId="17464" priority="22809" stopIfTrue="1" operator="between">
      <formula>2.5</formula>
      <formula>7</formula>
    </cfRule>
    <cfRule type="cellIs" dxfId="17463" priority="22810" stopIfTrue="1" operator="greaterThan">
      <formula>7</formula>
    </cfRule>
  </conditionalFormatting>
  <conditionalFormatting sqref="H399">
    <cfRule type="cellIs" dxfId="17462" priority="22805" stopIfTrue="1" operator="lessThanOrEqual">
      <formula>12</formula>
    </cfRule>
    <cfRule type="cellIs" dxfId="17461" priority="22806" stopIfTrue="1" operator="between">
      <formula>12</formula>
      <formula>16</formula>
    </cfRule>
    <cfRule type="cellIs" dxfId="17460" priority="22807" stopIfTrue="1" operator="greaterThan">
      <formula>16</formula>
    </cfRule>
  </conditionalFormatting>
  <conditionalFormatting sqref="K399">
    <cfRule type="cellIs" dxfId="17459" priority="22802" stopIfTrue="1" operator="greaterThan">
      <formula>6.2</formula>
    </cfRule>
    <cfRule type="cellIs" dxfId="17458" priority="22803" stopIfTrue="1" operator="between">
      <formula>5.601</formula>
      <formula>6.2</formula>
    </cfRule>
    <cfRule type="cellIs" dxfId="17457" priority="22804" stopIfTrue="1" operator="lessThanOrEqual">
      <formula>5.6</formula>
    </cfRule>
  </conditionalFormatting>
  <conditionalFormatting sqref="L399">
    <cfRule type="cellIs" dxfId="17456" priority="22801" stopIfTrue="1" operator="lessThanOrEqual">
      <formula>0.02</formula>
    </cfRule>
  </conditionalFormatting>
  <conditionalFormatting sqref="G399">
    <cfRule type="cellIs" dxfId="17455" priority="22798" stopIfTrue="1" operator="lessThanOrEqual">
      <formula>0.12</formula>
    </cfRule>
    <cfRule type="cellIs" dxfId="17454" priority="22799" stopIfTrue="1" operator="between">
      <formula>0.1201</formula>
      <formula>0.2</formula>
    </cfRule>
    <cfRule type="cellIs" dxfId="17453" priority="22800" stopIfTrue="1" operator="greaterThan">
      <formula>0.2</formula>
    </cfRule>
  </conditionalFormatting>
  <conditionalFormatting sqref="P399">
    <cfRule type="cellIs" dxfId="17452" priority="22796" stopIfTrue="1" operator="between">
      <formula>50.1</formula>
      <formula>100</formula>
    </cfRule>
    <cfRule type="cellIs" dxfId="17451" priority="22797" stopIfTrue="1" operator="greaterThan">
      <formula>100</formula>
    </cfRule>
  </conditionalFormatting>
  <conditionalFormatting sqref="O399">
    <cfRule type="cellIs" dxfId="17450" priority="22794" stopIfTrue="1" operator="between">
      <formula>1250.1</formula>
      <formula>5000</formula>
    </cfRule>
    <cfRule type="cellIs" dxfId="17449" priority="22795" stopIfTrue="1" operator="greaterThan">
      <formula>5000</formula>
    </cfRule>
  </conditionalFormatting>
  <conditionalFormatting sqref="F399:G399">
    <cfRule type="cellIs" dxfId="17448" priority="22791" stopIfTrue="1" operator="lessThanOrEqual">
      <formula>60</formula>
    </cfRule>
    <cfRule type="cellIs" dxfId="17447" priority="22792" stopIfTrue="1" operator="between">
      <formula>60</formula>
      <formula>100</formula>
    </cfRule>
    <cfRule type="cellIs" dxfId="17446" priority="22793" stopIfTrue="1" operator="greaterThan">
      <formula>100</formula>
    </cfRule>
  </conditionalFormatting>
  <conditionalFormatting sqref="E399">
    <cfRule type="cellIs" dxfId="17445" priority="22788" stopIfTrue="1" operator="lessThanOrEqual">
      <formula>2.5</formula>
    </cfRule>
    <cfRule type="cellIs" dxfId="17444" priority="22789" stopIfTrue="1" operator="between">
      <formula>2.5</formula>
      <formula>7</formula>
    </cfRule>
    <cfRule type="cellIs" dxfId="17443" priority="22790" stopIfTrue="1" operator="greaterThan">
      <formula>7</formula>
    </cfRule>
  </conditionalFormatting>
  <conditionalFormatting sqref="H399">
    <cfRule type="cellIs" dxfId="17442" priority="22785" stopIfTrue="1" operator="lessThanOrEqual">
      <formula>12</formula>
    </cfRule>
    <cfRule type="cellIs" dxfId="17441" priority="22786" stopIfTrue="1" operator="between">
      <formula>12</formula>
      <formula>16</formula>
    </cfRule>
    <cfRule type="cellIs" dxfId="17440" priority="22787" stopIfTrue="1" operator="greaterThan">
      <formula>16</formula>
    </cfRule>
  </conditionalFormatting>
  <conditionalFormatting sqref="K399">
    <cfRule type="cellIs" dxfId="17439" priority="22782" stopIfTrue="1" operator="greaterThan">
      <formula>6.2</formula>
    </cfRule>
    <cfRule type="cellIs" dxfId="17438" priority="22783" stopIfTrue="1" operator="between">
      <formula>5.601</formula>
      <formula>6.2</formula>
    </cfRule>
    <cfRule type="cellIs" dxfId="17437" priority="22784" stopIfTrue="1" operator="lessThanOrEqual">
      <formula>5.6</formula>
    </cfRule>
  </conditionalFormatting>
  <conditionalFormatting sqref="L399">
    <cfRule type="cellIs" dxfId="17436" priority="22781" stopIfTrue="1" operator="lessThanOrEqual">
      <formula>0.02</formula>
    </cfRule>
  </conditionalFormatting>
  <conditionalFormatting sqref="G399">
    <cfRule type="cellIs" dxfId="17435" priority="22778" stopIfTrue="1" operator="lessThanOrEqual">
      <formula>0.12</formula>
    </cfRule>
    <cfRule type="cellIs" dxfId="17434" priority="22779" stopIfTrue="1" operator="between">
      <formula>0.1201</formula>
      <formula>0.2</formula>
    </cfRule>
    <cfRule type="cellIs" dxfId="17433" priority="22780" stopIfTrue="1" operator="greaterThan">
      <formula>0.2</formula>
    </cfRule>
  </conditionalFormatting>
  <conditionalFormatting sqref="P399">
    <cfRule type="cellIs" dxfId="17432" priority="22776" stopIfTrue="1" operator="between">
      <formula>50.1</formula>
      <formula>100</formula>
    </cfRule>
    <cfRule type="cellIs" dxfId="17431" priority="22777" stopIfTrue="1" operator="greaterThan">
      <formula>100</formula>
    </cfRule>
  </conditionalFormatting>
  <conditionalFormatting sqref="O399">
    <cfRule type="cellIs" dxfId="17430" priority="22774" stopIfTrue="1" operator="between">
      <formula>1250.1</formula>
      <formula>5000</formula>
    </cfRule>
    <cfRule type="cellIs" dxfId="17429" priority="22775" stopIfTrue="1" operator="greaterThan">
      <formula>5000</formula>
    </cfRule>
  </conditionalFormatting>
  <conditionalFormatting sqref="F657:G657">
    <cfRule type="cellIs" dxfId="17428" priority="22771" stopIfTrue="1" operator="lessThanOrEqual">
      <formula>60</formula>
    </cfRule>
    <cfRule type="cellIs" dxfId="17427" priority="22772" stopIfTrue="1" operator="between">
      <formula>60</formula>
      <formula>100</formula>
    </cfRule>
    <cfRule type="cellIs" dxfId="17426" priority="22773" stopIfTrue="1" operator="greaterThan">
      <formula>100</formula>
    </cfRule>
  </conditionalFormatting>
  <conditionalFormatting sqref="E657">
    <cfRule type="cellIs" dxfId="17425" priority="22768" stopIfTrue="1" operator="lessThanOrEqual">
      <formula>2.5</formula>
    </cfRule>
    <cfRule type="cellIs" dxfId="17424" priority="22769" stopIfTrue="1" operator="between">
      <formula>2.5</formula>
      <formula>7</formula>
    </cfRule>
    <cfRule type="cellIs" dxfId="17423" priority="22770" stopIfTrue="1" operator="greaterThan">
      <formula>7</formula>
    </cfRule>
  </conditionalFormatting>
  <conditionalFormatting sqref="H657">
    <cfRule type="cellIs" dxfId="17422" priority="22765" stopIfTrue="1" operator="lessThanOrEqual">
      <formula>12</formula>
    </cfRule>
    <cfRule type="cellIs" dxfId="17421" priority="22766" stopIfTrue="1" operator="between">
      <formula>12</formula>
      <formula>16</formula>
    </cfRule>
    <cfRule type="cellIs" dxfId="17420" priority="22767" stopIfTrue="1" operator="greaterThan">
      <formula>16</formula>
    </cfRule>
  </conditionalFormatting>
  <conditionalFormatting sqref="K657">
    <cfRule type="cellIs" dxfId="17419" priority="22762" stopIfTrue="1" operator="greaterThan">
      <formula>6.2</formula>
    </cfRule>
    <cfRule type="cellIs" dxfId="17418" priority="22763" stopIfTrue="1" operator="between">
      <formula>5.601</formula>
      <formula>6.2</formula>
    </cfRule>
    <cfRule type="cellIs" dxfId="17417" priority="22764" stopIfTrue="1" operator="lessThanOrEqual">
      <formula>5.6</formula>
    </cfRule>
  </conditionalFormatting>
  <conditionalFormatting sqref="L657">
    <cfRule type="cellIs" dxfId="17416" priority="22761" stopIfTrue="1" operator="lessThanOrEqual">
      <formula>0.02</formula>
    </cfRule>
  </conditionalFormatting>
  <conditionalFormatting sqref="G657">
    <cfRule type="cellIs" dxfId="17415" priority="22758" stopIfTrue="1" operator="lessThanOrEqual">
      <formula>0.12</formula>
    </cfRule>
    <cfRule type="cellIs" dxfId="17414" priority="22759" stopIfTrue="1" operator="between">
      <formula>0.1201</formula>
      <formula>0.2</formula>
    </cfRule>
    <cfRule type="cellIs" dxfId="17413" priority="22760" stopIfTrue="1" operator="greaterThan">
      <formula>0.2</formula>
    </cfRule>
  </conditionalFormatting>
  <conditionalFormatting sqref="P657">
    <cfRule type="cellIs" dxfId="17412" priority="22756" stopIfTrue="1" operator="between">
      <formula>50.1</formula>
      <formula>100</formula>
    </cfRule>
    <cfRule type="cellIs" dxfId="17411" priority="22757" stopIfTrue="1" operator="greaterThan">
      <formula>100</formula>
    </cfRule>
  </conditionalFormatting>
  <conditionalFormatting sqref="O657">
    <cfRule type="cellIs" dxfId="17410" priority="22754" stopIfTrue="1" operator="between">
      <formula>1250.1</formula>
      <formula>5000</formula>
    </cfRule>
    <cfRule type="cellIs" dxfId="17409" priority="22755" stopIfTrue="1" operator="greaterThan">
      <formula>5000</formula>
    </cfRule>
  </conditionalFormatting>
  <conditionalFormatting sqref="F657:G657">
    <cfRule type="cellIs" dxfId="17408" priority="22751" stopIfTrue="1" operator="lessThanOrEqual">
      <formula>60</formula>
    </cfRule>
    <cfRule type="cellIs" dxfId="17407" priority="22752" stopIfTrue="1" operator="between">
      <formula>60</formula>
      <formula>100</formula>
    </cfRule>
    <cfRule type="cellIs" dxfId="17406" priority="22753" stopIfTrue="1" operator="greaterThan">
      <formula>100</formula>
    </cfRule>
  </conditionalFormatting>
  <conditionalFormatting sqref="E657">
    <cfRule type="cellIs" dxfId="17405" priority="22748" stopIfTrue="1" operator="lessThanOrEqual">
      <formula>2.5</formula>
    </cfRule>
    <cfRule type="cellIs" dxfId="17404" priority="22749" stopIfTrue="1" operator="between">
      <formula>2.5</formula>
      <formula>7</formula>
    </cfRule>
    <cfRule type="cellIs" dxfId="17403" priority="22750" stopIfTrue="1" operator="greaterThan">
      <formula>7</formula>
    </cfRule>
  </conditionalFormatting>
  <conditionalFormatting sqref="H657">
    <cfRule type="cellIs" dxfId="17402" priority="22745" stopIfTrue="1" operator="lessThanOrEqual">
      <formula>12</formula>
    </cfRule>
    <cfRule type="cellIs" dxfId="17401" priority="22746" stopIfTrue="1" operator="between">
      <formula>12</formula>
      <formula>16</formula>
    </cfRule>
    <cfRule type="cellIs" dxfId="17400" priority="22747" stopIfTrue="1" operator="greaterThan">
      <formula>16</formula>
    </cfRule>
  </conditionalFormatting>
  <conditionalFormatting sqref="K657">
    <cfRule type="cellIs" dxfId="17399" priority="22742" stopIfTrue="1" operator="greaterThan">
      <formula>6.2</formula>
    </cfRule>
    <cfRule type="cellIs" dxfId="17398" priority="22743" stopIfTrue="1" operator="between">
      <formula>5.601</formula>
      <formula>6.2</formula>
    </cfRule>
    <cfRule type="cellIs" dxfId="17397" priority="22744" stopIfTrue="1" operator="lessThanOrEqual">
      <formula>5.6</formula>
    </cfRule>
  </conditionalFormatting>
  <conditionalFormatting sqref="L657">
    <cfRule type="cellIs" dxfId="17396" priority="22741" stopIfTrue="1" operator="lessThanOrEqual">
      <formula>0.02</formula>
    </cfRule>
  </conditionalFormatting>
  <conditionalFormatting sqref="G657">
    <cfRule type="cellIs" dxfId="17395" priority="22738" stopIfTrue="1" operator="lessThanOrEqual">
      <formula>0.12</formula>
    </cfRule>
    <cfRule type="cellIs" dxfId="17394" priority="22739" stopIfTrue="1" operator="between">
      <formula>0.1201</formula>
      <formula>0.2</formula>
    </cfRule>
    <cfRule type="cellIs" dxfId="17393" priority="22740" stopIfTrue="1" operator="greaterThan">
      <formula>0.2</formula>
    </cfRule>
  </conditionalFormatting>
  <conditionalFormatting sqref="P657">
    <cfRule type="cellIs" dxfId="17392" priority="22736" stopIfTrue="1" operator="between">
      <formula>50.1</formula>
      <formula>100</formula>
    </cfRule>
    <cfRule type="cellIs" dxfId="17391" priority="22737" stopIfTrue="1" operator="greaterThan">
      <formula>100</formula>
    </cfRule>
  </conditionalFormatting>
  <conditionalFormatting sqref="O657">
    <cfRule type="cellIs" dxfId="17390" priority="22734" stopIfTrue="1" operator="between">
      <formula>1250.1</formula>
      <formula>5000</formula>
    </cfRule>
    <cfRule type="cellIs" dxfId="17389" priority="22735" stopIfTrue="1" operator="greaterThan">
      <formula>5000</formula>
    </cfRule>
  </conditionalFormatting>
  <conditionalFormatting sqref="F369:G369">
    <cfRule type="cellIs" dxfId="17388" priority="22035" stopIfTrue="1" operator="lessThanOrEqual">
      <formula>60</formula>
    </cfRule>
    <cfRule type="cellIs" dxfId="17387" priority="22036" stopIfTrue="1" operator="between">
      <formula>60</formula>
      <formula>100</formula>
    </cfRule>
    <cfRule type="cellIs" dxfId="17386" priority="22037" stopIfTrue="1" operator="greaterThan">
      <formula>100</formula>
    </cfRule>
  </conditionalFormatting>
  <conditionalFormatting sqref="E369">
    <cfRule type="cellIs" dxfId="17385" priority="22032" stopIfTrue="1" operator="lessThanOrEqual">
      <formula>2.5</formula>
    </cfRule>
    <cfRule type="cellIs" dxfId="17384" priority="22033" stopIfTrue="1" operator="between">
      <formula>2.5</formula>
      <formula>7</formula>
    </cfRule>
    <cfRule type="cellIs" dxfId="17383" priority="22034" stopIfTrue="1" operator="greaterThan">
      <formula>7</formula>
    </cfRule>
  </conditionalFormatting>
  <conditionalFormatting sqref="H369">
    <cfRule type="cellIs" dxfId="17382" priority="22029" stopIfTrue="1" operator="lessThanOrEqual">
      <formula>12</formula>
    </cfRule>
    <cfRule type="cellIs" dxfId="17381" priority="22030" stopIfTrue="1" operator="between">
      <formula>12</formula>
      <formula>16</formula>
    </cfRule>
    <cfRule type="cellIs" dxfId="17380" priority="22031" stopIfTrue="1" operator="greaterThan">
      <formula>16</formula>
    </cfRule>
  </conditionalFormatting>
  <conditionalFormatting sqref="K369">
    <cfRule type="cellIs" dxfId="17379" priority="22026" stopIfTrue="1" operator="greaterThan">
      <formula>6.2</formula>
    </cfRule>
    <cfRule type="cellIs" dxfId="17378" priority="22027" stopIfTrue="1" operator="between">
      <formula>5.601</formula>
      <formula>6.2</formula>
    </cfRule>
    <cfRule type="cellIs" dxfId="17377" priority="22028" stopIfTrue="1" operator="lessThanOrEqual">
      <formula>5.6</formula>
    </cfRule>
  </conditionalFormatting>
  <conditionalFormatting sqref="L369">
    <cfRule type="cellIs" dxfId="17376" priority="22025" stopIfTrue="1" operator="lessThanOrEqual">
      <formula>0.02</formula>
    </cfRule>
  </conditionalFormatting>
  <conditionalFormatting sqref="G369">
    <cfRule type="cellIs" dxfId="17375" priority="22022" stopIfTrue="1" operator="lessThanOrEqual">
      <formula>0.12</formula>
    </cfRule>
    <cfRule type="cellIs" dxfId="17374" priority="22023" stopIfTrue="1" operator="between">
      <formula>0.1201</formula>
      <formula>0.2</formula>
    </cfRule>
    <cfRule type="cellIs" dxfId="17373" priority="22024" stopIfTrue="1" operator="greaterThan">
      <formula>0.2</formula>
    </cfRule>
  </conditionalFormatting>
  <conditionalFormatting sqref="P369">
    <cfRule type="cellIs" dxfId="17372" priority="22020" stopIfTrue="1" operator="between">
      <formula>50.1</formula>
      <formula>100</formula>
    </cfRule>
    <cfRule type="cellIs" dxfId="17371" priority="22021" stopIfTrue="1" operator="greaterThan">
      <formula>100</formula>
    </cfRule>
  </conditionalFormatting>
  <conditionalFormatting sqref="O369">
    <cfRule type="cellIs" dxfId="17370" priority="22018" stopIfTrue="1" operator="between">
      <formula>1250.1</formula>
      <formula>5000</formula>
    </cfRule>
    <cfRule type="cellIs" dxfId="17369" priority="22019" stopIfTrue="1" operator="greaterThan">
      <formula>5000</formula>
    </cfRule>
  </conditionalFormatting>
  <conditionalFormatting sqref="F369:G369">
    <cfRule type="cellIs" dxfId="17368" priority="22015" stopIfTrue="1" operator="lessThanOrEqual">
      <formula>60</formula>
    </cfRule>
    <cfRule type="cellIs" dxfId="17367" priority="22016" stopIfTrue="1" operator="between">
      <formula>60</formula>
      <formula>100</formula>
    </cfRule>
    <cfRule type="cellIs" dxfId="17366" priority="22017" stopIfTrue="1" operator="greaterThan">
      <formula>100</formula>
    </cfRule>
  </conditionalFormatting>
  <conditionalFormatting sqref="E369">
    <cfRule type="cellIs" dxfId="17365" priority="22012" stopIfTrue="1" operator="lessThanOrEqual">
      <formula>2.5</formula>
    </cfRule>
    <cfRule type="cellIs" dxfId="17364" priority="22013" stopIfTrue="1" operator="between">
      <formula>2.5</formula>
      <formula>7</formula>
    </cfRule>
    <cfRule type="cellIs" dxfId="17363" priority="22014" stopIfTrue="1" operator="greaterThan">
      <formula>7</formula>
    </cfRule>
  </conditionalFormatting>
  <conditionalFormatting sqref="H369">
    <cfRule type="cellIs" dxfId="17362" priority="22009" stopIfTrue="1" operator="lessThanOrEqual">
      <formula>12</formula>
    </cfRule>
    <cfRule type="cellIs" dxfId="17361" priority="22010" stopIfTrue="1" operator="between">
      <formula>12</formula>
      <formula>16</formula>
    </cfRule>
    <cfRule type="cellIs" dxfId="17360" priority="22011" stopIfTrue="1" operator="greaterThan">
      <formula>16</formula>
    </cfRule>
  </conditionalFormatting>
  <conditionalFormatting sqref="K369">
    <cfRule type="cellIs" dxfId="17359" priority="22006" stopIfTrue="1" operator="greaterThan">
      <formula>6.2</formula>
    </cfRule>
    <cfRule type="cellIs" dxfId="17358" priority="22007" stopIfTrue="1" operator="between">
      <formula>5.601</formula>
      <formula>6.2</formula>
    </cfRule>
    <cfRule type="cellIs" dxfId="17357" priority="22008" stopIfTrue="1" operator="lessThanOrEqual">
      <formula>5.6</formula>
    </cfRule>
  </conditionalFormatting>
  <conditionalFormatting sqref="L369">
    <cfRule type="cellIs" dxfId="17356" priority="22005" stopIfTrue="1" operator="lessThanOrEqual">
      <formula>0.02</formula>
    </cfRule>
  </conditionalFormatting>
  <conditionalFormatting sqref="G369">
    <cfRule type="cellIs" dxfId="17355" priority="22002" stopIfTrue="1" operator="lessThanOrEqual">
      <formula>0.12</formula>
    </cfRule>
    <cfRule type="cellIs" dxfId="17354" priority="22003" stopIfTrue="1" operator="between">
      <formula>0.1201</formula>
      <formula>0.2</formula>
    </cfRule>
    <cfRule type="cellIs" dxfId="17353" priority="22004" stopIfTrue="1" operator="greaterThan">
      <formula>0.2</formula>
    </cfRule>
  </conditionalFormatting>
  <conditionalFormatting sqref="P369">
    <cfRule type="cellIs" dxfId="17352" priority="22000" stopIfTrue="1" operator="between">
      <formula>50.1</formula>
      <formula>100</formula>
    </cfRule>
    <cfRule type="cellIs" dxfId="17351" priority="22001" stopIfTrue="1" operator="greaterThan">
      <formula>100</formula>
    </cfRule>
  </conditionalFormatting>
  <conditionalFormatting sqref="O369">
    <cfRule type="cellIs" dxfId="17350" priority="21998" stopIfTrue="1" operator="between">
      <formula>1250.1</formula>
      <formula>5000</formula>
    </cfRule>
    <cfRule type="cellIs" dxfId="17349" priority="21999" stopIfTrue="1" operator="greaterThan">
      <formula>5000</formula>
    </cfRule>
  </conditionalFormatting>
  <conditionalFormatting sqref="F383:G383">
    <cfRule type="cellIs" dxfId="17348" priority="21995" stopIfTrue="1" operator="lessThanOrEqual">
      <formula>60</formula>
    </cfRule>
    <cfRule type="cellIs" dxfId="17347" priority="21996" stopIfTrue="1" operator="between">
      <formula>60</formula>
      <formula>100</formula>
    </cfRule>
    <cfRule type="cellIs" dxfId="17346" priority="21997" stopIfTrue="1" operator="greaterThan">
      <formula>100</formula>
    </cfRule>
  </conditionalFormatting>
  <conditionalFormatting sqref="E383">
    <cfRule type="cellIs" dxfId="17345" priority="21992" stopIfTrue="1" operator="lessThanOrEqual">
      <formula>2.5</formula>
    </cfRule>
    <cfRule type="cellIs" dxfId="17344" priority="21993" stopIfTrue="1" operator="between">
      <formula>2.5</formula>
      <formula>7</formula>
    </cfRule>
    <cfRule type="cellIs" dxfId="17343" priority="21994" stopIfTrue="1" operator="greaterThan">
      <formula>7</formula>
    </cfRule>
  </conditionalFormatting>
  <conditionalFormatting sqref="H383">
    <cfRule type="cellIs" dxfId="17342" priority="21989" stopIfTrue="1" operator="lessThanOrEqual">
      <formula>12</formula>
    </cfRule>
    <cfRule type="cellIs" dxfId="17341" priority="21990" stopIfTrue="1" operator="between">
      <formula>12</formula>
      <formula>16</formula>
    </cfRule>
    <cfRule type="cellIs" dxfId="17340" priority="21991" stopIfTrue="1" operator="greaterThan">
      <formula>16</formula>
    </cfRule>
  </conditionalFormatting>
  <conditionalFormatting sqref="K383">
    <cfRule type="cellIs" dxfId="17339" priority="21986" stopIfTrue="1" operator="greaterThan">
      <formula>6.2</formula>
    </cfRule>
    <cfRule type="cellIs" dxfId="17338" priority="21987" stopIfTrue="1" operator="between">
      <formula>5.601</formula>
      <formula>6.2</formula>
    </cfRule>
    <cfRule type="cellIs" dxfId="17337" priority="21988" stopIfTrue="1" operator="lessThanOrEqual">
      <formula>5.6</formula>
    </cfRule>
  </conditionalFormatting>
  <conditionalFormatting sqref="L383">
    <cfRule type="cellIs" dxfId="17336" priority="21985" stopIfTrue="1" operator="lessThanOrEqual">
      <formula>0.02</formula>
    </cfRule>
  </conditionalFormatting>
  <conditionalFormatting sqref="G383">
    <cfRule type="cellIs" dxfId="17335" priority="21982" stopIfTrue="1" operator="lessThanOrEqual">
      <formula>0.12</formula>
    </cfRule>
    <cfRule type="cellIs" dxfId="17334" priority="21983" stopIfTrue="1" operator="between">
      <formula>0.1201</formula>
      <formula>0.2</formula>
    </cfRule>
    <cfRule type="cellIs" dxfId="17333" priority="21984" stopIfTrue="1" operator="greaterThan">
      <formula>0.2</formula>
    </cfRule>
  </conditionalFormatting>
  <conditionalFormatting sqref="P383">
    <cfRule type="cellIs" dxfId="17332" priority="21980" stopIfTrue="1" operator="between">
      <formula>50.1</formula>
      <formula>100</formula>
    </cfRule>
    <cfRule type="cellIs" dxfId="17331" priority="21981" stopIfTrue="1" operator="greaterThan">
      <formula>100</formula>
    </cfRule>
  </conditionalFormatting>
  <conditionalFormatting sqref="O383">
    <cfRule type="cellIs" dxfId="17330" priority="21978" stopIfTrue="1" operator="between">
      <formula>1250.1</formula>
      <formula>5000</formula>
    </cfRule>
    <cfRule type="cellIs" dxfId="17329" priority="21979" stopIfTrue="1" operator="greaterThan">
      <formula>5000</formula>
    </cfRule>
  </conditionalFormatting>
  <conditionalFormatting sqref="F383:G383">
    <cfRule type="cellIs" dxfId="17328" priority="21975" stopIfTrue="1" operator="lessThanOrEqual">
      <formula>60</formula>
    </cfRule>
    <cfRule type="cellIs" dxfId="17327" priority="21976" stopIfTrue="1" operator="between">
      <formula>60</formula>
      <formula>100</formula>
    </cfRule>
    <cfRule type="cellIs" dxfId="17326" priority="21977" stopIfTrue="1" operator="greaterThan">
      <formula>100</formula>
    </cfRule>
  </conditionalFormatting>
  <conditionalFormatting sqref="E383">
    <cfRule type="cellIs" dxfId="17325" priority="21972" stopIfTrue="1" operator="lessThanOrEqual">
      <formula>2.5</formula>
    </cfRule>
    <cfRule type="cellIs" dxfId="17324" priority="21973" stopIfTrue="1" operator="between">
      <formula>2.5</formula>
      <formula>7</formula>
    </cfRule>
    <cfRule type="cellIs" dxfId="17323" priority="21974" stopIfTrue="1" operator="greaterThan">
      <formula>7</formula>
    </cfRule>
  </conditionalFormatting>
  <conditionalFormatting sqref="H383">
    <cfRule type="cellIs" dxfId="17322" priority="21969" stopIfTrue="1" operator="lessThanOrEqual">
      <formula>12</formula>
    </cfRule>
    <cfRule type="cellIs" dxfId="17321" priority="21970" stopIfTrue="1" operator="between">
      <formula>12</formula>
      <formula>16</formula>
    </cfRule>
    <cfRule type="cellIs" dxfId="17320" priority="21971" stopIfTrue="1" operator="greaterThan">
      <formula>16</formula>
    </cfRule>
  </conditionalFormatting>
  <conditionalFormatting sqref="K383">
    <cfRule type="cellIs" dxfId="17319" priority="21966" stopIfTrue="1" operator="greaterThan">
      <formula>6.2</formula>
    </cfRule>
    <cfRule type="cellIs" dxfId="17318" priority="21967" stopIfTrue="1" operator="between">
      <formula>5.601</formula>
      <formula>6.2</formula>
    </cfRule>
    <cfRule type="cellIs" dxfId="17317" priority="21968" stopIfTrue="1" operator="lessThanOrEqual">
      <formula>5.6</formula>
    </cfRule>
  </conditionalFormatting>
  <conditionalFormatting sqref="L383">
    <cfRule type="cellIs" dxfId="17316" priority="21965" stopIfTrue="1" operator="lessThanOrEqual">
      <formula>0.02</formula>
    </cfRule>
  </conditionalFormatting>
  <conditionalFormatting sqref="G383">
    <cfRule type="cellIs" dxfId="17315" priority="21962" stopIfTrue="1" operator="lessThanOrEqual">
      <formula>0.12</formula>
    </cfRule>
    <cfRule type="cellIs" dxfId="17314" priority="21963" stopIfTrue="1" operator="between">
      <formula>0.1201</formula>
      <formula>0.2</formula>
    </cfRule>
    <cfRule type="cellIs" dxfId="17313" priority="21964" stopIfTrue="1" operator="greaterThan">
      <formula>0.2</formula>
    </cfRule>
  </conditionalFormatting>
  <conditionalFormatting sqref="P383">
    <cfRule type="cellIs" dxfId="17312" priority="21960" stopIfTrue="1" operator="between">
      <formula>50.1</formula>
      <formula>100</formula>
    </cfRule>
    <cfRule type="cellIs" dxfId="17311" priority="21961" stopIfTrue="1" operator="greaterThan">
      <formula>100</formula>
    </cfRule>
  </conditionalFormatting>
  <conditionalFormatting sqref="O383">
    <cfRule type="cellIs" dxfId="17310" priority="21958" stopIfTrue="1" operator="between">
      <formula>1250.1</formula>
      <formula>5000</formula>
    </cfRule>
    <cfRule type="cellIs" dxfId="17309" priority="21959" stopIfTrue="1" operator="greaterThan">
      <formula>5000</formula>
    </cfRule>
  </conditionalFormatting>
  <conditionalFormatting sqref="F370:G370">
    <cfRule type="cellIs" dxfId="17308" priority="19505" stopIfTrue="1" operator="lessThanOrEqual">
      <formula>60</formula>
    </cfRule>
    <cfRule type="cellIs" dxfId="17307" priority="19506" stopIfTrue="1" operator="between">
      <formula>60</formula>
      <formula>100</formula>
    </cfRule>
    <cfRule type="cellIs" dxfId="17306" priority="19507" stopIfTrue="1" operator="greaterThan">
      <formula>100</formula>
    </cfRule>
  </conditionalFormatting>
  <conditionalFormatting sqref="E370">
    <cfRule type="cellIs" dxfId="17305" priority="19502" stopIfTrue="1" operator="lessThanOrEqual">
      <formula>2.5</formula>
    </cfRule>
    <cfRule type="cellIs" dxfId="17304" priority="19503" stopIfTrue="1" operator="between">
      <formula>2.5</formula>
      <formula>7</formula>
    </cfRule>
    <cfRule type="cellIs" dxfId="17303" priority="19504" stopIfTrue="1" operator="greaterThan">
      <formula>7</formula>
    </cfRule>
  </conditionalFormatting>
  <conditionalFormatting sqref="H370">
    <cfRule type="cellIs" dxfId="17302" priority="19499" stopIfTrue="1" operator="lessThanOrEqual">
      <formula>12</formula>
    </cfRule>
    <cfRule type="cellIs" dxfId="17301" priority="19500" stopIfTrue="1" operator="between">
      <formula>12</formula>
      <formula>16</formula>
    </cfRule>
    <cfRule type="cellIs" dxfId="17300" priority="19501" stopIfTrue="1" operator="greaterThan">
      <formula>16</formula>
    </cfRule>
  </conditionalFormatting>
  <conditionalFormatting sqref="K370">
    <cfRule type="cellIs" dxfId="17299" priority="19496" stopIfTrue="1" operator="greaterThan">
      <formula>6.2</formula>
    </cfRule>
    <cfRule type="cellIs" dxfId="17298" priority="19497" stopIfTrue="1" operator="between">
      <formula>5.601</formula>
      <formula>6.2</formula>
    </cfRule>
    <cfRule type="cellIs" dxfId="17297" priority="19498" stopIfTrue="1" operator="lessThanOrEqual">
      <formula>5.6</formula>
    </cfRule>
  </conditionalFormatting>
  <conditionalFormatting sqref="L370">
    <cfRule type="cellIs" dxfId="17296" priority="19495" stopIfTrue="1" operator="lessThanOrEqual">
      <formula>0.02</formula>
    </cfRule>
  </conditionalFormatting>
  <conditionalFormatting sqref="G370">
    <cfRule type="cellIs" dxfId="17295" priority="19492" stopIfTrue="1" operator="lessThanOrEqual">
      <formula>0.12</formula>
    </cfRule>
    <cfRule type="cellIs" dxfId="17294" priority="19493" stopIfTrue="1" operator="between">
      <formula>0.1201</formula>
      <formula>0.2</formula>
    </cfRule>
    <cfRule type="cellIs" dxfId="17293" priority="19494" stopIfTrue="1" operator="greaterThan">
      <formula>0.2</formula>
    </cfRule>
  </conditionalFormatting>
  <conditionalFormatting sqref="P370">
    <cfRule type="cellIs" dxfId="17292" priority="19490" stopIfTrue="1" operator="between">
      <formula>50.1</formula>
      <formula>100</formula>
    </cfRule>
    <cfRule type="cellIs" dxfId="17291" priority="19491" stopIfTrue="1" operator="greaterThan">
      <formula>100</formula>
    </cfRule>
  </conditionalFormatting>
  <conditionalFormatting sqref="O370">
    <cfRule type="cellIs" dxfId="17290" priority="19488" stopIfTrue="1" operator="between">
      <formula>1250.1</formula>
      <formula>5000</formula>
    </cfRule>
    <cfRule type="cellIs" dxfId="17289" priority="19489" stopIfTrue="1" operator="greaterThan">
      <formula>5000</formula>
    </cfRule>
  </conditionalFormatting>
  <conditionalFormatting sqref="F370:G370">
    <cfRule type="cellIs" dxfId="17288" priority="19485" stopIfTrue="1" operator="lessThanOrEqual">
      <formula>60</formula>
    </cfRule>
    <cfRule type="cellIs" dxfId="17287" priority="19486" stopIfTrue="1" operator="between">
      <formula>60</formula>
      <formula>100</formula>
    </cfRule>
    <cfRule type="cellIs" dxfId="17286" priority="19487" stopIfTrue="1" operator="greaterThan">
      <formula>100</formula>
    </cfRule>
  </conditionalFormatting>
  <conditionalFormatting sqref="E370">
    <cfRule type="cellIs" dxfId="17285" priority="19482" stopIfTrue="1" operator="lessThanOrEqual">
      <formula>2.5</formula>
    </cfRule>
    <cfRule type="cellIs" dxfId="17284" priority="19483" stopIfTrue="1" operator="between">
      <formula>2.5</formula>
      <formula>7</formula>
    </cfRule>
    <cfRule type="cellIs" dxfId="17283" priority="19484" stopIfTrue="1" operator="greaterThan">
      <formula>7</formula>
    </cfRule>
  </conditionalFormatting>
  <conditionalFormatting sqref="H370">
    <cfRule type="cellIs" dxfId="17282" priority="19479" stopIfTrue="1" operator="lessThanOrEqual">
      <formula>12</formula>
    </cfRule>
    <cfRule type="cellIs" dxfId="17281" priority="19480" stopIfTrue="1" operator="between">
      <formula>12</formula>
      <formula>16</formula>
    </cfRule>
    <cfRule type="cellIs" dxfId="17280" priority="19481" stopIfTrue="1" operator="greaterThan">
      <formula>16</formula>
    </cfRule>
  </conditionalFormatting>
  <conditionalFormatting sqref="K370">
    <cfRule type="cellIs" dxfId="17279" priority="19476" stopIfTrue="1" operator="greaterThan">
      <formula>6.2</formula>
    </cfRule>
    <cfRule type="cellIs" dxfId="17278" priority="19477" stopIfTrue="1" operator="between">
      <formula>5.601</formula>
      <formula>6.2</formula>
    </cfRule>
    <cfRule type="cellIs" dxfId="17277" priority="19478" stopIfTrue="1" operator="lessThanOrEqual">
      <formula>5.6</formula>
    </cfRule>
  </conditionalFormatting>
  <conditionalFormatting sqref="L370">
    <cfRule type="cellIs" dxfId="17276" priority="19475" stopIfTrue="1" operator="lessThanOrEqual">
      <formula>0.02</formula>
    </cfRule>
  </conditionalFormatting>
  <conditionalFormatting sqref="G370">
    <cfRule type="cellIs" dxfId="17275" priority="19472" stopIfTrue="1" operator="lessThanOrEqual">
      <formula>0.12</formula>
    </cfRule>
    <cfRule type="cellIs" dxfId="17274" priority="19473" stopIfTrue="1" operator="between">
      <formula>0.1201</formula>
      <formula>0.2</formula>
    </cfRule>
    <cfRule type="cellIs" dxfId="17273" priority="19474" stopIfTrue="1" operator="greaterThan">
      <formula>0.2</formula>
    </cfRule>
  </conditionalFormatting>
  <conditionalFormatting sqref="P370">
    <cfRule type="cellIs" dxfId="17272" priority="19470" stopIfTrue="1" operator="between">
      <formula>50.1</formula>
      <formula>100</formula>
    </cfRule>
    <cfRule type="cellIs" dxfId="17271" priority="19471" stopIfTrue="1" operator="greaterThan">
      <formula>100</formula>
    </cfRule>
  </conditionalFormatting>
  <conditionalFormatting sqref="O370">
    <cfRule type="cellIs" dxfId="17270" priority="19468" stopIfTrue="1" operator="between">
      <formula>1250.1</formula>
      <formula>5000</formula>
    </cfRule>
    <cfRule type="cellIs" dxfId="17269" priority="19469" stopIfTrue="1" operator="greaterThan">
      <formula>5000</formula>
    </cfRule>
  </conditionalFormatting>
  <conditionalFormatting sqref="F384:G384">
    <cfRule type="cellIs" dxfId="17268" priority="19465" stopIfTrue="1" operator="lessThanOrEqual">
      <formula>60</formula>
    </cfRule>
    <cfRule type="cellIs" dxfId="17267" priority="19466" stopIfTrue="1" operator="between">
      <formula>60</formula>
      <formula>100</formula>
    </cfRule>
    <cfRule type="cellIs" dxfId="17266" priority="19467" stopIfTrue="1" operator="greaterThan">
      <formula>100</formula>
    </cfRule>
  </conditionalFormatting>
  <conditionalFormatting sqref="E384">
    <cfRule type="cellIs" dxfId="17265" priority="19462" stopIfTrue="1" operator="lessThanOrEqual">
      <formula>2.5</formula>
    </cfRule>
    <cfRule type="cellIs" dxfId="17264" priority="19463" stopIfTrue="1" operator="between">
      <formula>2.5</formula>
      <formula>7</formula>
    </cfRule>
    <cfRule type="cellIs" dxfId="17263" priority="19464" stopIfTrue="1" operator="greaterThan">
      <formula>7</formula>
    </cfRule>
  </conditionalFormatting>
  <conditionalFormatting sqref="H384">
    <cfRule type="cellIs" dxfId="17262" priority="19459" stopIfTrue="1" operator="lessThanOrEqual">
      <formula>12</formula>
    </cfRule>
    <cfRule type="cellIs" dxfId="17261" priority="19460" stopIfTrue="1" operator="between">
      <formula>12</formula>
      <formula>16</formula>
    </cfRule>
    <cfRule type="cellIs" dxfId="17260" priority="19461" stopIfTrue="1" operator="greaterThan">
      <formula>16</formula>
    </cfRule>
  </conditionalFormatting>
  <conditionalFormatting sqref="K384">
    <cfRule type="cellIs" dxfId="17259" priority="19456" stopIfTrue="1" operator="greaterThan">
      <formula>6.2</formula>
    </cfRule>
    <cfRule type="cellIs" dxfId="17258" priority="19457" stopIfTrue="1" operator="between">
      <formula>5.601</formula>
      <formula>6.2</formula>
    </cfRule>
    <cfRule type="cellIs" dxfId="17257" priority="19458" stopIfTrue="1" operator="lessThanOrEqual">
      <formula>5.6</formula>
    </cfRule>
  </conditionalFormatting>
  <conditionalFormatting sqref="L384">
    <cfRule type="cellIs" dxfId="17256" priority="19455" stopIfTrue="1" operator="lessThanOrEqual">
      <formula>0.02</formula>
    </cfRule>
  </conditionalFormatting>
  <conditionalFormatting sqref="G384">
    <cfRule type="cellIs" dxfId="17255" priority="19452" stopIfTrue="1" operator="lessThanOrEqual">
      <formula>0.12</formula>
    </cfRule>
    <cfRule type="cellIs" dxfId="17254" priority="19453" stopIfTrue="1" operator="between">
      <formula>0.1201</formula>
      <formula>0.2</formula>
    </cfRule>
    <cfRule type="cellIs" dxfId="17253" priority="19454" stopIfTrue="1" operator="greaterThan">
      <formula>0.2</formula>
    </cfRule>
  </conditionalFormatting>
  <conditionalFormatting sqref="P384">
    <cfRule type="cellIs" dxfId="17252" priority="19450" stopIfTrue="1" operator="between">
      <formula>50.1</formula>
      <formula>100</formula>
    </cfRule>
    <cfRule type="cellIs" dxfId="17251" priority="19451" stopIfTrue="1" operator="greaterThan">
      <formula>100</formula>
    </cfRule>
  </conditionalFormatting>
  <conditionalFormatting sqref="O384">
    <cfRule type="cellIs" dxfId="17250" priority="19448" stopIfTrue="1" operator="between">
      <formula>1250.1</formula>
      <formula>5000</formula>
    </cfRule>
    <cfRule type="cellIs" dxfId="17249" priority="19449" stopIfTrue="1" operator="greaterThan">
      <formula>5000</formula>
    </cfRule>
  </conditionalFormatting>
  <conditionalFormatting sqref="F384:G384">
    <cfRule type="cellIs" dxfId="17248" priority="19445" stopIfTrue="1" operator="lessThanOrEqual">
      <formula>60</formula>
    </cfRule>
    <cfRule type="cellIs" dxfId="17247" priority="19446" stopIfTrue="1" operator="between">
      <formula>60</formula>
      <formula>100</formula>
    </cfRule>
    <cfRule type="cellIs" dxfId="17246" priority="19447" stopIfTrue="1" operator="greaterThan">
      <formula>100</formula>
    </cfRule>
  </conditionalFormatting>
  <conditionalFormatting sqref="E384">
    <cfRule type="cellIs" dxfId="17245" priority="19442" stopIfTrue="1" operator="lessThanOrEqual">
      <formula>2.5</formula>
    </cfRule>
    <cfRule type="cellIs" dxfId="17244" priority="19443" stopIfTrue="1" operator="between">
      <formula>2.5</formula>
      <formula>7</formula>
    </cfRule>
    <cfRule type="cellIs" dxfId="17243" priority="19444" stopIfTrue="1" operator="greaterThan">
      <formula>7</formula>
    </cfRule>
  </conditionalFormatting>
  <conditionalFormatting sqref="H384">
    <cfRule type="cellIs" dxfId="17242" priority="19439" stopIfTrue="1" operator="lessThanOrEqual">
      <formula>12</formula>
    </cfRule>
    <cfRule type="cellIs" dxfId="17241" priority="19440" stopIfTrue="1" operator="between">
      <formula>12</formula>
      <formula>16</formula>
    </cfRule>
    <cfRule type="cellIs" dxfId="17240" priority="19441" stopIfTrue="1" operator="greaterThan">
      <formula>16</formula>
    </cfRule>
  </conditionalFormatting>
  <conditionalFormatting sqref="K384">
    <cfRule type="cellIs" dxfId="17239" priority="19436" stopIfTrue="1" operator="greaterThan">
      <formula>6.2</formula>
    </cfRule>
    <cfRule type="cellIs" dxfId="17238" priority="19437" stopIfTrue="1" operator="between">
      <formula>5.601</formula>
      <formula>6.2</formula>
    </cfRule>
    <cfRule type="cellIs" dxfId="17237" priority="19438" stopIfTrue="1" operator="lessThanOrEqual">
      <formula>5.6</formula>
    </cfRule>
  </conditionalFormatting>
  <conditionalFormatting sqref="L384">
    <cfRule type="cellIs" dxfId="17236" priority="19435" stopIfTrue="1" operator="lessThanOrEqual">
      <formula>0.02</formula>
    </cfRule>
  </conditionalFormatting>
  <conditionalFormatting sqref="G384">
    <cfRule type="cellIs" dxfId="17235" priority="19432" stopIfTrue="1" operator="lessThanOrEqual">
      <formula>0.12</formula>
    </cfRule>
    <cfRule type="cellIs" dxfId="17234" priority="19433" stopIfTrue="1" operator="between">
      <formula>0.1201</formula>
      <formula>0.2</formula>
    </cfRule>
    <cfRule type="cellIs" dxfId="17233" priority="19434" stopIfTrue="1" operator="greaterThan">
      <formula>0.2</formula>
    </cfRule>
  </conditionalFormatting>
  <conditionalFormatting sqref="P384">
    <cfRule type="cellIs" dxfId="17232" priority="19430" stopIfTrue="1" operator="between">
      <formula>50.1</formula>
      <formula>100</formula>
    </cfRule>
    <cfRule type="cellIs" dxfId="17231" priority="19431" stopIfTrue="1" operator="greaterThan">
      <formula>100</formula>
    </cfRule>
  </conditionalFormatting>
  <conditionalFormatting sqref="O384">
    <cfRule type="cellIs" dxfId="17230" priority="19428" stopIfTrue="1" operator="between">
      <formula>1250.1</formula>
      <formula>5000</formula>
    </cfRule>
    <cfRule type="cellIs" dxfId="17229" priority="19429" stopIfTrue="1" operator="greaterThan">
      <formula>5000</formula>
    </cfRule>
  </conditionalFormatting>
  <conditionalFormatting sqref="F721:G721">
    <cfRule type="cellIs" dxfId="17228" priority="18465" stopIfTrue="1" operator="lessThanOrEqual">
      <formula>60</formula>
    </cfRule>
    <cfRule type="cellIs" dxfId="17227" priority="18466" stopIfTrue="1" operator="between">
      <formula>60</formula>
      <formula>100</formula>
    </cfRule>
    <cfRule type="cellIs" dxfId="17226" priority="18467" stopIfTrue="1" operator="greaterThan">
      <formula>100</formula>
    </cfRule>
  </conditionalFormatting>
  <conditionalFormatting sqref="E721">
    <cfRule type="cellIs" dxfId="17225" priority="18462" stopIfTrue="1" operator="lessThanOrEqual">
      <formula>2.5</formula>
    </cfRule>
    <cfRule type="cellIs" dxfId="17224" priority="18463" stopIfTrue="1" operator="between">
      <formula>2.5</formula>
      <formula>7</formula>
    </cfRule>
    <cfRule type="cellIs" dxfId="17223" priority="18464" stopIfTrue="1" operator="greaterThan">
      <formula>7</formula>
    </cfRule>
  </conditionalFormatting>
  <conditionalFormatting sqref="H721">
    <cfRule type="cellIs" dxfId="17222" priority="18459" stopIfTrue="1" operator="lessThanOrEqual">
      <formula>12</formula>
    </cfRule>
    <cfRule type="cellIs" dxfId="17221" priority="18460" stopIfTrue="1" operator="between">
      <formula>12</formula>
      <formula>16</formula>
    </cfRule>
    <cfRule type="cellIs" dxfId="17220" priority="18461" stopIfTrue="1" operator="greaterThan">
      <formula>16</formula>
    </cfRule>
  </conditionalFormatting>
  <conditionalFormatting sqref="K721">
    <cfRule type="cellIs" dxfId="17219" priority="18456" stopIfTrue="1" operator="greaterThan">
      <formula>6.2</formula>
    </cfRule>
    <cfRule type="cellIs" dxfId="17218" priority="18457" stopIfTrue="1" operator="between">
      <formula>5.601</formula>
      <formula>6.2</formula>
    </cfRule>
    <cfRule type="cellIs" dxfId="17217" priority="18458" stopIfTrue="1" operator="lessThanOrEqual">
      <formula>5.6</formula>
    </cfRule>
  </conditionalFormatting>
  <conditionalFormatting sqref="L721">
    <cfRule type="cellIs" dxfId="17216" priority="18455" stopIfTrue="1" operator="lessThanOrEqual">
      <formula>0.02</formula>
    </cfRule>
  </conditionalFormatting>
  <conditionalFormatting sqref="G721">
    <cfRule type="cellIs" dxfId="17215" priority="18452" stopIfTrue="1" operator="lessThanOrEqual">
      <formula>0.12</formula>
    </cfRule>
    <cfRule type="cellIs" dxfId="17214" priority="18453" stopIfTrue="1" operator="between">
      <formula>0.1201</formula>
      <formula>0.2</formula>
    </cfRule>
    <cfRule type="cellIs" dxfId="17213" priority="18454" stopIfTrue="1" operator="greaterThan">
      <formula>0.2</formula>
    </cfRule>
  </conditionalFormatting>
  <conditionalFormatting sqref="P721">
    <cfRule type="cellIs" dxfId="17212" priority="18450" stopIfTrue="1" operator="between">
      <formula>50.1</formula>
      <formula>100</formula>
    </cfRule>
    <cfRule type="cellIs" dxfId="17211" priority="18451" stopIfTrue="1" operator="greaterThan">
      <formula>100</formula>
    </cfRule>
  </conditionalFormatting>
  <conditionalFormatting sqref="O721">
    <cfRule type="cellIs" dxfId="17210" priority="18448" stopIfTrue="1" operator="between">
      <formula>1250.1</formula>
      <formula>5000</formula>
    </cfRule>
    <cfRule type="cellIs" dxfId="17209" priority="18449" stopIfTrue="1" operator="greaterThan">
      <formula>5000</formula>
    </cfRule>
  </conditionalFormatting>
  <conditionalFormatting sqref="F721:G721">
    <cfRule type="cellIs" dxfId="17208" priority="18445" stopIfTrue="1" operator="lessThanOrEqual">
      <formula>60</formula>
    </cfRule>
    <cfRule type="cellIs" dxfId="17207" priority="18446" stopIfTrue="1" operator="between">
      <formula>60</formula>
      <formula>100</formula>
    </cfRule>
    <cfRule type="cellIs" dxfId="17206" priority="18447" stopIfTrue="1" operator="greaterThan">
      <formula>100</formula>
    </cfRule>
  </conditionalFormatting>
  <conditionalFormatting sqref="E721">
    <cfRule type="cellIs" dxfId="17205" priority="18442" stopIfTrue="1" operator="lessThanOrEqual">
      <formula>2.5</formula>
    </cfRule>
    <cfRule type="cellIs" dxfId="17204" priority="18443" stopIfTrue="1" operator="between">
      <formula>2.5</formula>
      <formula>7</formula>
    </cfRule>
    <cfRule type="cellIs" dxfId="17203" priority="18444" stopIfTrue="1" operator="greaterThan">
      <formula>7</formula>
    </cfRule>
  </conditionalFormatting>
  <conditionalFormatting sqref="H721">
    <cfRule type="cellIs" dxfId="17202" priority="18439" stopIfTrue="1" operator="lessThanOrEqual">
      <formula>12</formula>
    </cfRule>
    <cfRule type="cellIs" dxfId="17201" priority="18440" stopIfTrue="1" operator="between">
      <formula>12</formula>
      <formula>16</formula>
    </cfRule>
    <cfRule type="cellIs" dxfId="17200" priority="18441" stopIfTrue="1" operator="greaterThan">
      <formula>16</formula>
    </cfRule>
  </conditionalFormatting>
  <conditionalFormatting sqref="K721">
    <cfRule type="cellIs" dxfId="17199" priority="18436" stopIfTrue="1" operator="greaterThan">
      <formula>6.2</formula>
    </cfRule>
    <cfRule type="cellIs" dxfId="17198" priority="18437" stopIfTrue="1" operator="between">
      <formula>5.601</formula>
      <formula>6.2</formula>
    </cfRule>
    <cfRule type="cellIs" dxfId="17197" priority="18438" stopIfTrue="1" operator="lessThanOrEqual">
      <formula>5.6</formula>
    </cfRule>
  </conditionalFormatting>
  <conditionalFormatting sqref="L721">
    <cfRule type="cellIs" dxfId="17196" priority="18435" stopIfTrue="1" operator="lessThanOrEqual">
      <formula>0.02</formula>
    </cfRule>
  </conditionalFormatting>
  <conditionalFormatting sqref="G721">
    <cfRule type="cellIs" dxfId="17195" priority="18432" stopIfTrue="1" operator="lessThanOrEqual">
      <formula>0.12</formula>
    </cfRule>
    <cfRule type="cellIs" dxfId="17194" priority="18433" stopIfTrue="1" operator="between">
      <formula>0.1201</formula>
      <formula>0.2</formula>
    </cfRule>
    <cfRule type="cellIs" dxfId="17193" priority="18434" stopIfTrue="1" operator="greaterThan">
      <formula>0.2</formula>
    </cfRule>
  </conditionalFormatting>
  <conditionalFormatting sqref="P721">
    <cfRule type="cellIs" dxfId="17192" priority="18430" stopIfTrue="1" operator="between">
      <formula>50.1</formula>
      <formula>100</formula>
    </cfRule>
    <cfRule type="cellIs" dxfId="17191" priority="18431" stopIfTrue="1" operator="greaterThan">
      <formula>100</formula>
    </cfRule>
  </conditionalFormatting>
  <conditionalFormatting sqref="O721">
    <cfRule type="cellIs" dxfId="17190" priority="18428" stopIfTrue="1" operator="between">
      <formula>1250.1</formula>
      <formula>5000</formula>
    </cfRule>
    <cfRule type="cellIs" dxfId="17189" priority="18429" stopIfTrue="1" operator="greaterThan">
      <formula>5000</formula>
    </cfRule>
  </conditionalFormatting>
  <conditionalFormatting sqref="Q189">
    <cfRule type="cellIs" dxfId="17188" priority="17902" operator="lessThanOrEqual">
      <formula>1</formula>
    </cfRule>
    <cfRule type="cellIs" dxfId="17187" priority="17903" operator="lessThan">
      <formula>3</formula>
    </cfRule>
  </conditionalFormatting>
  <conditionalFormatting sqref="Q207">
    <cfRule type="cellIs" dxfId="17186" priority="17898" operator="lessThanOrEqual">
      <formula>1</formula>
    </cfRule>
    <cfRule type="cellIs" dxfId="17185" priority="17899" operator="lessThan">
      <formula>3</formula>
    </cfRule>
  </conditionalFormatting>
  <conditionalFormatting sqref="Q215">
    <cfRule type="cellIs" dxfId="17184" priority="17894" operator="lessThanOrEqual">
      <formula>1</formula>
    </cfRule>
    <cfRule type="cellIs" dxfId="17183" priority="17895" operator="lessThan">
      <formula>3</formula>
    </cfRule>
  </conditionalFormatting>
  <conditionalFormatting sqref="Q237">
    <cfRule type="cellIs" dxfId="17182" priority="17880" operator="lessThanOrEqual">
      <formula>1</formula>
    </cfRule>
    <cfRule type="cellIs" dxfId="17181" priority="17881" operator="lessThan">
      <formula>3</formula>
    </cfRule>
  </conditionalFormatting>
  <conditionalFormatting sqref="Q245">
    <cfRule type="cellIs" dxfId="17180" priority="17878" operator="lessThanOrEqual">
      <formula>1</formula>
    </cfRule>
    <cfRule type="cellIs" dxfId="17179" priority="17879" operator="lessThan">
      <formula>3</formula>
    </cfRule>
  </conditionalFormatting>
  <conditionalFormatting sqref="Q255">
    <cfRule type="cellIs" dxfId="17178" priority="17876" operator="lessThanOrEqual">
      <formula>1</formula>
    </cfRule>
    <cfRule type="cellIs" dxfId="17177" priority="17877" operator="lessThan">
      <formula>3</formula>
    </cfRule>
  </conditionalFormatting>
  <conditionalFormatting sqref="Q287">
    <cfRule type="cellIs" dxfId="17176" priority="17874" operator="lessThanOrEqual">
      <formula>1</formula>
    </cfRule>
    <cfRule type="cellIs" dxfId="17175" priority="17875" operator="lessThan">
      <formula>3</formula>
    </cfRule>
  </conditionalFormatting>
  <conditionalFormatting sqref="Q299">
    <cfRule type="cellIs" dxfId="17174" priority="17872" operator="lessThanOrEqual">
      <formula>1</formula>
    </cfRule>
    <cfRule type="cellIs" dxfId="17173" priority="17873" operator="lessThan">
      <formula>3</formula>
    </cfRule>
  </conditionalFormatting>
  <conditionalFormatting sqref="Q311">
    <cfRule type="cellIs" dxfId="17172" priority="17870" operator="lessThanOrEqual">
      <formula>1</formula>
    </cfRule>
    <cfRule type="cellIs" dxfId="17171" priority="17871" operator="lessThan">
      <formula>3</formula>
    </cfRule>
  </conditionalFormatting>
  <conditionalFormatting sqref="Q323">
    <cfRule type="cellIs" dxfId="17170" priority="17868" operator="lessThanOrEqual">
      <formula>1</formula>
    </cfRule>
    <cfRule type="cellIs" dxfId="17169" priority="17869" operator="lessThan">
      <formula>3</formula>
    </cfRule>
  </conditionalFormatting>
  <conditionalFormatting sqref="Q335">
    <cfRule type="cellIs" dxfId="17168" priority="17866" operator="lessThanOrEqual">
      <formula>1</formula>
    </cfRule>
    <cfRule type="cellIs" dxfId="17167" priority="17867" operator="lessThan">
      <formula>3</formula>
    </cfRule>
  </conditionalFormatting>
  <conditionalFormatting sqref="Q345 Q349:Q350">
    <cfRule type="cellIs" dxfId="17166" priority="17864" operator="lessThanOrEqual">
      <formula>1</formula>
    </cfRule>
    <cfRule type="cellIs" dxfId="17165" priority="17865" operator="lessThan">
      <formula>3</formula>
    </cfRule>
  </conditionalFormatting>
  <conditionalFormatting sqref="Q365 Q369:Q370">
    <cfRule type="cellIs" dxfId="17164" priority="17862" operator="lessThanOrEqual">
      <formula>1</formula>
    </cfRule>
    <cfRule type="cellIs" dxfId="17163" priority="17863" operator="lessThan">
      <formula>3</formula>
    </cfRule>
  </conditionalFormatting>
  <conditionalFormatting sqref="Q379 Q383:Q384">
    <cfRule type="cellIs" dxfId="17162" priority="17860" operator="lessThanOrEqual">
      <formula>1</formula>
    </cfRule>
    <cfRule type="cellIs" dxfId="17161" priority="17861" operator="lessThan">
      <formula>3</formula>
    </cfRule>
  </conditionalFormatting>
  <conditionalFormatting sqref="Q391 Q395:Q397 Q399">
    <cfRule type="cellIs" dxfId="17160" priority="17858" operator="lessThanOrEqual">
      <formula>1</formula>
    </cfRule>
    <cfRule type="cellIs" dxfId="17159" priority="17859" operator="lessThan">
      <formula>3</formula>
    </cfRule>
  </conditionalFormatting>
  <conditionalFormatting sqref="Q435">
    <cfRule type="cellIs" dxfId="17158" priority="17856" operator="lessThanOrEqual">
      <formula>1</formula>
    </cfRule>
    <cfRule type="cellIs" dxfId="17157" priority="17857" operator="lessThan">
      <formula>3</formula>
    </cfRule>
  </conditionalFormatting>
  <conditionalFormatting sqref="Q447">
    <cfRule type="cellIs" dxfId="17156" priority="17854" operator="lessThanOrEqual">
      <formula>1</formula>
    </cfRule>
    <cfRule type="cellIs" dxfId="17155" priority="17855" operator="lessThan">
      <formula>3</formula>
    </cfRule>
  </conditionalFormatting>
  <conditionalFormatting sqref="Q459">
    <cfRule type="cellIs" dxfId="17154" priority="17852" operator="lessThanOrEqual">
      <formula>1</formula>
    </cfRule>
    <cfRule type="cellIs" dxfId="17153" priority="17853" operator="lessThan">
      <formula>3</formula>
    </cfRule>
  </conditionalFormatting>
  <conditionalFormatting sqref="Q471">
    <cfRule type="cellIs" dxfId="17152" priority="17850" operator="lessThanOrEqual">
      <formula>1</formula>
    </cfRule>
    <cfRule type="cellIs" dxfId="17151" priority="17851" operator="lessThan">
      <formula>3</formula>
    </cfRule>
  </conditionalFormatting>
  <conditionalFormatting sqref="Q507">
    <cfRule type="cellIs" dxfId="17150" priority="17848" operator="lessThanOrEqual">
      <formula>1</formula>
    </cfRule>
    <cfRule type="cellIs" dxfId="17149" priority="17849" operator="lessThan">
      <formula>3</formula>
    </cfRule>
  </conditionalFormatting>
  <conditionalFormatting sqref="Q519">
    <cfRule type="cellIs" dxfId="17148" priority="17846" operator="lessThanOrEqual">
      <formula>1</formula>
    </cfRule>
    <cfRule type="cellIs" dxfId="17147" priority="17847" operator="lessThan">
      <formula>3</formula>
    </cfRule>
  </conditionalFormatting>
  <conditionalFormatting sqref="Q531">
    <cfRule type="cellIs" dxfId="17146" priority="17844" operator="lessThanOrEqual">
      <formula>1</formula>
    </cfRule>
    <cfRule type="cellIs" dxfId="17145" priority="17845" operator="lessThan">
      <formula>3</formula>
    </cfRule>
  </conditionalFormatting>
  <conditionalFormatting sqref="Q543">
    <cfRule type="cellIs" dxfId="17144" priority="17842" operator="lessThanOrEqual">
      <formula>1</formula>
    </cfRule>
    <cfRule type="cellIs" dxfId="17143" priority="17843" operator="lessThan">
      <formula>3</formula>
    </cfRule>
  </conditionalFormatting>
  <conditionalFormatting sqref="Q579">
    <cfRule type="cellIs" dxfId="17142" priority="17840" operator="lessThanOrEqual">
      <formula>1</formula>
    </cfRule>
    <cfRule type="cellIs" dxfId="17141" priority="17841" operator="lessThan">
      <formula>3</formula>
    </cfRule>
  </conditionalFormatting>
  <conditionalFormatting sqref="Q591">
    <cfRule type="cellIs" dxfId="17140" priority="17838" operator="lessThanOrEqual">
      <formula>1</formula>
    </cfRule>
    <cfRule type="cellIs" dxfId="17139" priority="17839" operator="lessThan">
      <formula>3</formula>
    </cfRule>
  </conditionalFormatting>
  <conditionalFormatting sqref="Q639">
    <cfRule type="cellIs" dxfId="17138" priority="17836" operator="lessThanOrEqual">
      <formula>1</formula>
    </cfRule>
    <cfRule type="cellIs" dxfId="17137" priority="17837" operator="lessThan">
      <formula>3</formula>
    </cfRule>
  </conditionalFormatting>
  <conditionalFormatting sqref="Q649 Q653:Q655 Q657">
    <cfRule type="cellIs" dxfId="17136" priority="17834" operator="lessThanOrEqual">
      <formula>1</formula>
    </cfRule>
    <cfRule type="cellIs" dxfId="17135" priority="17835" operator="lessThan">
      <formula>3</formula>
    </cfRule>
  </conditionalFormatting>
  <conditionalFormatting sqref="Q669">
    <cfRule type="cellIs" dxfId="17134" priority="17832" operator="lessThanOrEqual">
      <formula>1</formula>
    </cfRule>
    <cfRule type="cellIs" dxfId="17133" priority="17833" operator="lessThan">
      <formula>3</formula>
    </cfRule>
  </conditionalFormatting>
  <conditionalFormatting sqref="Q681">
    <cfRule type="cellIs" dxfId="17132" priority="17830" operator="lessThanOrEqual">
      <formula>1</formula>
    </cfRule>
    <cfRule type="cellIs" dxfId="17131" priority="17831" operator="lessThan">
      <formula>3</formula>
    </cfRule>
  </conditionalFormatting>
  <conditionalFormatting sqref="Q717 Q721">
    <cfRule type="cellIs" dxfId="17130" priority="17828" operator="lessThanOrEqual">
      <formula>1</formula>
    </cfRule>
    <cfRule type="cellIs" dxfId="17129" priority="17829" operator="lessThan">
      <formula>3</formula>
    </cfRule>
  </conditionalFormatting>
  <conditionalFormatting sqref="Q730">
    <cfRule type="cellIs" dxfId="17128" priority="17826" operator="lessThanOrEqual">
      <formula>1</formula>
    </cfRule>
    <cfRule type="cellIs" dxfId="17127" priority="17827" operator="lessThan">
      <formula>3</formula>
    </cfRule>
  </conditionalFormatting>
  <conditionalFormatting sqref="Q742">
    <cfRule type="cellIs" dxfId="17126" priority="17824" operator="lessThanOrEqual">
      <formula>1</formula>
    </cfRule>
    <cfRule type="cellIs" dxfId="17125" priority="17825" operator="lessThan">
      <formula>3</formula>
    </cfRule>
  </conditionalFormatting>
  <conditionalFormatting sqref="Q69 Q73:Q75 Q77">
    <cfRule type="cellIs" dxfId="17124" priority="17822" operator="lessThanOrEqual">
      <formula>1</formula>
    </cfRule>
    <cfRule type="cellIs" dxfId="17123" priority="17823" operator="lessThan">
      <formula>3</formula>
    </cfRule>
  </conditionalFormatting>
  <conditionalFormatting sqref="Q87">
    <cfRule type="cellIs" dxfId="17122" priority="17818" operator="lessThanOrEqual">
      <formula>1</formula>
    </cfRule>
    <cfRule type="cellIs" dxfId="17121" priority="17819" operator="lessThan">
      <formula>3</formula>
    </cfRule>
  </conditionalFormatting>
  <conditionalFormatting sqref="Q119">
    <cfRule type="cellIs" dxfId="17120" priority="17816" operator="lessThanOrEqual">
      <formula>1</formula>
    </cfRule>
    <cfRule type="cellIs" dxfId="17119" priority="17817" operator="lessThan">
      <formula>3</formula>
    </cfRule>
  </conditionalFormatting>
  <conditionalFormatting sqref="Q129 Q133:Q135 Q137">
    <cfRule type="cellIs" dxfId="17118" priority="17814" operator="lessThanOrEqual">
      <formula>1</formula>
    </cfRule>
    <cfRule type="cellIs" dxfId="17117" priority="17815" operator="lessThan">
      <formula>3</formula>
    </cfRule>
  </conditionalFormatting>
  <conditionalFormatting sqref="Q149">
    <cfRule type="cellIs" dxfId="17116" priority="17812" operator="lessThanOrEqual">
      <formula>1</formula>
    </cfRule>
    <cfRule type="cellIs" dxfId="17115" priority="17813" operator="lessThan">
      <formula>3</formula>
    </cfRule>
  </conditionalFormatting>
  <conditionalFormatting sqref="Q159 Q163:Q165 Q167">
    <cfRule type="cellIs" dxfId="17114" priority="17810" operator="lessThanOrEqual">
      <formula>1</formula>
    </cfRule>
    <cfRule type="cellIs" dxfId="17113" priority="17811" operator="lessThan">
      <formula>3</formula>
    </cfRule>
  </conditionalFormatting>
  <conditionalFormatting sqref="F70:G70">
    <cfRule type="cellIs" dxfId="17112" priority="17807" stopIfTrue="1" operator="lessThanOrEqual">
      <formula>60</formula>
    </cfRule>
    <cfRule type="cellIs" dxfId="17111" priority="17808" stopIfTrue="1" operator="between">
      <formula>60</formula>
      <formula>100</formula>
    </cfRule>
    <cfRule type="cellIs" dxfId="17110" priority="17809" stopIfTrue="1" operator="greaterThan">
      <formula>100</formula>
    </cfRule>
  </conditionalFormatting>
  <conditionalFormatting sqref="E70">
    <cfRule type="cellIs" dxfId="17109" priority="17804" stopIfTrue="1" operator="lessThanOrEqual">
      <formula>2.5</formula>
    </cfRule>
    <cfRule type="cellIs" dxfId="17108" priority="17805" stopIfTrue="1" operator="between">
      <formula>2.5</formula>
      <formula>7</formula>
    </cfRule>
    <cfRule type="cellIs" dxfId="17107" priority="17806" stopIfTrue="1" operator="greaterThan">
      <formula>7</formula>
    </cfRule>
  </conditionalFormatting>
  <conditionalFormatting sqref="H70">
    <cfRule type="cellIs" dxfId="17106" priority="17801" stopIfTrue="1" operator="lessThanOrEqual">
      <formula>12</formula>
    </cfRule>
    <cfRule type="cellIs" dxfId="17105" priority="17802" stopIfTrue="1" operator="between">
      <formula>12</formula>
      <formula>16</formula>
    </cfRule>
    <cfRule type="cellIs" dxfId="17104" priority="17803" stopIfTrue="1" operator="greaterThan">
      <formula>16</formula>
    </cfRule>
  </conditionalFormatting>
  <conditionalFormatting sqref="K70">
    <cfRule type="cellIs" dxfId="17103" priority="17798" stopIfTrue="1" operator="greaterThan">
      <formula>6.2</formula>
    </cfRule>
    <cfRule type="cellIs" dxfId="17102" priority="17799" stopIfTrue="1" operator="between">
      <formula>5.601</formula>
      <formula>6.2</formula>
    </cfRule>
    <cfRule type="cellIs" dxfId="17101" priority="17800" stopIfTrue="1" operator="lessThanOrEqual">
      <formula>5.6</formula>
    </cfRule>
  </conditionalFormatting>
  <conditionalFormatting sqref="L70">
    <cfRule type="cellIs" dxfId="17100" priority="17797" stopIfTrue="1" operator="lessThanOrEqual">
      <formula>0.02</formula>
    </cfRule>
  </conditionalFormatting>
  <conditionalFormatting sqref="G70">
    <cfRule type="cellIs" dxfId="17099" priority="17794" stopIfTrue="1" operator="lessThanOrEqual">
      <formula>0.12</formula>
    </cfRule>
    <cfRule type="cellIs" dxfId="17098" priority="17795" stopIfTrue="1" operator="between">
      <formula>0.1201</formula>
      <formula>0.2</formula>
    </cfRule>
    <cfRule type="cellIs" dxfId="17097" priority="17796" stopIfTrue="1" operator="greaterThan">
      <formula>0.2</formula>
    </cfRule>
  </conditionalFormatting>
  <conditionalFormatting sqref="P70">
    <cfRule type="cellIs" dxfId="17096" priority="17792" stopIfTrue="1" operator="between">
      <formula>50.1</formula>
      <formula>100</formula>
    </cfRule>
    <cfRule type="cellIs" dxfId="17095" priority="17793" stopIfTrue="1" operator="greaterThan">
      <formula>100</formula>
    </cfRule>
  </conditionalFormatting>
  <conditionalFormatting sqref="O70">
    <cfRule type="cellIs" dxfId="17094" priority="17790" stopIfTrue="1" operator="between">
      <formula>1250.1</formula>
      <formula>5000</formula>
    </cfRule>
    <cfRule type="cellIs" dxfId="17093" priority="17791" stopIfTrue="1" operator="greaterThan">
      <formula>5000</formula>
    </cfRule>
  </conditionalFormatting>
  <conditionalFormatting sqref="F70:G70">
    <cfRule type="cellIs" dxfId="17092" priority="17787" stopIfTrue="1" operator="lessThanOrEqual">
      <formula>60</formula>
    </cfRule>
    <cfRule type="cellIs" dxfId="17091" priority="17788" stopIfTrue="1" operator="between">
      <formula>60</formula>
      <formula>100</formula>
    </cfRule>
    <cfRule type="cellIs" dxfId="17090" priority="17789" stopIfTrue="1" operator="greaterThan">
      <formula>100</formula>
    </cfRule>
  </conditionalFormatting>
  <conditionalFormatting sqref="E70">
    <cfRule type="cellIs" dxfId="17089" priority="17784" stopIfTrue="1" operator="lessThanOrEqual">
      <formula>2.5</formula>
    </cfRule>
    <cfRule type="cellIs" dxfId="17088" priority="17785" stopIfTrue="1" operator="between">
      <formula>2.5</formula>
      <formula>7</formula>
    </cfRule>
    <cfRule type="cellIs" dxfId="17087" priority="17786" stopIfTrue="1" operator="greaterThan">
      <formula>7</formula>
    </cfRule>
  </conditionalFormatting>
  <conditionalFormatting sqref="H70">
    <cfRule type="cellIs" dxfId="17086" priority="17781" stopIfTrue="1" operator="lessThanOrEqual">
      <formula>12</formula>
    </cfRule>
    <cfRule type="cellIs" dxfId="17085" priority="17782" stopIfTrue="1" operator="between">
      <formula>12</formula>
      <formula>16</formula>
    </cfRule>
    <cfRule type="cellIs" dxfId="17084" priority="17783" stopIfTrue="1" operator="greaterThan">
      <formula>16</formula>
    </cfRule>
  </conditionalFormatting>
  <conditionalFormatting sqref="K70">
    <cfRule type="cellIs" dxfId="17083" priority="17778" stopIfTrue="1" operator="greaterThan">
      <formula>6.2</formula>
    </cfRule>
    <cfRule type="cellIs" dxfId="17082" priority="17779" stopIfTrue="1" operator="between">
      <formula>5.601</formula>
      <formula>6.2</formula>
    </cfRule>
    <cfRule type="cellIs" dxfId="17081" priority="17780" stopIfTrue="1" operator="lessThanOrEqual">
      <formula>5.6</formula>
    </cfRule>
  </conditionalFormatting>
  <conditionalFormatting sqref="L70">
    <cfRule type="cellIs" dxfId="17080" priority="17777" stopIfTrue="1" operator="lessThanOrEqual">
      <formula>0.02</formula>
    </cfRule>
  </conditionalFormatting>
  <conditionalFormatting sqref="G70">
    <cfRule type="cellIs" dxfId="17079" priority="17774" stopIfTrue="1" operator="lessThanOrEqual">
      <formula>0.12</formula>
    </cfRule>
    <cfRule type="cellIs" dxfId="17078" priority="17775" stopIfTrue="1" operator="between">
      <formula>0.1201</formula>
      <formula>0.2</formula>
    </cfRule>
    <cfRule type="cellIs" dxfId="17077" priority="17776" stopIfTrue="1" operator="greaterThan">
      <formula>0.2</formula>
    </cfRule>
  </conditionalFormatting>
  <conditionalFormatting sqref="P70">
    <cfRule type="cellIs" dxfId="17076" priority="17772" stopIfTrue="1" operator="between">
      <formula>50.1</formula>
      <formula>100</formula>
    </cfRule>
    <cfRule type="cellIs" dxfId="17075" priority="17773" stopIfTrue="1" operator="greaterThan">
      <formula>100</formula>
    </cfRule>
  </conditionalFormatting>
  <conditionalFormatting sqref="O70">
    <cfRule type="cellIs" dxfId="17074" priority="17770" stopIfTrue="1" operator="between">
      <formula>1250.1</formula>
      <formula>5000</formula>
    </cfRule>
    <cfRule type="cellIs" dxfId="17073" priority="17771" stopIfTrue="1" operator="greaterThan">
      <formula>5000</formula>
    </cfRule>
  </conditionalFormatting>
  <conditionalFormatting sqref="Q70">
    <cfRule type="cellIs" dxfId="17072" priority="17768" operator="lessThanOrEqual">
      <formula>1</formula>
    </cfRule>
    <cfRule type="cellIs" dxfId="17071" priority="17769" operator="lessThan">
      <formula>3</formula>
    </cfRule>
  </conditionalFormatting>
  <conditionalFormatting sqref="F88:G88">
    <cfRule type="cellIs" dxfId="17070" priority="17765" stopIfTrue="1" operator="lessThanOrEqual">
      <formula>60</formula>
    </cfRule>
    <cfRule type="cellIs" dxfId="17069" priority="17766" stopIfTrue="1" operator="between">
      <formula>60</formula>
      <formula>100</formula>
    </cfRule>
    <cfRule type="cellIs" dxfId="17068" priority="17767" stopIfTrue="1" operator="greaterThan">
      <formula>100</formula>
    </cfRule>
  </conditionalFormatting>
  <conditionalFormatting sqref="E88">
    <cfRule type="cellIs" dxfId="17067" priority="17762" stopIfTrue="1" operator="lessThanOrEqual">
      <formula>2.5</formula>
    </cfRule>
    <cfRule type="cellIs" dxfId="17066" priority="17763" stopIfTrue="1" operator="between">
      <formula>2.5</formula>
      <formula>7</formula>
    </cfRule>
    <cfRule type="cellIs" dxfId="17065" priority="17764" stopIfTrue="1" operator="greaterThan">
      <formula>7</formula>
    </cfRule>
  </conditionalFormatting>
  <conditionalFormatting sqref="H88">
    <cfRule type="cellIs" dxfId="17064" priority="17759" stopIfTrue="1" operator="lessThanOrEqual">
      <formula>12</formula>
    </cfRule>
    <cfRule type="cellIs" dxfId="17063" priority="17760" stopIfTrue="1" operator="between">
      <formula>12</formula>
      <formula>16</formula>
    </cfRule>
    <cfRule type="cellIs" dxfId="17062" priority="17761" stopIfTrue="1" operator="greaterThan">
      <formula>16</formula>
    </cfRule>
  </conditionalFormatting>
  <conditionalFormatting sqref="K88">
    <cfRule type="cellIs" dxfId="17061" priority="17756" stopIfTrue="1" operator="greaterThan">
      <formula>6.2</formula>
    </cfRule>
    <cfRule type="cellIs" dxfId="17060" priority="17757" stopIfTrue="1" operator="between">
      <formula>5.601</formula>
      <formula>6.2</formula>
    </cfRule>
    <cfRule type="cellIs" dxfId="17059" priority="17758" stopIfTrue="1" operator="lessThanOrEqual">
      <formula>5.6</formula>
    </cfRule>
  </conditionalFormatting>
  <conditionalFormatting sqref="L88">
    <cfRule type="cellIs" dxfId="17058" priority="17755" stopIfTrue="1" operator="lessThanOrEqual">
      <formula>0.02</formula>
    </cfRule>
  </conditionalFormatting>
  <conditionalFormatting sqref="G88">
    <cfRule type="cellIs" dxfId="17057" priority="17752" stopIfTrue="1" operator="lessThanOrEqual">
      <formula>0.12</formula>
    </cfRule>
    <cfRule type="cellIs" dxfId="17056" priority="17753" stopIfTrue="1" operator="between">
      <formula>0.1201</formula>
      <formula>0.2</formula>
    </cfRule>
    <cfRule type="cellIs" dxfId="17055" priority="17754" stopIfTrue="1" operator="greaterThan">
      <formula>0.2</formula>
    </cfRule>
  </conditionalFormatting>
  <conditionalFormatting sqref="P88">
    <cfRule type="cellIs" dxfId="17054" priority="17750" stopIfTrue="1" operator="between">
      <formula>50.1</formula>
      <formula>100</formula>
    </cfRule>
    <cfRule type="cellIs" dxfId="17053" priority="17751" stopIfTrue="1" operator="greaterThan">
      <formula>100</formula>
    </cfRule>
  </conditionalFormatting>
  <conditionalFormatting sqref="O88">
    <cfRule type="cellIs" dxfId="17052" priority="17748" stopIfTrue="1" operator="between">
      <formula>1250.1</formula>
      <formula>5000</formula>
    </cfRule>
    <cfRule type="cellIs" dxfId="17051" priority="17749" stopIfTrue="1" operator="greaterThan">
      <formula>5000</formula>
    </cfRule>
  </conditionalFormatting>
  <conditionalFormatting sqref="F88:G88">
    <cfRule type="cellIs" dxfId="17050" priority="17745" stopIfTrue="1" operator="lessThanOrEqual">
      <formula>60</formula>
    </cfRule>
    <cfRule type="cellIs" dxfId="17049" priority="17746" stopIfTrue="1" operator="between">
      <formula>60</formula>
      <formula>100</formula>
    </cfRule>
    <cfRule type="cellIs" dxfId="17048" priority="17747" stopIfTrue="1" operator="greaterThan">
      <formula>100</formula>
    </cfRule>
  </conditionalFormatting>
  <conditionalFormatting sqref="E88">
    <cfRule type="cellIs" dxfId="17047" priority="17742" stopIfTrue="1" operator="lessThanOrEqual">
      <formula>2.5</formula>
    </cfRule>
    <cfRule type="cellIs" dxfId="17046" priority="17743" stopIfTrue="1" operator="between">
      <formula>2.5</formula>
      <formula>7</formula>
    </cfRule>
    <cfRule type="cellIs" dxfId="17045" priority="17744" stopIfTrue="1" operator="greaterThan">
      <formula>7</formula>
    </cfRule>
  </conditionalFormatting>
  <conditionalFormatting sqref="H88">
    <cfRule type="cellIs" dxfId="17044" priority="17739" stopIfTrue="1" operator="lessThanOrEqual">
      <formula>12</formula>
    </cfRule>
    <cfRule type="cellIs" dxfId="17043" priority="17740" stopIfTrue="1" operator="between">
      <formula>12</formula>
      <formula>16</formula>
    </cfRule>
    <cfRule type="cellIs" dxfId="17042" priority="17741" stopIfTrue="1" operator="greaterThan">
      <formula>16</formula>
    </cfRule>
  </conditionalFormatting>
  <conditionalFormatting sqref="K88">
    <cfRule type="cellIs" dxfId="17041" priority="17736" stopIfTrue="1" operator="greaterThan">
      <formula>6.2</formula>
    </cfRule>
    <cfRule type="cellIs" dxfId="17040" priority="17737" stopIfTrue="1" operator="between">
      <formula>5.601</formula>
      <formula>6.2</formula>
    </cfRule>
    <cfRule type="cellIs" dxfId="17039" priority="17738" stopIfTrue="1" operator="lessThanOrEqual">
      <formula>5.6</formula>
    </cfRule>
  </conditionalFormatting>
  <conditionalFormatting sqref="L88">
    <cfRule type="cellIs" dxfId="17038" priority="17735" stopIfTrue="1" operator="lessThanOrEqual">
      <formula>0.02</formula>
    </cfRule>
  </conditionalFormatting>
  <conditionalFormatting sqref="G88">
    <cfRule type="cellIs" dxfId="17037" priority="17732" stopIfTrue="1" operator="lessThanOrEqual">
      <formula>0.12</formula>
    </cfRule>
    <cfRule type="cellIs" dxfId="17036" priority="17733" stopIfTrue="1" operator="between">
      <formula>0.1201</formula>
      <formula>0.2</formula>
    </cfRule>
    <cfRule type="cellIs" dxfId="17035" priority="17734" stopIfTrue="1" operator="greaterThan">
      <formula>0.2</formula>
    </cfRule>
  </conditionalFormatting>
  <conditionalFormatting sqref="P88">
    <cfRule type="cellIs" dxfId="17034" priority="17730" stopIfTrue="1" operator="between">
      <formula>50.1</formula>
      <formula>100</formula>
    </cfRule>
    <cfRule type="cellIs" dxfId="17033" priority="17731" stopIfTrue="1" operator="greaterThan">
      <formula>100</formula>
    </cfRule>
  </conditionalFormatting>
  <conditionalFormatting sqref="O88">
    <cfRule type="cellIs" dxfId="17032" priority="17728" stopIfTrue="1" operator="between">
      <formula>1250.1</formula>
      <formula>5000</formula>
    </cfRule>
    <cfRule type="cellIs" dxfId="17031" priority="17729" stopIfTrue="1" operator="greaterThan">
      <formula>5000</formula>
    </cfRule>
  </conditionalFormatting>
  <conditionalFormatting sqref="Q88">
    <cfRule type="cellIs" dxfId="17030" priority="17726" operator="lessThanOrEqual">
      <formula>1</formula>
    </cfRule>
    <cfRule type="cellIs" dxfId="17029" priority="17727" operator="lessThan">
      <formula>3</formula>
    </cfRule>
  </conditionalFormatting>
  <conditionalFormatting sqref="F105:G105">
    <cfRule type="cellIs" dxfId="17028" priority="17723" stopIfTrue="1" operator="lessThanOrEqual">
      <formula>60</formula>
    </cfRule>
    <cfRule type="cellIs" dxfId="17027" priority="17724" stopIfTrue="1" operator="between">
      <formula>60</formula>
      <formula>100</formula>
    </cfRule>
    <cfRule type="cellIs" dxfId="17026" priority="17725" stopIfTrue="1" operator="greaterThan">
      <formula>100</formula>
    </cfRule>
  </conditionalFormatting>
  <conditionalFormatting sqref="E105">
    <cfRule type="cellIs" dxfId="17025" priority="17720" stopIfTrue="1" operator="lessThanOrEqual">
      <formula>2.5</formula>
    </cfRule>
    <cfRule type="cellIs" dxfId="17024" priority="17721" stopIfTrue="1" operator="between">
      <formula>2.5</formula>
      <formula>7</formula>
    </cfRule>
    <cfRule type="cellIs" dxfId="17023" priority="17722" stopIfTrue="1" operator="greaterThan">
      <formula>7</formula>
    </cfRule>
  </conditionalFormatting>
  <conditionalFormatting sqref="H105">
    <cfRule type="cellIs" dxfId="17022" priority="17717" stopIfTrue="1" operator="lessThanOrEqual">
      <formula>12</formula>
    </cfRule>
    <cfRule type="cellIs" dxfId="17021" priority="17718" stopIfTrue="1" operator="between">
      <formula>12</formula>
      <formula>16</formula>
    </cfRule>
    <cfRule type="cellIs" dxfId="17020" priority="17719" stopIfTrue="1" operator="greaterThan">
      <formula>16</formula>
    </cfRule>
  </conditionalFormatting>
  <conditionalFormatting sqref="K105">
    <cfRule type="cellIs" dxfId="17019" priority="17714" stopIfTrue="1" operator="greaterThan">
      <formula>6.2</formula>
    </cfRule>
    <cfRule type="cellIs" dxfId="17018" priority="17715" stopIfTrue="1" operator="between">
      <formula>5.601</formula>
      <formula>6.2</formula>
    </cfRule>
    <cfRule type="cellIs" dxfId="17017" priority="17716" stopIfTrue="1" operator="lessThanOrEqual">
      <formula>5.6</formula>
    </cfRule>
  </conditionalFormatting>
  <conditionalFormatting sqref="L105">
    <cfRule type="cellIs" dxfId="17016" priority="17713" stopIfTrue="1" operator="lessThanOrEqual">
      <formula>0.02</formula>
    </cfRule>
  </conditionalFormatting>
  <conditionalFormatting sqref="G105">
    <cfRule type="cellIs" dxfId="17015" priority="17710" stopIfTrue="1" operator="lessThanOrEqual">
      <formula>0.12</formula>
    </cfRule>
    <cfRule type="cellIs" dxfId="17014" priority="17711" stopIfTrue="1" operator="between">
      <formula>0.1201</formula>
      <formula>0.2</formula>
    </cfRule>
    <cfRule type="cellIs" dxfId="17013" priority="17712" stopIfTrue="1" operator="greaterThan">
      <formula>0.2</formula>
    </cfRule>
  </conditionalFormatting>
  <conditionalFormatting sqref="P105">
    <cfRule type="cellIs" dxfId="17012" priority="17708" stopIfTrue="1" operator="between">
      <formula>50.1</formula>
      <formula>100</formula>
    </cfRule>
    <cfRule type="cellIs" dxfId="17011" priority="17709" stopIfTrue="1" operator="greaterThan">
      <formula>100</formula>
    </cfRule>
  </conditionalFormatting>
  <conditionalFormatting sqref="O105">
    <cfRule type="cellIs" dxfId="17010" priority="17706" stopIfTrue="1" operator="between">
      <formula>1250.1</formula>
      <formula>5000</formula>
    </cfRule>
    <cfRule type="cellIs" dxfId="17009" priority="17707" stopIfTrue="1" operator="greaterThan">
      <formula>5000</formula>
    </cfRule>
  </conditionalFormatting>
  <conditionalFormatting sqref="F105:G105">
    <cfRule type="cellIs" dxfId="17008" priority="17703" stopIfTrue="1" operator="lessThanOrEqual">
      <formula>60</formula>
    </cfRule>
    <cfRule type="cellIs" dxfId="17007" priority="17704" stopIfTrue="1" operator="between">
      <formula>60</formula>
      <formula>100</formula>
    </cfRule>
    <cfRule type="cellIs" dxfId="17006" priority="17705" stopIfTrue="1" operator="greaterThan">
      <formula>100</formula>
    </cfRule>
  </conditionalFormatting>
  <conditionalFormatting sqref="E105">
    <cfRule type="cellIs" dxfId="17005" priority="17700" stopIfTrue="1" operator="lessThanOrEqual">
      <formula>2.5</formula>
    </cfRule>
    <cfRule type="cellIs" dxfId="17004" priority="17701" stopIfTrue="1" operator="between">
      <formula>2.5</formula>
      <formula>7</formula>
    </cfRule>
    <cfRule type="cellIs" dxfId="17003" priority="17702" stopIfTrue="1" operator="greaterThan">
      <formula>7</formula>
    </cfRule>
  </conditionalFormatting>
  <conditionalFormatting sqref="H105">
    <cfRule type="cellIs" dxfId="17002" priority="17697" stopIfTrue="1" operator="lessThanOrEqual">
      <formula>12</formula>
    </cfRule>
    <cfRule type="cellIs" dxfId="17001" priority="17698" stopIfTrue="1" operator="between">
      <formula>12</formula>
      <formula>16</formula>
    </cfRule>
    <cfRule type="cellIs" dxfId="17000" priority="17699" stopIfTrue="1" operator="greaterThan">
      <formula>16</formula>
    </cfRule>
  </conditionalFormatting>
  <conditionalFormatting sqref="K105">
    <cfRule type="cellIs" dxfId="16999" priority="17694" stopIfTrue="1" operator="greaterThan">
      <formula>6.2</formula>
    </cfRule>
    <cfRule type="cellIs" dxfId="16998" priority="17695" stopIfTrue="1" operator="between">
      <formula>5.601</formula>
      <formula>6.2</formula>
    </cfRule>
    <cfRule type="cellIs" dxfId="16997" priority="17696" stopIfTrue="1" operator="lessThanOrEqual">
      <formula>5.6</formula>
    </cfRule>
  </conditionalFormatting>
  <conditionalFormatting sqref="L105">
    <cfRule type="cellIs" dxfId="16996" priority="17693" stopIfTrue="1" operator="lessThanOrEqual">
      <formula>0.02</formula>
    </cfRule>
  </conditionalFormatting>
  <conditionalFormatting sqref="G105">
    <cfRule type="cellIs" dxfId="16995" priority="17690" stopIfTrue="1" operator="lessThanOrEqual">
      <formula>0.12</formula>
    </cfRule>
    <cfRule type="cellIs" dxfId="16994" priority="17691" stopIfTrue="1" operator="between">
      <formula>0.1201</formula>
      <formula>0.2</formula>
    </cfRule>
    <cfRule type="cellIs" dxfId="16993" priority="17692" stopIfTrue="1" operator="greaterThan">
      <formula>0.2</formula>
    </cfRule>
  </conditionalFormatting>
  <conditionalFormatting sqref="P105">
    <cfRule type="cellIs" dxfId="16992" priority="17688" stopIfTrue="1" operator="between">
      <formula>50.1</formula>
      <formula>100</formula>
    </cfRule>
    <cfRule type="cellIs" dxfId="16991" priority="17689" stopIfTrue="1" operator="greaterThan">
      <formula>100</formula>
    </cfRule>
  </conditionalFormatting>
  <conditionalFormatting sqref="O105">
    <cfRule type="cellIs" dxfId="16990" priority="17686" stopIfTrue="1" operator="between">
      <formula>1250.1</formula>
      <formula>5000</formula>
    </cfRule>
    <cfRule type="cellIs" dxfId="16989" priority="17687" stopIfTrue="1" operator="greaterThan">
      <formula>5000</formula>
    </cfRule>
  </conditionalFormatting>
  <conditionalFormatting sqref="F105:G105">
    <cfRule type="cellIs" dxfId="16988" priority="17683" stopIfTrue="1" operator="lessThanOrEqual">
      <formula>60</formula>
    </cfRule>
    <cfRule type="cellIs" dxfId="16987" priority="17684" stopIfTrue="1" operator="between">
      <formula>60</formula>
      <formula>100</formula>
    </cfRule>
    <cfRule type="cellIs" dxfId="16986" priority="17685" stopIfTrue="1" operator="greaterThan">
      <formula>100</formula>
    </cfRule>
  </conditionalFormatting>
  <conditionalFormatting sqref="E105">
    <cfRule type="cellIs" dxfId="16985" priority="17680" stopIfTrue="1" operator="lessThanOrEqual">
      <formula>2.5</formula>
    </cfRule>
    <cfRule type="cellIs" dxfId="16984" priority="17681" stopIfTrue="1" operator="between">
      <formula>2.5</formula>
      <formula>7</formula>
    </cfRule>
    <cfRule type="cellIs" dxfId="16983" priority="17682" stopIfTrue="1" operator="greaterThan">
      <formula>7</formula>
    </cfRule>
  </conditionalFormatting>
  <conditionalFormatting sqref="H105">
    <cfRule type="cellIs" dxfId="16982" priority="17677" stopIfTrue="1" operator="lessThanOrEqual">
      <formula>12</formula>
    </cfRule>
    <cfRule type="cellIs" dxfId="16981" priority="17678" stopIfTrue="1" operator="between">
      <formula>12</formula>
      <formula>16</formula>
    </cfRule>
    <cfRule type="cellIs" dxfId="16980" priority="17679" stopIfTrue="1" operator="greaterThan">
      <formula>16</formula>
    </cfRule>
  </conditionalFormatting>
  <conditionalFormatting sqref="K105">
    <cfRule type="cellIs" dxfId="16979" priority="17674" stopIfTrue="1" operator="greaterThan">
      <formula>6.2</formula>
    </cfRule>
    <cfRule type="cellIs" dxfId="16978" priority="17675" stopIfTrue="1" operator="between">
      <formula>5.601</formula>
      <formula>6.2</formula>
    </cfRule>
    <cfRule type="cellIs" dxfId="16977" priority="17676" stopIfTrue="1" operator="lessThanOrEqual">
      <formula>5.6</formula>
    </cfRule>
  </conditionalFormatting>
  <conditionalFormatting sqref="L105">
    <cfRule type="cellIs" dxfId="16976" priority="17673" stopIfTrue="1" operator="lessThanOrEqual">
      <formula>0.02</formula>
    </cfRule>
  </conditionalFormatting>
  <conditionalFormatting sqref="G105">
    <cfRule type="cellIs" dxfId="16975" priority="17670" stopIfTrue="1" operator="lessThanOrEqual">
      <formula>0.12</formula>
    </cfRule>
    <cfRule type="cellIs" dxfId="16974" priority="17671" stopIfTrue="1" operator="between">
      <formula>0.1201</formula>
      <formula>0.2</formula>
    </cfRule>
    <cfRule type="cellIs" dxfId="16973" priority="17672" stopIfTrue="1" operator="greaterThan">
      <formula>0.2</formula>
    </cfRule>
  </conditionalFormatting>
  <conditionalFormatting sqref="P105">
    <cfRule type="cellIs" dxfId="16972" priority="17668" stopIfTrue="1" operator="between">
      <formula>50.1</formula>
      <formula>100</formula>
    </cfRule>
    <cfRule type="cellIs" dxfId="16971" priority="17669" stopIfTrue="1" operator="greaterThan">
      <formula>100</formula>
    </cfRule>
  </conditionalFormatting>
  <conditionalFormatting sqref="O105">
    <cfRule type="cellIs" dxfId="16970" priority="17666" stopIfTrue="1" operator="between">
      <formula>1250.1</formula>
      <formula>5000</formula>
    </cfRule>
    <cfRule type="cellIs" dxfId="16969" priority="17667" stopIfTrue="1" operator="greaterThan">
      <formula>5000</formula>
    </cfRule>
  </conditionalFormatting>
  <conditionalFormatting sqref="F105:G105">
    <cfRule type="cellIs" dxfId="16968" priority="17663" stopIfTrue="1" operator="lessThanOrEqual">
      <formula>60</formula>
    </cfRule>
    <cfRule type="cellIs" dxfId="16967" priority="17664" stopIfTrue="1" operator="between">
      <formula>60</formula>
      <formula>100</formula>
    </cfRule>
    <cfRule type="cellIs" dxfId="16966" priority="17665" stopIfTrue="1" operator="greaterThan">
      <formula>100</formula>
    </cfRule>
  </conditionalFormatting>
  <conditionalFormatting sqref="E105">
    <cfRule type="cellIs" dxfId="16965" priority="17660" stopIfTrue="1" operator="lessThanOrEqual">
      <formula>2.5</formula>
    </cfRule>
    <cfRule type="cellIs" dxfId="16964" priority="17661" stopIfTrue="1" operator="between">
      <formula>2.5</formula>
      <formula>7</formula>
    </cfRule>
    <cfRule type="cellIs" dxfId="16963" priority="17662" stopIfTrue="1" operator="greaterThan">
      <formula>7</formula>
    </cfRule>
  </conditionalFormatting>
  <conditionalFormatting sqref="H105">
    <cfRule type="cellIs" dxfId="16962" priority="17657" stopIfTrue="1" operator="lessThanOrEqual">
      <formula>12</formula>
    </cfRule>
    <cfRule type="cellIs" dxfId="16961" priority="17658" stopIfTrue="1" operator="between">
      <formula>12</formula>
      <formula>16</formula>
    </cfRule>
    <cfRule type="cellIs" dxfId="16960" priority="17659" stopIfTrue="1" operator="greaterThan">
      <formula>16</formula>
    </cfRule>
  </conditionalFormatting>
  <conditionalFormatting sqref="K105">
    <cfRule type="cellIs" dxfId="16959" priority="17654" stopIfTrue="1" operator="greaterThan">
      <formula>6.2</formula>
    </cfRule>
    <cfRule type="cellIs" dxfId="16958" priority="17655" stopIfTrue="1" operator="between">
      <formula>5.601</formula>
      <formula>6.2</formula>
    </cfRule>
    <cfRule type="cellIs" dxfId="16957" priority="17656" stopIfTrue="1" operator="lessThanOrEqual">
      <formula>5.6</formula>
    </cfRule>
  </conditionalFormatting>
  <conditionalFormatting sqref="L105">
    <cfRule type="cellIs" dxfId="16956" priority="17653" stopIfTrue="1" operator="lessThanOrEqual">
      <formula>0.02</formula>
    </cfRule>
  </conditionalFormatting>
  <conditionalFormatting sqref="G105">
    <cfRule type="cellIs" dxfId="16955" priority="17650" stopIfTrue="1" operator="lessThanOrEqual">
      <formula>0.12</formula>
    </cfRule>
    <cfRule type="cellIs" dxfId="16954" priority="17651" stopIfTrue="1" operator="between">
      <formula>0.1201</formula>
      <formula>0.2</formula>
    </cfRule>
    <cfRule type="cellIs" dxfId="16953" priority="17652" stopIfTrue="1" operator="greaterThan">
      <formula>0.2</formula>
    </cfRule>
  </conditionalFormatting>
  <conditionalFormatting sqref="P105">
    <cfRule type="cellIs" dxfId="16952" priority="17648" stopIfTrue="1" operator="between">
      <formula>50.1</formula>
      <formula>100</formula>
    </cfRule>
    <cfRule type="cellIs" dxfId="16951" priority="17649" stopIfTrue="1" operator="greaterThan">
      <formula>100</formula>
    </cfRule>
  </conditionalFormatting>
  <conditionalFormatting sqref="O105">
    <cfRule type="cellIs" dxfId="16950" priority="17646" stopIfTrue="1" operator="between">
      <formula>1250.1</formula>
      <formula>5000</formula>
    </cfRule>
    <cfRule type="cellIs" dxfId="16949" priority="17647" stopIfTrue="1" operator="greaterThan">
      <formula>5000</formula>
    </cfRule>
  </conditionalFormatting>
  <conditionalFormatting sqref="Q105">
    <cfRule type="cellIs" dxfId="16948" priority="17644" operator="lessThanOrEqual">
      <formula>1</formula>
    </cfRule>
    <cfRule type="cellIs" dxfId="16947" priority="17645" operator="lessThan">
      <formula>3</formula>
    </cfRule>
  </conditionalFormatting>
  <conditionalFormatting sqref="F117">
    <cfRule type="cellIs" dxfId="16946" priority="17641" stopIfTrue="1" operator="lessThanOrEqual">
      <formula>60</formula>
    </cfRule>
    <cfRule type="cellIs" dxfId="16945" priority="17642" stopIfTrue="1" operator="between">
      <formula>60</formula>
      <formula>100</formula>
    </cfRule>
    <cfRule type="cellIs" dxfId="16944" priority="17643" stopIfTrue="1" operator="greaterThan">
      <formula>100</formula>
    </cfRule>
  </conditionalFormatting>
  <conditionalFormatting sqref="E117">
    <cfRule type="cellIs" dxfId="16943" priority="17638" stopIfTrue="1" operator="lessThanOrEqual">
      <formula>2.5</formula>
    </cfRule>
    <cfRule type="cellIs" dxfId="16942" priority="17639" stopIfTrue="1" operator="between">
      <formula>2.5</formula>
      <formula>7</formula>
    </cfRule>
    <cfRule type="cellIs" dxfId="16941" priority="17640" stopIfTrue="1" operator="greaterThan">
      <formula>7</formula>
    </cfRule>
  </conditionalFormatting>
  <conditionalFormatting sqref="H117">
    <cfRule type="cellIs" dxfId="16940" priority="17635" stopIfTrue="1" operator="lessThanOrEqual">
      <formula>12</formula>
    </cfRule>
    <cfRule type="cellIs" dxfId="16939" priority="17636" stopIfTrue="1" operator="between">
      <formula>12</formula>
      <formula>16</formula>
    </cfRule>
    <cfRule type="cellIs" dxfId="16938" priority="17637" stopIfTrue="1" operator="greaterThan">
      <formula>16</formula>
    </cfRule>
  </conditionalFormatting>
  <conditionalFormatting sqref="K117">
    <cfRule type="cellIs" dxfId="16937" priority="17632" stopIfTrue="1" operator="greaterThan">
      <formula>6.2</formula>
    </cfRule>
    <cfRule type="cellIs" dxfId="16936" priority="17633" stopIfTrue="1" operator="between">
      <formula>5.601</formula>
      <formula>6.2</formula>
    </cfRule>
    <cfRule type="cellIs" dxfId="16935" priority="17634" stopIfTrue="1" operator="lessThanOrEqual">
      <formula>5.6</formula>
    </cfRule>
  </conditionalFormatting>
  <conditionalFormatting sqref="L117">
    <cfRule type="cellIs" dxfId="16934" priority="17631" stopIfTrue="1" operator="lessThanOrEqual">
      <formula>0.02</formula>
    </cfRule>
  </conditionalFormatting>
  <conditionalFormatting sqref="P117">
    <cfRule type="cellIs" dxfId="16933" priority="17629" stopIfTrue="1" operator="between">
      <formula>50.1</formula>
      <formula>100</formula>
    </cfRule>
    <cfRule type="cellIs" dxfId="16932" priority="17630" stopIfTrue="1" operator="greaterThan">
      <formula>100</formula>
    </cfRule>
  </conditionalFormatting>
  <conditionalFormatting sqref="O117">
    <cfRule type="cellIs" dxfId="16931" priority="17627" stopIfTrue="1" operator="between">
      <formula>1250.1</formula>
      <formula>5000</formula>
    </cfRule>
    <cfRule type="cellIs" dxfId="16930" priority="17628" stopIfTrue="1" operator="greaterThan">
      <formula>5000</formula>
    </cfRule>
  </conditionalFormatting>
  <conditionalFormatting sqref="F117">
    <cfRule type="cellIs" dxfId="16929" priority="17624" stopIfTrue="1" operator="lessThanOrEqual">
      <formula>60</formula>
    </cfRule>
    <cfRule type="cellIs" dxfId="16928" priority="17625" stopIfTrue="1" operator="between">
      <formula>60</formula>
      <formula>100</formula>
    </cfRule>
    <cfRule type="cellIs" dxfId="16927" priority="17626" stopIfTrue="1" operator="greaterThan">
      <formula>100</formula>
    </cfRule>
  </conditionalFormatting>
  <conditionalFormatting sqref="E117">
    <cfRule type="cellIs" dxfId="16926" priority="17621" stopIfTrue="1" operator="lessThanOrEqual">
      <formula>2.5</formula>
    </cfRule>
    <cfRule type="cellIs" dxfId="16925" priority="17622" stopIfTrue="1" operator="between">
      <formula>2.5</formula>
      <formula>7</formula>
    </cfRule>
    <cfRule type="cellIs" dxfId="16924" priority="17623" stopIfTrue="1" operator="greaterThan">
      <formula>7</formula>
    </cfRule>
  </conditionalFormatting>
  <conditionalFormatting sqref="H117">
    <cfRule type="cellIs" dxfId="16923" priority="17618" stopIfTrue="1" operator="lessThanOrEqual">
      <formula>12</formula>
    </cfRule>
    <cfRule type="cellIs" dxfId="16922" priority="17619" stopIfTrue="1" operator="between">
      <formula>12</formula>
      <formula>16</formula>
    </cfRule>
    <cfRule type="cellIs" dxfId="16921" priority="17620" stopIfTrue="1" operator="greaterThan">
      <formula>16</formula>
    </cfRule>
  </conditionalFormatting>
  <conditionalFormatting sqref="K117">
    <cfRule type="cellIs" dxfId="16920" priority="17615" stopIfTrue="1" operator="greaterThan">
      <formula>6.2</formula>
    </cfRule>
    <cfRule type="cellIs" dxfId="16919" priority="17616" stopIfTrue="1" operator="between">
      <formula>5.601</formula>
      <formula>6.2</formula>
    </cfRule>
    <cfRule type="cellIs" dxfId="16918" priority="17617" stopIfTrue="1" operator="lessThanOrEqual">
      <formula>5.6</formula>
    </cfRule>
  </conditionalFormatting>
  <conditionalFormatting sqref="L117">
    <cfRule type="cellIs" dxfId="16917" priority="17614" stopIfTrue="1" operator="lessThanOrEqual">
      <formula>0.02</formula>
    </cfRule>
  </conditionalFormatting>
  <conditionalFormatting sqref="P117">
    <cfRule type="cellIs" dxfId="16916" priority="17612" stopIfTrue="1" operator="between">
      <formula>50.1</formula>
      <formula>100</formula>
    </cfRule>
    <cfRule type="cellIs" dxfId="16915" priority="17613" stopIfTrue="1" operator="greaterThan">
      <formula>100</formula>
    </cfRule>
  </conditionalFormatting>
  <conditionalFormatting sqref="O117">
    <cfRule type="cellIs" dxfId="16914" priority="17610" stopIfTrue="1" operator="between">
      <formula>1250.1</formula>
      <formula>5000</formula>
    </cfRule>
    <cfRule type="cellIs" dxfId="16913" priority="17611" stopIfTrue="1" operator="greaterThan">
      <formula>5000</formula>
    </cfRule>
  </conditionalFormatting>
  <conditionalFormatting sqref="E117">
    <cfRule type="cellIs" dxfId="16912" priority="17607" stopIfTrue="1" operator="lessThanOrEqual">
      <formula>2.5</formula>
    </cfRule>
    <cfRule type="cellIs" dxfId="16911" priority="17608" stopIfTrue="1" operator="between">
      <formula>2.5</formula>
      <formula>7</formula>
    </cfRule>
    <cfRule type="cellIs" dxfId="16910" priority="17609" stopIfTrue="1" operator="greaterThan">
      <formula>7</formula>
    </cfRule>
  </conditionalFormatting>
  <conditionalFormatting sqref="H117">
    <cfRule type="cellIs" dxfId="16909" priority="17604" stopIfTrue="1" operator="lessThanOrEqual">
      <formula>12</formula>
    </cfRule>
    <cfRule type="cellIs" dxfId="16908" priority="17605" stopIfTrue="1" operator="between">
      <formula>12</formula>
      <formula>16</formula>
    </cfRule>
    <cfRule type="cellIs" dxfId="16907" priority="17606" stopIfTrue="1" operator="greaterThan">
      <formula>16</formula>
    </cfRule>
  </conditionalFormatting>
  <conditionalFormatting sqref="K117">
    <cfRule type="cellIs" dxfId="16906" priority="17601" stopIfTrue="1" operator="greaterThan">
      <formula>6.2</formula>
    </cfRule>
    <cfRule type="cellIs" dxfId="16905" priority="17602" stopIfTrue="1" operator="between">
      <formula>5.601</formula>
      <formula>6.2</formula>
    </cfRule>
    <cfRule type="cellIs" dxfId="16904" priority="17603" stopIfTrue="1" operator="lessThanOrEqual">
      <formula>5.6</formula>
    </cfRule>
  </conditionalFormatting>
  <conditionalFormatting sqref="L117">
    <cfRule type="cellIs" dxfId="16903" priority="17600" stopIfTrue="1" operator="lessThanOrEqual">
      <formula>0.02</formula>
    </cfRule>
  </conditionalFormatting>
  <conditionalFormatting sqref="P117">
    <cfRule type="cellIs" dxfId="16902" priority="17598" stopIfTrue="1" operator="between">
      <formula>50.1</formula>
      <formula>100</formula>
    </cfRule>
    <cfRule type="cellIs" dxfId="16901" priority="17599" stopIfTrue="1" operator="greaterThan">
      <formula>100</formula>
    </cfRule>
  </conditionalFormatting>
  <conditionalFormatting sqref="O117">
    <cfRule type="cellIs" dxfId="16900" priority="17596" stopIfTrue="1" operator="between">
      <formula>1250.1</formula>
      <formula>5000</formula>
    </cfRule>
    <cfRule type="cellIs" dxfId="16899" priority="17597" stopIfTrue="1" operator="greaterThan">
      <formula>5000</formula>
    </cfRule>
  </conditionalFormatting>
  <conditionalFormatting sqref="E117">
    <cfRule type="cellIs" dxfId="16898" priority="17593" stopIfTrue="1" operator="lessThanOrEqual">
      <formula>2.5</formula>
    </cfRule>
    <cfRule type="cellIs" dxfId="16897" priority="17594" stopIfTrue="1" operator="between">
      <formula>2.5</formula>
      <formula>7</formula>
    </cfRule>
    <cfRule type="cellIs" dxfId="16896" priority="17595" stopIfTrue="1" operator="greaterThan">
      <formula>7</formula>
    </cfRule>
  </conditionalFormatting>
  <conditionalFormatting sqref="H117">
    <cfRule type="cellIs" dxfId="16895" priority="17590" stopIfTrue="1" operator="lessThanOrEqual">
      <formula>12</formula>
    </cfRule>
    <cfRule type="cellIs" dxfId="16894" priority="17591" stopIfTrue="1" operator="between">
      <formula>12</formula>
      <formula>16</formula>
    </cfRule>
    <cfRule type="cellIs" dxfId="16893" priority="17592" stopIfTrue="1" operator="greaterThan">
      <formula>16</formula>
    </cfRule>
  </conditionalFormatting>
  <conditionalFormatting sqref="K117">
    <cfRule type="cellIs" dxfId="16892" priority="17587" stopIfTrue="1" operator="greaterThan">
      <formula>6.2</formula>
    </cfRule>
    <cfRule type="cellIs" dxfId="16891" priority="17588" stopIfTrue="1" operator="between">
      <formula>5.601</formula>
      <formula>6.2</formula>
    </cfRule>
    <cfRule type="cellIs" dxfId="16890" priority="17589" stopIfTrue="1" operator="lessThanOrEqual">
      <formula>5.6</formula>
    </cfRule>
  </conditionalFormatting>
  <conditionalFormatting sqref="L117">
    <cfRule type="cellIs" dxfId="16889" priority="17586" stopIfTrue="1" operator="lessThanOrEqual">
      <formula>0.02</formula>
    </cfRule>
  </conditionalFormatting>
  <conditionalFormatting sqref="P117">
    <cfRule type="cellIs" dxfId="16888" priority="17584" stopIfTrue="1" operator="between">
      <formula>50.1</formula>
      <formula>100</formula>
    </cfRule>
    <cfRule type="cellIs" dxfId="16887" priority="17585" stopIfTrue="1" operator="greaterThan">
      <formula>100</formula>
    </cfRule>
  </conditionalFormatting>
  <conditionalFormatting sqref="O117">
    <cfRule type="cellIs" dxfId="16886" priority="17582" stopIfTrue="1" operator="between">
      <formula>1250.1</formula>
      <formula>5000</formula>
    </cfRule>
    <cfRule type="cellIs" dxfId="16885" priority="17583" stopIfTrue="1" operator="greaterThan">
      <formula>5000</formula>
    </cfRule>
  </conditionalFormatting>
  <conditionalFormatting sqref="F117">
    <cfRule type="cellIs" dxfId="16884" priority="17579" stopIfTrue="1" operator="lessThanOrEqual">
      <formula>60</formula>
    </cfRule>
    <cfRule type="cellIs" dxfId="16883" priority="17580" stopIfTrue="1" operator="between">
      <formula>60</formula>
      <formula>100</formula>
    </cfRule>
    <cfRule type="cellIs" dxfId="16882" priority="17581" stopIfTrue="1" operator="greaterThan">
      <formula>100</formula>
    </cfRule>
  </conditionalFormatting>
  <conditionalFormatting sqref="F117">
    <cfRule type="cellIs" dxfId="16881" priority="17576" stopIfTrue="1" operator="lessThanOrEqual">
      <formula>60</formula>
    </cfRule>
    <cfRule type="cellIs" dxfId="16880" priority="17577" stopIfTrue="1" operator="between">
      <formula>60</formula>
      <formula>100</formula>
    </cfRule>
    <cfRule type="cellIs" dxfId="16879" priority="17578" stopIfTrue="1" operator="greaterThan">
      <formula>100</formula>
    </cfRule>
  </conditionalFormatting>
  <conditionalFormatting sqref="G117">
    <cfRule type="cellIs" dxfId="16878" priority="17573" stopIfTrue="1" operator="lessThanOrEqual">
      <formula>60</formula>
    </cfRule>
    <cfRule type="cellIs" dxfId="16877" priority="17574" stopIfTrue="1" operator="between">
      <formula>60</formula>
      <formula>100</formula>
    </cfRule>
    <cfRule type="cellIs" dxfId="16876" priority="17575" stopIfTrue="1" operator="greaterThan">
      <formula>100</formula>
    </cfRule>
  </conditionalFormatting>
  <conditionalFormatting sqref="G117">
    <cfRule type="cellIs" dxfId="16875" priority="17570" stopIfTrue="1" operator="lessThanOrEqual">
      <formula>0.12</formula>
    </cfRule>
    <cfRule type="cellIs" dxfId="16874" priority="17571" stopIfTrue="1" operator="between">
      <formula>0.1201</formula>
      <formula>0.2</formula>
    </cfRule>
    <cfRule type="cellIs" dxfId="16873" priority="17572" stopIfTrue="1" operator="greaterThan">
      <formula>0.2</formula>
    </cfRule>
  </conditionalFormatting>
  <conditionalFormatting sqref="G117">
    <cfRule type="cellIs" dxfId="16872" priority="17567" stopIfTrue="1" operator="lessThanOrEqual">
      <formula>60</formula>
    </cfRule>
    <cfRule type="cellIs" dxfId="16871" priority="17568" stopIfTrue="1" operator="between">
      <formula>60</formula>
      <formula>100</formula>
    </cfRule>
    <cfRule type="cellIs" dxfId="16870" priority="17569" stopIfTrue="1" operator="greaterThan">
      <formula>100</formula>
    </cfRule>
  </conditionalFormatting>
  <conditionalFormatting sqref="G117">
    <cfRule type="cellIs" dxfId="16869" priority="17564" stopIfTrue="1" operator="lessThanOrEqual">
      <formula>0.12</formula>
    </cfRule>
    <cfRule type="cellIs" dxfId="16868" priority="17565" stopIfTrue="1" operator="between">
      <formula>0.1201</formula>
      <formula>0.2</formula>
    </cfRule>
    <cfRule type="cellIs" dxfId="16867" priority="17566" stopIfTrue="1" operator="greaterThan">
      <formula>0.2</formula>
    </cfRule>
  </conditionalFormatting>
  <conditionalFormatting sqref="G117">
    <cfRule type="cellIs" dxfId="16866" priority="17561" stopIfTrue="1" operator="lessThanOrEqual">
      <formula>60</formula>
    </cfRule>
    <cfRule type="cellIs" dxfId="16865" priority="17562" stopIfTrue="1" operator="between">
      <formula>60</formula>
      <formula>100</formula>
    </cfRule>
    <cfRule type="cellIs" dxfId="16864" priority="17563" stopIfTrue="1" operator="greaterThan">
      <formula>100</formula>
    </cfRule>
  </conditionalFormatting>
  <conditionalFormatting sqref="G117">
    <cfRule type="cellIs" dxfId="16863" priority="17558" stopIfTrue="1" operator="lessThanOrEqual">
      <formula>0.12</formula>
    </cfRule>
    <cfRule type="cellIs" dxfId="16862" priority="17559" stopIfTrue="1" operator="between">
      <formula>0.1201</formula>
      <formula>0.2</formula>
    </cfRule>
    <cfRule type="cellIs" dxfId="16861" priority="17560" stopIfTrue="1" operator="greaterThan">
      <formula>0.2</formula>
    </cfRule>
  </conditionalFormatting>
  <conditionalFormatting sqref="G117">
    <cfRule type="cellIs" dxfId="16860" priority="17555" stopIfTrue="1" operator="lessThanOrEqual">
      <formula>60</formula>
    </cfRule>
    <cfRule type="cellIs" dxfId="16859" priority="17556" stopIfTrue="1" operator="between">
      <formula>60</formula>
      <formula>100</formula>
    </cfRule>
    <cfRule type="cellIs" dxfId="16858" priority="17557" stopIfTrue="1" operator="greaterThan">
      <formula>100</formula>
    </cfRule>
  </conditionalFormatting>
  <conditionalFormatting sqref="G117">
    <cfRule type="cellIs" dxfId="16857" priority="17552" stopIfTrue="1" operator="lessThanOrEqual">
      <formula>0.12</formula>
    </cfRule>
    <cfRule type="cellIs" dxfId="16856" priority="17553" stopIfTrue="1" operator="between">
      <formula>0.1201</formula>
      <formula>0.2</formula>
    </cfRule>
    <cfRule type="cellIs" dxfId="16855" priority="17554" stopIfTrue="1" operator="greaterThan">
      <formula>0.2</formula>
    </cfRule>
  </conditionalFormatting>
  <conditionalFormatting sqref="Q117">
    <cfRule type="cellIs" dxfId="16854" priority="17550" operator="lessThanOrEqual">
      <formula>1</formula>
    </cfRule>
    <cfRule type="cellIs" dxfId="16853" priority="17551" operator="lessThan">
      <formula>3</formula>
    </cfRule>
  </conditionalFormatting>
  <conditionalFormatting sqref="F130:G130">
    <cfRule type="cellIs" dxfId="16852" priority="17547" stopIfTrue="1" operator="lessThanOrEqual">
      <formula>60</formula>
    </cfRule>
    <cfRule type="cellIs" dxfId="16851" priority="17548" stopIfTrue="1" operator="between">
      <formula>60</formula>
      <formula>100</formula>
    </cfRule>
    <cfRule type="cellIs" dxfId="16850" priority="17549" stopIfTrue="1" operator="greaterThan">
      <formula>100</formula>
    </cfRule>
  </conditionalFormatting>
  <conditionalFormatting sqref="E130">
    <cfRule type="cellIs" dxfId="16849" priority="17544" stopIfTrue="1" operator="lessThanOrEqual">
      <formula>2.5</formula>
    </cfRule>
    <cfRule type="cellIs" dxfId="16848" priority="17545" stopIfTrue="1" operator="between">
      <formula>2.5</formula>
      <formula>7</formula>
    </cfRule>
    <cfRule type="cellIs" dxfId="16847" priority="17546" stopIfTrue="1" operator="greaterThan">
      <formula>7</formula>
    </cfRule>
  </conditionalFormatting>
  <conditionalFormatting sqref="H130">
    <cfRule type="cellIs" dxfId="16846" priority="17541" stopIfTrue="1" operator="lessThanOrEqual">
      <formula>12</formula>
    </cfRule>
    <cfRule type="cellIs" dxfId="16845" priority="17542" stopIfTrue="1" operator="between">
      <formula>12</formula>
      <formula>16</formula>
    </cfRule>
    <cfRule type="cellIs" dxfId="16844" priority="17543" stopIfTrue="1" operator="greaterThan">
      <formula>16</formula>
    </cfRule>
  </conditionalFormatting>
  <conditionalFormatting sqref="K130">
    <cfRule type="cellIs" dxfId="16843" priority="17538" stopIfTrue="1" operator="greaterThan">
      <formula>6.2</formula>
    </cfRule>
    <cfRule type="cellIs" dxfId="16842" priority="17539" stopIfTrue="1" operator="between">
      <formula>5.601</formula>
      <formula>6.2</formula>
    </cfRule>
    <cfRule type="cellIs" dxfId="16841" priority="17540" stopIfTrue="1" operator="lessThanOrEqual">
      <formula>5.6</formula>
    </cfRule>
  </conditionalFormatting>
  <conditionalFormatting sqref="L130">
    <cfRule type="cellIs" dxfId="16840" priority="17537" stopIfTrue="1" operator="lessThanOrEqual">
      <formula>0.02</formula>
    </cfRule>
  </conditionalFormatting>
  <conditionalFormatting sqref="G130">
    <cfRule type="cellIs" dxfId="16839" priority="17534" stopIfTrue="1" operator="lessThanOrEqual">
      <formula>0.12</formula>
    </cfRule>
    <cfRule type="cellIs" dxfId="16838" priority="17535" stopIfTrue="1" operator="between">
      <formula>0.1201</formula>
      <formula>0.2</formula>
    </cfRule>
    <cfRule type="cellIs" dxfId="16837" priority="17536" stopIfTrue="1" operator="greaterThan">
      <formula>0.2</formula>
    </cfRule>
  </conditionalFormatting>
  <conditionalFormatting sqref="P130">
    <cfRule type="cellIs" dxfId="16836" priority="17532" stopIfTrue="1" operator="between">
      <formula>50.1</formula>
      <formula>100</formula>
    </cfRule>
    <cfRule type="cellIs" dxfId="16835" priority="17533" stopIfTrue="1" operator="greaterThan">
      <formula>100</formula>
    </cfRule>
  </conditionalFormatting>
  <conditionalFormatting sqref="O130">
    <cfRule type="cellIs" dxfId="16834" priority="17530" stopIfTrue="1" operator="between">
      <formula>1250.1</formula>
      <formula>5000</formula>
    </cfRule>
    <cfRule type="cellIs" dxfId="16833" priority="17531" stopIfTrue="1" operator="greaterThan">
      <formula>5000</formula>
    </cfRule>
  </conditionalFormatting>
  <conditionalFormatting sqref="F130:G130">
    <cfRule type="cellIs" dxfId="16832" priority="17527" stopIfTrue="1" operator="lessThanOrEqual">
      <formula>60</formula>
    </cfRule>
    <cfRule type="cellIs" dxfId="16831" priority="17528" stopIfTrue="1" operator="between">
      <formula>60</formula>
      <formula>100</formula>
    </cfRule>
    <cfRule type="cellIs" dxfId="16830" priority="17529" stopIfTrue="1" operator="greaterThan">
      <formula>100</formula>
    </cfRule>
  </conditionalFormatting>
  <conditionalFormatting sqref="E130">
    <cfRule type="cellIs" dxfId="16829" priority="17524" stopIfTrue="1" operator="lessThanOrEqual">
      <formula>2.5</formula>
    </cfRule>
    <cfRule type="cellIs" dxfId="16828" priority="17525" stopIfTrue="1" operator="between">
      <formula>2.5</formula>
      <formula>7</formula>
    </cfRule>
    <cfRule type="cellIs" dxfId="16827" priority="17526" stopIfTrue="1" operator="greaterThan">
      <formula>7</formula>
    </cfRule>
  </conditionalFormatting>
  <conditionalFormatting sqref="H130">
    <cfRule type="cellIs" dxfId="16826" priority="17521" stopIfTrue="1" operator="lessThanOrEqual">
      <formula>12</formula>
    </cfRule>
    <cfRule type="cellIs" dxfId="16825" priority="17522" stopIfTrue="1" operator="between">
      <formula>12</formula>
      <formula>16</formula>
    </cfRule>
    <cfRule type="cellIs" dxfId="16824" priority="17523" stopIfTrue="1" operator="greaterThan">
      <formula>16</formula>
    </cfRule>
  </conditionalFormatting>
  <conditionalFormatting sqref="K130">
    <cfRule type="cellIs" dxfId="16823" priority="17518" stopIfTrue="1" operator="greaterThan">
      <formula>6.2</formula>
    </cfRule>
    <cfRule type="cellIs" dxfId="16822" priority="17519" stopIfTrue="1" operator="between">
      <formula>5.601</formula>
      <formula>6.2</formula>
    </cfRule>
    <cfRule type="cellIs" dxfId="16821" priority="17520" stopIfTrue="1" operator="lessThanOrEqual">
      <formula>5.6</formula>
    </cfRule>
  </conditionalFormatting>
  <conditionalFormatting sqref="L130">
    <cfRule type="cellIs" dxfId="16820" priority="17517" stopIfTrue="1" operator="lessThanOrEqual">
      <formula>0.02</formula>
    </cfRule>
  </conditionalFormatting>
  <conditionalFormatting sqref="G130">
    <cfRule type="cellIs" dxfId="16819" priority="17514" stopIfTrue="1" operator="lessThanOrEqual">
      <formula>0.12</formula>
    </cfRule>
    <cfRule type="cellIs" dxfId="16818" priority="17515" stopIfTrue="1" operator="between">
      <formula>0.1201</formula>
      <formula>0.2</formula>
    </cfRule>
    <cfRule type="cellIs" dxfId="16817" priority="17516" stopIfTrue="1" operator="greaterThan">
      <formula>0.2</formula>
    </cfRule>
  </conditionalFormatting>
  <conditionalFormatting sqref="P130">
    <cfRule type="cellIs" dxfId="16816" priority="17512" stopIfTrue="1" operator="between">
      <formula>50.1</formula>
      <formula>100</formula>
    </cfRule>
    <cfRule type="cellIs" dxfId="16815" priority="17513" stopIfTrue="1" operator="greaterThan">
      <formula>100</formula>
    </cfRule>
  </conditionalFormatting>
  <conditionalFormatting sqref="O130">
    <cfRule type="cellIs" dxfId="16814" priority="17510" stopIfTrue="1" operator="between">
      <formula>1250.1</formula>
      <formula>5000</formula>
    </cfRule>
    <cfRule type="cellIs" dxfId="16813" priority="17511" stopIfTrue="1" operator="greaterThan">
      <formula>5000</formula>
    </cfRule>
  </conditionalFormatting>
  <conditionalFormatting sqref="F130:G130">
    <cfRule type="cellIs" dxfId="16812" priority="17507" stopIfTrue="1" operator="lessThanOrEqual">
      <formula>60</formula>
    </cfRule>
    <cfRule type="cellIs" dxfId="16811" priority="17508" stopIfTrue="1" operator="between">
      <formula>60</formula>
      <formula>100</formula>
    </cfRule>
    <cfRule type="cellIs" dxfId="16810" priority="17509" stopIfTrue="1" operator="greaterThan">
      <formula>100</formula>
    </cfRule>
  </conditionalFormatting>
  <conditionalFormatting sqref="E130">
    <cfRule type="cellIs" dxfId="16809" priority="17504" stopIfTrue="1" operator="lessThanOrEqual">
      <formula>2.5</formula>
    </cfRule>
    <cfRule type="cellIs" dxfId="16808" priority="17505" stopIfTrue="1" operator="between">
      <formula>2.5</formula>
      <formula>7</formula>
    </cfRule>
    <cfRule type="cellIs" dxfId="16807" priority="17506" stopIfTrue="1" operator="greaterThan">
      <formula>7</formula>
    </cfRule>
  </conditionalFormatting>
  <conditionalFormatting sqref="H130">
    <cfRule type="cellIs" dxfId="16806" priority="17501" stopIfTrue="1" operator="lessThanOrEqual">
      <formula>12</formula>
    </cfRule>
    <cfRule type="cellIs" dxfId="16805" priority="17502" stopIfTrue="1" operator="between">
      <formula>12</formula>
      <formula>16</formula>
    </cfRule>
    <cfRule type="cellIs" dxfId="16804" priority="17503" stopIfTrue="1" operator="greaterThan">
      <formula>16</formula>
    </cfRule>
  </conditionalFormatting>
  <conditionalFormatting sqref="K130">
    <cfRule type="cellIs" dxfId="16803" priority="17498" stopIfTrue="1" operator="greaterThan">
      <formula>6.2</formula>
    </cfRule>
    <cfRule type="cellIs" dxfId="16802" priority="17499" stopIfTrue="1" operator="between">
      <formula>5.601</formula>
      <formula>6.2</formula>
    </cfRule>
    <cfRule type="cellIs" dxfId="16801" priority="17500" stopIfTrue="1" operator="lessThanOrEqual">
      <formula>5.6</formula>
    </cfRule>
  </conditionalFormatting>
  <conditionalFormatting sqref="L130">
    <cfRule type="cellIs" dxfId="16800" priority="17497" stopIfTrue="1" operator="lessThanOrEqual">
      <formula>0.02</formula>
    </cfRule>
  </conditionalFormatting>
  <conditionalFormatting sqref="G130">
    <cfRule type="cellIs" dxfId="16799" priority="17494" stopIfTrue="1" operator="lessThanOrEqual">
      <formula>0.12</formula>
    </cfRule>
    <cfRule type="cellIs" dxfId="16798" priority="17495" stopIfTrue="1" operator="between">
      <formula>0.1201</formula>
      <formula>0.2</formula>
    </cfRule>
    <cfRule type="cellIs" dxfId="16797" priority="17496" stopIfTrue="1" operator="greaterThan">
      <formula>0.2</formula>
    </cfRule>
  </conditionalFormatting>
  <conditionalFormatting sqref="P130">
    <cfRule type="cellIs" dxfId="16796" priority="17492" stopIfTrue="1" operator="between">
      <formula>50.1</formula>
      <formula>100</formula>
    </cfRule>
    <cfRule type="cellIs" dxfId="16795" priority="17493" stopIfTrue="1" operator="greaterThan">
      <formula>100</formula>
    </cfRule>
  </conditionalFormatting>
  <conditionalFormatting sqref="O130">
    <cfRule type="cellIs" dxfId="16794" priority="17490" stopIfTrue="1" operator="between">
      <formula>1250.1</formula>
      <formula>5000</formula>
    </cfRule>
    <cfRule type="cellIs" dxfId="16793" priority="17491" stopIfTrue="1" operator="greaterThan">
      <formula>5000</formula>
    </cfRule>
  </conditionalFormatting>
  <conditionalFormatting sqref="Q130">
    <cfRule type="cellIs" dxfId="16792" priority="17488" operator="lessThanOrEqual">
      <formula>1</formula>
    </cfRule>
    <cfRule type="cellIs" dxfId="16791" priority="17489" operator="lessThan">
      <formula>3</formula>
    </cfRule>
  </conditionalFormatting>
  <conditionalFormatting sqref="E147">
    <cfRule type="cellIs" dxfId="16790" priority="17485" stopIfTrue="1" operator="lessThanOrEqual">
      <formula>2.5</formula>
    </cfRule>
    <cfRule type="cellIs" dxfId="16789" priority="17486" stopIfTrue="1" operator="between">
      <formula>2.5</formula>
      <formula>7</formula>
    </cfRule>
    <cfRule type="cellIs" dxfId="16788" priority="17487" stopIfTrue="1" operator="greaterThan">
      <formula>7</formula>
    </cfRule>
  </conditionalFormatting>
  <conditionalFormatting sqref="H147">
    <cfRule type="cellIs" dxfId="16787" priority="17482" stopIfTrue="1" operator="lessThanOrEqual">
      <formula>12</formula>
    </cfRule>
    <cfRule type="cellIs" dxfId="16786" priority="17483" stopIfTrue="1" operator="between">
      <formula>12</formula>
      <formula>16</formula>
    </cfRule>
    <cfRule type="cellIs" dxfId="16785" priority="17484" stopIfTrue="1" operator="greaterThan">
      <formula>16</formula>
    </cfRule>
  </conditionalFormatting>
  <conditionalFormatting sqref="K147">
    <cfRule type="cellIs" dxfId="16784" priority="17479" stopIfTrue="1" operator="greaterThan">
      <formula>6.2</formula>
    </cfRule>
    <cfRule type="cellIs" dxfId="16783" priority="17480" stopIfTrue="1" operator="between">
      <formula>5.601</formula>
      <formula>6.2</formula>
    </cfRule>
    <cfRule type="cellIs" dxfId="16782" priority="17481" stopIfTrue="1" operator="lessThanOrEqual">
      <formula>5.6</formula>
    </cfRule>
  </conditionalFormatting>
  <conditionalFormatting sqref="L147">
    <cfRule type="cellIs" dxfId="16781" priority="17478" stopIfTrue="1" operator="lessThanOrEqual">
      <formula>0.02</formula>
    </cfRule>
  </conditionalFormatting>
  <conditionalFormatting sqref="G147">
    <cfRule type="cellIs" dxfId="16780" priority="17475" stopIfTrue="1" operator="lessThanOrEqual">
      <formula>0.12</formula>
    </cfRule>
    <cfRule type="cellIs" dxfId="16779" priority="17476" stopIfTrue="1" operator="between">
      <formula>0.1201</formula>
      <formula>0.2</formula>
    </cfRule>
    <cfRule type="cellIs" dxfId="16778" priority="17477" stopIfTrue="1" operator="greaterThan">
      <formula>0.2</formula>
    </cfRule>
  </conditionalFormatting>
  <conditionalFormatting sqref="P147">
    <cfRule type="cellIs" dxfId="16777" priority="17473" stopIfTrue="1" operator="between">
      <formula>50.1</formula>
      <formula>100</formula>
    </cfRule>
    <cfRule type="cellIs" dxfId="16776" priority="17474" stopIfTrue="1" operator="greaterThan">
      <formula>100</formula>
    </cfRule>
  </conditionalFormatting>
  <conditionalFormatting sqref="O147">
    <cfRule type="cellIs" dxfId="16775" priority="17471" stopIfTrue="1" operator="between">
      <formula>1250.1</formula>
      <formula>5000</formula>
    </cfRule>
    <cfRule type="cellIs" dxfId="16774" priority="17472" stopIfTrue="1" operator="greaterThan">
      <formula>5000</formula>
    </cfRule>
  </conditionalFormatting>
  <conditionalFormatting sqref="E147">
    <cfRule type="cellIs" dxfId="16773" priority="17468" stopIfTrue="1" operator="lessThanOrEqual">
      <formula>2.5</formula>
    </cfRule>
    <cfRule type="cellIs" dxfId="16772" priority="17469" stopIfTrue="1" operator="between">
      <formula>2.5</formula>
      <formula>7</formula>
    </cfRule>
    <cfRule type="cellIs" dxfId="16771" priority="17470" stopIfTrue="1" operator="greaterThan">
      <formula>7</formula>
    </cfRule>
  </conditionalFormatting>
  <conditionalFormatting sqref="H147">
    <cfRule type="cellIs" dxfId="16770" priority="17465" stopIfTrue="1" operator="lessThanOrEqual">
      <formula>12</formula>
    </cfRule>
    <cfRule type="cellIs" dxfId="16769" priority="17466" stopIfTrue="1" operator="between">
      <formula>12</formula>
      <formula>16</formula>
    </cfRule>
    <cfRule type="cellIs" dxfId="16768" priority="17467" stopIfTrue="1" operator="greaterThan">
      <formula>16</formula>
    </cfRule>
  </conditionalFormatting>
  <conditionalFormatting sqref="K147">
    <cfRule type="cellIs" dxfId="16767" priority="17462" stopIfTrue="1" operator="greaterThan">
      <formula>6.2</formula>
    </cfRule>
    <cfRule type="cellIs" dxfId="16766" priority="17463" stopIfTrue="1" operator="between">
      <formula>5.601</formula>
      <formula>6.2</formula>
    </cfRule>
    <cfRule type="cellIs" dxfId="16765" priority="17464" stopIfTrue="1" operator="lessThanOrEqual">
      <formula>5.6</formula>
    </cfRule>
  </conditionalFormatting>
  <conditionalFormatting sqref="L147">
    <cfRule type="cellIs" dxfId="16764" priority="17461" stopIfTrue="1" operator="lessThanOrEqual">
      <formula>0.02</formula>
    </cfRule>
  </conditionalFormatting>
  <conditionalFormatting sqref="G147">
    <cfRule type="cellIs" dxfId="16763" priority="17458" stopIfTrue="1" operator="lessThanOrEqual">
      <formula>0.12</formula>
    </cfRule>
    <cfRule type="cellIs" dxfId="16762" priority="17459" stopIfTrue="1" operator="between">
      <formula>0.1201</formula>
      <formula>0.2</formula>
    </cfRule>
    <cfRule type="cellIs" dxfId="16761" priority="17460" stopIfTrue="1" operator="greaterThan">
      <formula>0.2</formula>
    </cfRule>
  </conditionalFormatting>
  <conditionalFormatting sqref="P147">
    <cfRule type="cellIs" dxfId="16760" priority="17456" stopIfTrue="1" operator="between">
      <formula>50.1</formula>
      <formula>100</formula>
    </cfRule>
    <cfRule type="cellIs" dxfId="16759" priority="17457" stopIfTrue="1" operator="greaterThan">
      <formula>100</formula>
    </cfRule>
  </conditionalFormatting>
  <conditionalFormatting sqref="O147">
    <cfRule type="cellIs" dxfId="16758" priority="17454" stopIfTrue="1" operator="between">
      <formula>1250.1</formula>
      <formula>5000</formula>
    </cfRule>
    <cfRule type="cellIs" dxfId="16757" priority="17455" stopIfTrue="1" operator="greaterThan">
      <formula>5000</formula>
    </cfRule>
  </conditionalFormatting>
  <conditionalFormatting sqref="F147:G147">
    <cfRule type="cellIs" dxfId="16756" priority="17451" stopIfTrue="1" operator="lessThanOrEqual">
      <formula>60</formula>
    </cfRule>
    <cfRule type="cellIs" dxfId="16755" priority="17452" stopIfTrue="1" operator="between">
      <formula>60</formula>
      <formula>100</formula>
    </cfRule>
    <cfRule type="cellIs" dxfId="16754" priority="17453" stopIfTrue="1" operator="greaterThan">
      <formula>100</formula>
    </cfRule>
  </conditionalFormatting>
  <conditionalFormatting sqref="F147:G147">
    <cfRule type="cellIs" dxfId="16753" priority="17448" stopIfTrue="1" operator="lessThanOrEqual">
      <formula>60</formula>
    </cfRule>
    <cfRule type="cellIs" dxfId="16752" priority="17449" stopIfTrue="1" operator="between">
      <formula>60</formula>
      <formula>100</formula>
    </cfRule>
    <cfRule type="cellIs" dxfId="16751" priority="17450" stopIfTrue="1" operator="greaterThan">
      <formula>100</formula>
    </cfRule>
  </conditionalFormatting>
  <conditionalFormatting sqref="F147:G147">
    <cfRule type="cellIs" dxfId="16750" priority="17445" stopIfTrue="1" operator="lessThanOrEqual">
      <formula>60</formula>
    </cfRule>
    <cfRule type="cellIs" dxfId="16749" priority="17446" stopIfTrue="1" operator="between">
      <formula>60</formula>
      <formula>100</formula>
    </cfRule>
    <cfRule type="cellIs" dxfId="16748" priority="17447" stopIfTrue="1" operator="greaterThan">
      <formula>100</formula>
    </cfRule>
  </conditionalFormatting>
  <conditionalFormatting sqref="E147">
    <cfRule type="cellIs" dxfId="16747" priority="17442" stopIfTrue="1" operator="lessThanOrEqual">
      <formula>2.5</formula>
    </cfRule>
    <cfRule type="cellIs" dxfId="16746" priority="17443" stopIfTrue="1" operator="between">
      <formula>2.5</formula>
      <formula>7</formula>
    </cfRule>
    <cfRule type="cellIs" dxfId="16745" priority="17444" stopIfTrue="1" operator="greaterThan">
      <formula>7</formula>
    </cfRule>
  </conditionalFormatting>
  <conditionalFormatting sqref="H147">
    <cfRule type="cellIs" dxfId="16744" priority="17439" stopIfTrue="1" operator="lessThanOrEqual">
      <formula>12</formula>
    </cfRule>
    <cfRule type="cellIs" dxfId="16743" priority="17440" stopIfTrue="1" operator="between">
      <formula>12</formula>
      <formula>16</formula>
    </cfRule>
    <cfRule type="cellIs" dxfId="16742" priority="17441" stopIfTrue="1" operator="greaterThan">
      <formula>16</formula>
    </cfRule>
  </conditionalFormatting>
  <conditionalFormatting sqref="K147">
    <cfRule type="cellIs" dxfId="16741" priority="17436" stopIfTrue="1" operator="greaterThan">
      <formula>6.2</formula>
    </cfRule>
    <cfRule type="cellIs" dxfId="16740" priority="17437" stopIfTrue="1" operator="between">
      <formula>5.601</formula>
      <formula>6.2</formula>
    </cfRule>
    <cfRule type="cellIs" dxfId="16739" priority="17438" stopIfTrue="1" operator="lessThanOrEqual">
      <formula>5.6</formula>
    </cfRule>
  </conditionalFormatting>
  <conditionalFormatting sqref="L147">
    <cfRule type="cellIs" dxfId="16738" priority="17435" stopIfTrue="1" operator="lessThanOrEqual">
      <formula>0.02</formula>
    </cfRule>
  </conditionalFormatting>
  <conditionalFormatting sqref="G147">
    <cfRule type="cellIs" dxfId="16737" priority="17432" stopIfTrue="1" operator="lessThanOrEqual">
      <formula>0.12</formula>
    </cfRule>
    <cfRule type="cellIs" dxfId="16736" priority="17433" stopIfTrue="1" operator="between">
      <formula>0.1201</formula>
      <formula>0.2</formula>
    </cfRule>
    <cfRule type="cellIs" dxfId="16735" priority="17434" stopIfTrue="1" operator="greaterThan">
      <formula>0.2</formula>
    </cfRule>
  </conditionalFormatting>
  <conditionalFormatting sqref="P147">
    <cfRule type="cellIs" dxfId="16734" priority="17430" stopIfTrue="1" operator="between">
      <formula>50.1</formula>
      <formula>100</formula>
    </cfRule>
    <cfRule type="cellIs" dxfId="16733" priority="17431" stopIfTrue="1" operator="greaterThan">
      <formula>100</formula>
    </cfRule>
  </conditionalFormatting>
  <conditionalFormatting sqref="O147">
    <cfRule type="cellIs" dxfId="16732" priority="17428" stopIfTrue="1" operator="between">
      <formula>1250.1</formula>
      <formula>5000</formula>
    </cfRule>
    <cfRule type="cellIs" dxfId="16731" priority="17429" stopIfTrue="1" operator="greaterThan">
      <formula>5000</formula>
    </cfRule>
  </conditionalFormatting>
  <conditionalFormatting sqref="F147:G147">
    <cfRule type="cellIs" dxfId="16730" priority="17425" stopIfTrue="1" operator="lessThanOrEqual">
      <formula>60</formula>
    </cfRule>
    <cfRule type="cellIs" dxfId="16729" priority="17426" stopIfTrue="1" operator="between">
      <formula>60</formula>
      <formula>100</formula>
    </cfRule>
    <cfRule type="cellIs" dxfId="16728" priority="17427" stopIfTrue="1" operator="greaterThan">
      <formula>100</formula>
    </cfRule>
  </conditionalFormatting>
  <conditionalFormatting sqref="E147">
    <cfRule type="cellIs" dxfId="16727" priority="17422" stopIfTrue="1" operator="lessThanOrEqual">
      <formula>2.5</formula>
    </cfRule>
    <cfRule type="cellIs" dxfId="16726" priority="17423" stopIfTrue="1" operator="between">
      <formula>2.5</formula>
      <formula>7</formula>
    </cfRule>
    <cfRule type="cellIs" dxfId="16725" priority="17424" stopIfTrue="1" operator="greaterThan">
      <formula>7</formula>
    </cfRule>
  </conditionalFormatting>
  <conditionalFormatting sqref="H147">
    <cfRule type="cellIs" dxfId="16724" priority="17419" stopIfTrue="1" operator="lessThanOrEqual">
      <formula>12</formula>
    </cfRule>
    <cfRule type="cellIs" dxfId="16723" priority="17420" stopIfTrue="1" operator="between">
      <formula>12</formula>
      <formula>16</formula>
    </cfRule>
    <cfRule type="cellIs" dxfId="16722" priority="17421" stopIfTrue="1" operator="greaterThan">
      <formula>16</formula>
    </cfRule>
  </conditionalFormatting>
  <conditionalFormatting sqref="K147">
    <cfRule type="cellIs" dxfId="16721" priority="17416" stopIfTrue="1" operator="greaterThan">
      <formula>6.2</formula>
    </cfRule>
    <cfRule type="cellIs" dxfId="16720" priority="17417" stopIfTrue="1" operator="between">
      <formula>5.601</formula>
      <formula>6.2</formula>
    </cfRule>
    <cfRule type="cellIs" dxfId="16719" priority="17418" stopIfTrue="1" operator="lessThanOrEqual">
      <formula>5.6</formula>
    </cfRule>
  </conditionalFormatting>
  <conditionalFormatting sqref="L147">
    <cfRule type="cellIs" dxfId="16718" priority="17415" stopIfTrue="1" operator="lessThanOrEqual">
      <formula>0.02</formula>
    </cfRule>
  </conditionalFormatting>
  <conditionalFormatting sqref="G147">
    <cfRule type="cellIs" dxfId="16717" priority="17412" stopIfTrue="1" operator="lessThanOrEqual">
      <formula>0.12</formula>
    </cfRule>
    <cfRule type="cellIs" dxfId="16716" priority="17413" stopIfTrue="1" operator="between">
      <formula>0.1201</formula>
      <formula>0.2</formula>
    </cfRule>
    <cfRule type="cellIs" dxfId="16715" priority="17414" stopIfTrue="1" operator="greaterThan">
      <formula>0.2</formula>
    </cfRule>
  </conditionalFormatting>
  <conditionalFormatting sqref="P147">
    <cfRule type="cellIs" dxfId="16714" priority="17410" stopIfTrue="1" operator="between">
      <formula>50.1</formula>
      <formula>100</formula>
    </cfRule>
    <cfRule type="cellIs" dxfId="16713" priority="17411" stopIfTrue="1" operator="greaterThan">
      <formula>100</formula>
    </cfRule>
  </conditionalFormatting>
  <conditionalFormatting sqref="O147">
    <cfRule type="cellIs" dxfId="16712" priority="17408" stopIfTrue="1" operator="between">
      <formula>1250.1</formula>
      <formula>5000</formula>
    </cfRule>
    <cfRule type="cellIs" dxfId="16711" priority="17409" stopIfTrue="1" operator="greaterThan">
      <formula>5000</formula>
    </cfRule>
  </conditionalFormatting>
  <conditionalFormatting sqref="Q147">
    <cfRule type="cellIs" dxfId="16710" priority="17406" operator="lessThanOrEqual">
      <formula>1</formula>
    </cfRule>
    <cfRule type="cellIs" dxfId="16709" priority="17407" operator="lessThan">
      <formula>3</formula>
    </cfRule>
  </conditionalFormatting>
  <conditionalFormatting sqref="F160:G160">
    <cfRule type="cellIs" dxfId="16708" priority="17403" stopIfTrue="1" operator="lessThanOrEqual">
      <formula>60</formula>
    </cfRule>
    <cfRule type="cellIs" dxfId="16707" priority="17404" stopIfTrue="1" operator="between">
      <formula>60</formula>
      <formula>100</formula>
    </cfRule>
    <cfRule type="cellIs" dxfId="16706" priority="17405" stopIfTrue="1" operator="greaterThan">
      <formula>100</formula>
    </cfRule>
  </conditionalFormatting>
  <conditionalFormatting sqref="E160">
    <cfRule type="cellIs" dxfId="16705" priority="17400" stopIfTrue="1" operator="lessThanOrEqual">
      <formula>2.5</formula>
    </cfRule>
    <cfRule type="cellIs" dxfId="16704" priority="17401" stopIfTrue="1" operator="between">
      <formula>2.5</formula>
      <formula>7</formula>
    </cfRule>
    <cfRule type="cellIs" dxfId="16703" priority="17402" stopIfTrue="1" operator="greaterThan">
      <formula>7</formula>
    </cfRule>
  </conditionalFormatting>
  <conditionalFormatting sqref="H160">
    <cfRule type="cellIs" dxfId="16702" priority="17397" stopIfTrue="1" operator="lessThanOrEqual">
      <formula>12</formula>
    </cfRule>
    <cfRule type="cellIs" dxfId="16701" priority="17398" stopIfTrue="1" operator="between">
      <formula>12</formula>
      <formula>16</formula>
    </cfRule>
    <cfRule type="cellIs" dxfId="16700" priority="17399" stopIfTrue="1" operator="greaterThan">
      <formula>16</formula>
    </cfRule>
  </conditionalFormatting>
  <conditionalFormatting sqref="K160">
    <cfRule type="cellIs" dxfId="16699" priority="17394" stopIfTrue="1" operator="greaterThan">
      <formula>6.2</formula>
    </cfRule>
    <cfRule type="cellIs" dxfId="16698" priority="17395" stopIfTrue="1" operator="between">
      <formula>5.601</formula>
      <formula>6.2</formula>
    </cfRule>
    <cfRule type="cellIs" dxfId="16697" priority="17396" stopIfTrue="1" operator="lessThanOrEqual">
      <formula>5.6</formula>
    </cfRule>
  </conditionalFormatting>
  <conditionalFormatting sqref="L160">
    <cfRule type="cellIs" dxfId="16696" priority="17393" stopIfTrue="1" operator="lessThanOrEqual">
      <formula>0.02</formula>
    </cfRule>
  </conditionalFormatting>
  <conditionalFormatting sqref="G160">
    <cfRule type="cellIs" dxfId="16695" priority="17390" stopIfTrue="1" operator="lessThanOrEqual">
      <formula>0.12</formula>
    </cfRule>
    <cfRule type="cellIs" dxfId="16694" priority="17391" stopIfTrue="1" operator="between">
      <formula>0.1201</formula>
      <formula>0.2</formula>
    </cfRule>
    <cfRule type="cellIs" dxfId="16693" priority="17392" stopIfTrue="1" operator="greaterThan">
      <formula>0.2</formula>
    </cfRule>
  </conditionalFormatting>
  <conditionalFormatting sqref="P160">
    <cfRule type="cellIs" dxfId="16692" priority="17388" stopIfTrue="1" operator="between">
      <formula>50.1</formula>
      <formula>100</formula>
    </cfRule>
    <cfRule type="cellIs" dxfId="16691" priority="17389" stopIfTrue="1" operator="greaterThan">
      <formula>100</formula>
    </cfRule>
  </conditionalFormatting>
  <conditionalFormatting sqref="O160">
    <cfRule type="cellIs" dxfId="16690" priority="17386" stopIfTrue="1" operator="between">
      <formula>1250.1</formula>
      <formula>5000</formula>
    </cfRule>
    <cfRule type="cellIs" dxfId="16689" priority="17387" stopIfTrue="1" operator="greaterThan">
      <formula>5000</formula>
    </cfRule>
  </conditionalFormatting>
  <conditionalFormatting sqref="F160 J160">
    <cfRule type="cellIs" dxfId="16688" priority="17383" stopIfTrue="1" operator="lessThanOrEqual">
      <formula>60</formula>
    </cfRule>
    <cfRule type="cellIs" dxfId="16687" priority="17384" stopIfTrue="1" operator="between">
      <formula>60</formula>
      <formula>100</formula>
    </cfRule>
    <cfRule type="cellIs" dxfId="16686" priority="17385" stopIfTrue="1" operator="greaterThan">
      <formula>100</formula>
    </cfRule>
  </conditionalFormatting>
  <conditionalFormatting sqref="E160">
    <cfRule type="cellIs" dxfId="16685" priority="17380" stopIfTrue="1" operator="lessThanOrEqual">
      <formula>2.5</formula>
    </cfRule>
    <cfRule type="cellIs" dxfId="16684" priority="17381" stopIfTrue="1" operator="between">
      <formula>2.5</formula>
      <formula>7</formula>
    </cfRule>
    <cfRule type="cellIs" dxfId="16683" priority="17382" stopIfTrue="1" operator="greaterThan">
      <formula>7</formula>
    </cfRule>
  </conditionalFormatting>
  <conditionalFormatting sqref="H160">
    <cfRule type="cellIs" dxfId="16682" priority="17377" stopIfTrue="1" operator="lessThanOrEqual">
      <formula>12</formula>
    </cfRule>
    <cfRule type="cellIs" dxfId="16681" priority="17378" stopIfTrue="1" operator="between">
      <formula>12</formula>
      <formula>16</formula>
    </cfRule>
    <cfRule type="cellIs" dxfId="16680" priority="17379" stopIfTrue="1" operator="greaterThan">
      <formula>16</formula>
    </cfRule>
  </conditionalFormatting>
  <conditionalFormatting sqref="K160">
    <cfRule type="cellIs" dxfId="16679" priority="17374" stopIfTrue="1" operator="greaterThan">
      <formula>6.2</formula>
    </cfRule>
    <cfRule type="cellIs" dxfId="16678" priority="17375" stopIfTrue="1" operator="between">
      <formula>5.601</formula>
      <formula>6.2</formula>
    </cfRule>
    <cfRule type="cellIs" dxfId="16677" priority="17376" stopIfTrue="1" operator="lessThanOrEqual">
      <formula>5.6</formula>
    </cfRule>
  </conditionalFormatting>
  <conditionalFormatting sqref="L160">
    <cfRule type="cellIs" dxfId="16676" priority="17373" stopIfTrue="1" operator="lessThanOrEqual">
      <formula>0.02</formula>
    </cfRule>
  </conditionalFormatting>
  <conditionalFormatting sqref="G160">
    <cfRule type="cellIs" dxfId="16675" priority="17370" stopIfTrue="1" operator="lessThanOrEqual">
      <formula>0.12</formula>
    </cfRule>
    <cfRule type="cellIs" dxfId="16674" priority="17371" stopIfTrue="1" operator="between">
      <formula>0.1201</formula>
      <formula>0.2</formula>
    </cfRule>
    <cfRule type="cellIs" dxfId="16673" priority="17372" stopIfTrue="1" operator="greaterThan">
      <formula>0.2</formula>
    </cfRule>
  </conditionalFormatting>
  <conditionalFormatting sqref="P160">
    <cfRule type="cellIs" dxfId="16672" priority="17368" stopIfTrue="1" operator="between">
      <formula>50.1</formula>
      <formula>100</formula>
    </cfRule>
    <cfRule type="cellIs" dxfId="16671" priority="17369" stopIfTrue="1" operator="greaterThan">
      <formula>100</formula>
    </cfRule>
  </conditionalFormatting>
  <conditionalFormatting sqref="O160">
    <cfRule type="cellIs" dxfId="16670" priority="17366" stopIfTrue="1" operator="between">
      <formula>1250.1</formula>
      <formula>5000</formula>
    </cfRule>
    <cfRule type="cellIs" dxfId="16669" priority="17367" stopIfTrue="1" operator="greaterThan">
      <formula>5000</formula>
    </cfRule>
  </conditionalFormatting>
  <conditionalFormatting sqref="F160 J160">
    <cfRule type="cellIs" dxfId="16668" priority="17363" stopIfTrue="1" operator="lessThanOrEqual">
      <formula>60</formula>
    </cfRule>
    <cfRule type="cellIs" dxfId="16667" priority="17364" stopIfTrue="1" operator="between">
      <formula>60</formula>
      <formula>100</formula>
    </cfRule>
    <cfRule type="cellIs" dxfId="16666" priority="17365" stopIfTrue="1" operator="greaterThan">
      <formula>100</formula>
    </cfRule>
  </conditionalFormatting>
  <conditionalFormatting sqref="E160">
    <cfRule type="cellIs" dxfId="16665" priority="17360" stopIfTrue="1" operator="lessThanOrEqual">
      <formula>2.5</formula>
    </cfRule>
    <cfRule type="cellIs" dxfId="16664" priority="17361" stopIfTrue="1" operator="between">
      <formula>2.5</formula>
      <formula>7</formula>
    </cfRule>
    <cfRule type="cellIs" dxfId="16663" priority="17362" stopIfTrue="1" operator="greaterThan">
      <formula>7</formula>
    </cfRule>
  </conditionalFormatting>
  <conditionalFormatting sqref="H160">
    <cfRule type="cellIs" dxfId="16662" priority="17357" stopIfTrue="1" operator="lessThanOrEqual">
      <formula>12</formula>
    </cfRule>
    <cfRule type="cellIs" dxfId="16661" priority="17358" stopIfTrue="1" operator="between">
      <formula>12</formula>
      <formula>16</formula>
    </cfRule>
    <cfRule type="cellIs" dxfId="16660" priority="17359" stopIfTrue="1" operator="greaterThan">
      <formula>16</formula>
    </cfRule>
  </conditionalFormatting>
  <conditionalFormatting sqref="K160">
    <cfRule type="cellIs" dxfId="16659" priority="17354" stopIfTrue="1" operator="greaterThan">
      <formula>6.2</formula>
    </cfRule>
    <cfRule type="cellIs" dxfId="16658" priority="17355" stopIfTrue="1" operator="between">
      <formula>5.601</formula>
      <formula>6.2</formula>
    </cfRule>
    <cfRule type="cellIs" dxfId="16657" priority="17356" stopIfTrue="1" operator="lessThanOrEqual">
      <formula>5.6</formula>
    </cfRule>
  </conditionalFormatting>
  <conditionalFormatting sqref="L160">
    <cfRule type="cellIs" dxfId="16656" priority="17353" stopIfTrue="1" operator="lessThanOrEqual">
      <formula>0.02</formula>
    </cfRule>
  </conditionalFormatting>
  <conditionalFormatting sqref="G160">
    <cfRule type="cellIs" dxfId="16655" priority="17350" stopIfTrue="1" operator="lessThanOrEqual">
      <formula>0.12</formula>
    </cfRule>
    <cfRule type="cellIs" dxfId="16654" priority="17351" stopIfTrue="1" operator="between">
      <formula>0.1201</formula>
      <formula>0.2</formula>
    </cfRule>
    <cfRule type="cellIs" dxfId="16653" priority="17352" stopIfTrue="1" operator="greaterThan">
      <formula>0.2</formula>
    </cfRule>
  </conditionalFormatting>
  <conditionalFormatting sqref="P160">
    <cfRule type="cellIs" dxfId="16652" priority="17348" stopIfTrue="1" operator="between">
      <formula>50.1</formula>
      <formula>100</formula>
    </cfRule>
    <cfRule type="cellIs" dxfId="16651" priority="17349" stopIfTrue="1" operator="greaterThan">
      <formula>100</formula>
    </cfRule>
  </conditionalFormatting>
  <conditionalFormatting sqref="O160">
    <cfRule type="cellIs" dxfId="16650" priority="17346" stopIfTrue="1" operator="between">
      <formula>1250.1</formula>
      <formula>5000</formula>
    </cfRule>
    <cfRule type="cellIs" dxfId="16649" priority="17347" stopIfTrue="1" operator="greaterThan">
      <formula>5000</formula>
    </cfRule>
  </conditionalFormatting>
  <conditionalFormatting sqref="Q160">
    <cfRule type="cellIs" dxfId="16648" priority="17344" operator="lessThanOrEqual">
      <formula>1</formula>
    </cfRule>
    <cfRule type="cellIs" dxfId="16647" priority="17345" operator="lessThan">
      <formula>3</formula>
    </cfRule>
  </conditionalFormatting>
  <conditionalFormatting sqref="F177:G177">
    <cfRule type="cellIs" dxfId="16646" priority="17341" stopIfTrue="1" operator="lessThanOrEqual">
      <formula>60</formula>
    </cfRule>
    <cfRule type="cellIs" dxfId="16645" priority="17342" stopIfTrue="1" operator="between">
      <formula>60</formula>
      <formula>100</formula>
    </cfRule>
    <cfRule type="cellIs" dxfId="16644" priority="17343" stopIfTrue="1" operator="greaterThan">
      <formula>100</formula>
    </cfRule>
  </conditionalFormatting>
  <conditionalFormatting sqref="E177">
    <cfRule type="cellIs" dxfId="16643" priority="17338" stopIfTrue="1" operator="lessThanOrEqual">
      <formula>2.5</formula>
    </cfRule>
    <cfRule type="cellIs" dxfId="16642" priority="17339" stopIfTrue="1" operator="between">
      <formula>2.5</formula>
      <formula>7</formula>
    </cfRule>
    <cfRule type="cellIs" dxfId="16641" priority="17340" stopIfTrue="1" operator="greaterThan">
      <formula>7</formula>
    </cfRule>
  </conditionalFormatting>
  <conditionalFormatting sqref="H177">
    <cfRule type="cellIs" dxfId="16640" priority="17335" stopIfTrue="1" operator="lessThanOrEqual">
      <formula>12</formula>
    </cfRule>
    <cfRule type="cellIs" dxfId="16639" priority="17336" stopIfTrue="1" operator="between">
      <formula>12</formula>
      <formula>16</formula>
    </cfRule>
    <cfRule type="cellIs" dxfId="16638" priority="17337" stopIfTrue="1" operator="greaterThan">
      <formula>16</formula>
    </cfRule>
  </conditionalFormatting>
  <conditionalFormatting sqref="K177">
    <cfRule type="cellIs" dxfId="16637" priority="17332" stopIfTrue="1" operator="greaterThan">
      <formula>6.2</formula>
    </cfRule>
    <cfRule type="cellIs" dxfId="16636" priority="17333" stopIfTrue="1" operator="between">
      <formula>5.601</formula>
      <formula>6.2</formula>
    </cfRule>
    <cfRule type="cellIs" dxfId="16635" priority="17334" stopIfTrue="1" operator="lessThanOrEqual">
      <formula>5.6</formula>
    </cfRule>
  </conditionalFormatting>
  <conditionalFormatting sqref="L177">
    <cfRule type="cellIs" dxfId="16634" priority="17331" stopIfTrue="1" operator="lessThanOrEqual">
      <formula>0.02</formula>
    </cfRule>
  </conditionalFormatting>
  <conditionalFormatting sqref="G177">
    <cfRule type="cellIs" dxfId="16633" priority="17328" stopIfTrue="1" operator="lessThanOrEqual">
      <formula>0.12</formula>
    </cfRule>
    <cfRule type="cellIs" dxfId="16632" priority="17329" stopIfTrue="1" operator="between">
      <formula>0.1201</formula>
      <formula>0.2</formula>
    </cfRule>
    <cfRule type="cellIs" dxfId="16631" priority="17330" stopIfTrue="1" operator="greaterThan">
      <formula>0.2</formula>
    </cfRule>
  </conditionalFormatting>
  <conditionalFormatting sqref="P177">
    <cfRule type="cellIs" dxfId="16630" priority="17326" stopIfTrue="1" operator="between">
      <formula>50.1</formula>
      <formula>100</formula>
    </cfRule>
    <cfRule type="cellIs" dxfId="16629" priority="17327" stopIfTrue="1" operator="greaterThan">
      <formula>100</formula>
    </cfRule>
  </conditionalFormatting>
  <conditionalFormatting sqref="O177">
    <cfRule type="cellIs" dxfId="16628" priority="17324" stopIfTrue="1" operator="between">
      <formula>1250.1</formula>
      <formula>5000</formula>
    </cfRule>
    <cfRule type="cellIs" dxfId="16627" priority="17325" stopIfTrue="1" operator="greaterThan">
      <formula>5000</formula>
    </cfRule>
  </conditionalFormatting>
  <conditionalFormatting sqref="F177:G177">
    <cfRule type="cellIs" dxfId="16626" priority="17321" stopIfTrue="1" operator="lessThanOrEqual">
      <formula>60</formula>
    </cfRule>
    <cfRule type="cellIs" dxfId="16625" priority="17322" stopIfTrue="1" operator="between">
      <formula>60</formula>
      <formula>100</formula>
    </cfRule>
    <cfRule type="cellIs" dxfId="16624" priority="17323" stopIfTrue="1" operator="greaterThan">
      <formula>100</formula>
    </cfRule>
  </conditionalFormatting>
  <conditionalFormatting sqref="E177">
    <cfRule type="cellIs" dxfId="16623" priority="17318" stopIfTrue="1" operator="lessThanOrEqual">
      <formula>2.5</formula>
    </cfRule>
    <cfRule type="cellIs" dxfId="16622" priority="17319" stopIfTrue="1" operator="between">
      <formula>2.5</formula>
      <formula>7</formula>
    </cfRule>
    <cfRule type="cellIs" dxfId="16621" priority="17320" stopIfTrue="1" operator="greaterThan">
      <formula>7</formula>
    </cfRule>
  </conditionalFormatting>
  <conditionalFormatting sqref="H177">
    <cfRule type="cellIs" dxfId="16620" priority="17315" stopIfTrue="1" operator="lessThanOrEqual">
      <formula>12</formula>
    </cfRule>
    <cfRule type="cellIs" dxfId="16619" priority="17316" stopIfTrue="1" operator="between">
      <formula>12</formula>
      <formula>16</formula>
    </cfRule>
    <cfRule type="cellIs" dxfId="16618" priority="17317" stopIfTrue="1" operator="greaterThan">
      <formula>16</formula>
    </cfRule>
  </conditionalFormatting>
  <conditionalFormatting sqref="K177">
    <cfRule type="cellIs" dxfId="16617" priority="17312" stopIfTrue="1" operator="greaterThan">
      <formula>6.2</formula>
    </cfRule>
    <cfRule type="cellIs" dxfId="16616" priority="17313" stopIfTrue="1" operator="between">
      <formula>5.601</formula>
      <formula>6.2</formula>
    </cfRule>
    <cfRule type="cellIs" dxfId="16615" priority="17314" stopIfTrue="1" operator="lessThanOrEqual">
      <formula>5.6</formula>
    </cfRule>
  </conditionalFormatting>
  <conditionalFormatting sqref="L177">
    <cfRule type="cellIs" dxfId="16614" priority="17311" stopIfTrue="1" operator="lessThanOrEqual">
      <formula>0.02</formula>
    </cfRule>
  </conditionalFormatting>
  <conditionalFormatting sqref="G177">
    <cfRule type="cellIs" dxfId="16613" priority="17308" stopIfTrue="1" operator="lessThanOrEqual">
      <formula>0.12</formula>
    </cfRule>
    <cfRule type="cellIs" dxfId="16612" priority="17309" stopIfTrue="1" operator="between">
      <formula>0.1201</formula>
      <formula>0.2</formula>
    </cfRule>
    <cfRule type="cellIs" dxfId="16611" priority="17310" stopIfTrue="1" operator="greaterThan">
      <formula>0.2</formula>
    </cfRule>
  </conditionalFormatting>
  <conditionalFormatting sqref="P177">
    <cfRule type="cellIs" dxfId="16610" priority="17306" stopIfTrue="1" operator="between">
      <formula>50.1</formula>
      <formula>100</formula>
    </cfRule>
    <cfRule type="cellIs" dxfId="16609" priority="17307" stopIfTrue="1" operator="greaterThan">
      <formula>100</formula>
    </cfRule>
  </conditionalFormatting>
  <conditionalFormatting sqref="O177">
    <cfRule type="cellIs" dxfId="16608" priority="17304" stopIfTrue="1" operator="between">
      <formula>1250.1</formula>
      <formula>5000</formula>
    </cfRule>
    <cfRule type="cellIs" dxfId="16607" priority="17305" stopIfTrue="1" operator="greaterThan">
      <formula>5000</formula>
    </cfRule>
  </conditionalFormatting>
  <conditionalFormatting sqref="F177:G177">
    <cfRule type="cellIs" dxfId="16606" priority="17301" stopIfTrue="1" operator="lessThanOrEqual">
      <formula>60</formula>
    </cfRule>
    <cfRule type="cellIs" dxfId="16605" priority="17302" stopIfTrue="1" operator="between">
      <formula>60</formula>
      <formula>100</formula>
    </cfRule>
    <cfRule type="cellIs" dxfId="16604" priority="17303" stopIfTrue="1" operator="greaterThan">
      <formula>100</formula>
    </cfRule>
  </conditionalFormatting>
  <conditionalFormatting sqref="E177">
    <cfRule type="cellIs" dxfId="16603" priority="17298" stopIfTrue="1" operator="lessThanOrEqual">
      <formula>2.5</formula>
    </cfRule>
    <cfRule type="cellIs" dxfId="16602" priority="17299" stopIfTrue="1" operator="between">
      <formula>2.5</formula>
      <formula>7</formula>
    </cfRule>
    <cfRule type="cellIs" dxfId="16601" priority="17300" stopIfTrue="1" operator="greaterThan">
      <formula>7</formula>
    </cfRule>
  </conditionalFormatting>
  <conditionalFormatting sqref="H177">
    <cfRule type="cellIs" dxfId="16600" priority="17295" stopIfTrue="1" operator="lessThanOrEqual">
      <formula>12</formula>
    </cfRule>
    <cfRule type="cellIs" dxfId="16599" priority="17296" stopIfTrue="1" operator="between">
      <formula>12</formula>
      <formula>16</formula>
    </cfRule>
    <cfRule type="cellIs" dxfId="16598" priority="17297" stopIfTrue="1" operator="greaterThan">
      <formula>16</formula>
    </cfRule>
  </conditionalFormatting>
  <conditionalFormatting sqref="K177">
    <cfRule type="cellIs" dxfId="16597" priority="17292" stopIfTrue="1" operator="greaterThan">
      <formula>6.2</formula>
    </cfRule>
    <cfRule type="cellIs" dxfId="16596" priority="17293" stopIfTrue="1" operator="between">
      <formula>5.601</formula>
      <formula>6.2</formula>
    </cfRule>
    <cfRule type="cellIs" dxfId="16595" priority="17294" stopIfTrue="1" operator="lessThanOrEqual">
      <formula>5.6</formula>
    </cfRule>
  </conditionalFormatting>
  <conditionalFormatting sqref="L177">
    <cfRule type="cellIs" dxfId="16594" priority="17291" stopIfTrue="1" operator="lessThanOrEqual">
      <formula>0.02</formula>
    </cfRule>
  </conditionalFormatting>
  <conditionalFormatting sqref="G177">
    <cfRule type="cellIs" dxfId="16593" priority="17288" stopIfTrue="1" operator="lessThanOrEqual">
      <formula>0.12</formula>
    </cfRule>
    <cfRule type="cellIs" dxfId="16592" priority="17289" stopIfTrue="1" operator="between">
      <formula>0.1201</formula>
      <formula>0.2</formula>
    </cfRule>
    <cfRule type="cellIs" dxfId="16591" priority="17290" stopIfTrue="1" operator="greaterThan">
      <formula>0.2</formula>
    </cfRule>
  </conditionalFormatting>
  <conditionalFormatting sqref="P177">
    <cfRule type="cellIs" dxfId="16590" priority="17286" stopIfTrue="1" operator="between">
      <formula>50.1</formula>
      <formula>100</formula>
    </cfRule>
    <cfRule type="cellIs" dxfId="16589" priority="17287" stopIfTrue="1" operator="greaterThan">
      <formula>100</formula>
    </cfRule>
  </conditionalFormatting>
  <conditionalFormatting sqref="O177">
    <cfRule type="cellIs" dxfId="16588" priority="17284" stopIfTrue="1" operator="between">
      <formula>1250.1</formula>
      <formula>5000</formula>
    </cfRule>
    <cfRule type="cellIs" dxfId="16587" priority="17285" stopIfTrue="1" operator="greaterThan">
      <formula>5000</formula>
    </cfRule>
  </conditionalFormatting>
  <conditionalFormatting sqref="F177:G177">
    <cfRule type="cellIs" dxfId="16586" priority="17281" stopIfTrue="1" operator="lessThanOrEqual">
      <formula>60</formula>
    </cfRule>
    <cfRule type="cellIs" dxfId="16585" priority="17282" stopIfTrue="1" operator="between">
      <formula>60</formula>
      <formula>100</formula>
    </cfRule>
    <cfRule type="cellIs" dxfId="16584" priority="17283" stopIfTrue="1" operator="greaterThan">
      <formula>100</formula>
    </cfRule>
  </conditionalFormatting>
  <conditionalFormatting sqref="E177">
    <cfRule type="cellIs" dxfId="16583" priority="17278" stopIfTrue="1" operator="lessThanOrEqual">
      <formula>2.5</formula>
    </cfRule>
    <cfRule type="cellIs" dxfId="16582" priority="17279" stopIfTrue="1" operator="between">
      <formula>2.5</formula>
      <formula>7</formula>
    </cfRule>
    <cfRule type="cellIs" dxfId="16581" priority="17280" stopIfTrue="1" operator="greaterThan">
      <formula>7</formula>
    </cfRule>
  </conditionalFormatting>
  <conditionalFormatting sqref="H177">
    <cfRule type="cellIs" dxfId="16580" priority="17275" stopIfTrue="1" operator="lessThanOrEqual">
      <formula>12</formula>
    </cfRule>
    <cfRule type="cellIs" dxfId="16579" priority="17276" stopIfTrue="1" operator="between">
      <formula>12</formula>
      <formula>16</formula>
    </cfRule>
    <cfRule type="cellIs" dxfId="16578" priority="17277" stopIfTrue="1" operator="greaterThan">
      <formula>16</formula>
    </cfRule>
  </conditionalFormatting>
  <conditionalFormatting sqref="K177">
    <cfRule type="cellIs" dxfId="16577" priority="17272" stopIfTrue="1" operator="greaterThan">
      <formula>6.2</formula>
    </cfRule>
    <cfRule type="cellIs" dxfId="16576" priority="17273" stopIfTrue="1" operator="between">
      <formula>5.601</formula>
      <formula>6.2</formula>
    </cfRule>
    <cfRule type="cellIs" dxfId="16575" priority="17274" stopIfTrue="1" operator="lessThanOrEqual">
      <formula>5.6</formula>
    </cfRule>
  </conditionalFormatting>
  <conditionalFormatting sqref="L177">
    <cfRule type="cellIs" dxfId="16574" priority="17271" stopIfTrue="1" operator="lessThanOrEqual">
      <formula>0.02</formula>
    </cfRule>
  </conditionalFormatting>
  <conditionalFormatting sqref="G177">
    <cfRule type="cellIs" dxfId="16573" priority="17268" stopIfTrue="1" operator="lessThanOrEqual">
      <formula>0.12</formula>
    </cfRule>
    <cfRule type="cellIs" dxfId="16572" priority="17269" stopIfTrue="1" operator="between">
      <formula>0.1201</formula>
      <formula>0.2</formula>
    </cfRule>
    <cfRule type="cellIs" dxfId="16571" priority="17270" stopIfTrue="1" operator="greaterThan">
      <formula>0.2</formula>
    </cfRule>
  </conditionalFormatting>
  <conditionalFormatting sqref="P177">
    <cfRule type="cellIs" dxfId="16570" priority="17266" stopIfTrue="1" operator="between">
      <formula>50.1</formula>
      <formula>100</formula>
    </cfRule>
    <cfRule type="cellIs" dxfId="16569" priority="17267" stopIfTrue="1" operator="greaterThan">
      <formula>100</formula>
    </cfRule>
  </conditionalFormatting>
  <conditionalFormatting sqref="O177">
    <cfRule type="cellIs" dxfId="16568" priority="17264" stopIfTrue="1" operator="between">
      <formula>1250.1</formula>
      <formula>5000</formula>
    </cfRule>
    <cfRule type="cellIs" dxfId="16567" priority="17265" stopIfTrue="1" operator="greaterThan">
      <formula>5000</formula>
    </cfRule>
  </conditionalFormatting>
  <conditionalFormatting sqref="Q177">
    <cfRule type="cellIs" dxfId="16566" priority="17262" operator="lessThanOrEqual">
      <formula>1</formula>
    </cfRule>
    <cfRule type="cellIs" dxfId="16565" priority="17263" operator="lessThan">
      <formula>3</formula>
    </cfRule>
  </conditionalFormatting>
  <conditionalFormatting sqref="F190:G190">
    <cfRule type="cellIs" dxfId="16564" priority="17259" stopIfTrue="1" operator="lessThanOrEqual">
      <formula>60</formula>
    </cfRule>
    <cfRule type="cellIs" dxfId="16563" priority="17260" stopIfTrue="1" operator="between">
      <formula>60</formula>
      <formula>100</formula>
    </cfRule>
    <cfRule type="cellIs" dxfId="16562" priority="17261" stopIfTrue="1" operator="greaterThan">
      <formula>100</formula>
    </cfRule>
  </conditionalFormatting>
  <conditionalFormatting sqref="E190">
    <cfRule type="cellIs" dxfId="16561" priority="17256" stopIfTrue="1" operator="lessThanOrEqual">
      <formula>2.5</formula>
    </cfRule>
    <cfRule type="cellIs" dxfId="16560" priority="17257" stopIfTrue="1" operator="between">
      <formula>2.5</formula>
      <formula>7</formula>
    </cfRule>
    <cfRule type="cellIs" dxfId="16559" priority="17258" stopIfTrue="1" operator="greaterThan">
      <formula>7</formula>
    </cfRule>
  </conditionalFormatting>
  <conditionalFormatting sqref="H190">
    <cfRule type="cellIs" dxfId="16558" priority="17253" stopIfTrue="1" operator="lessThanOrEqual">
      <formula>12</formula>
    </cfRule>
    <cfRule type="cellIs" dxfId="16557" priority="17254" stopIfTrue="1" operator="between">
      <formula>12</formula>
      <formula>16</formula>
    </cfRule>
    <cfRule type="cellIs" dxfId="16556" priority="17255" stopIfTrue="1" operator="greaterThan">
      <formula>16</formula>
    </cfRule>
  </conditionalFormatting>
  <conditionalFormatting sqref="K190">
    <cfRule type="cellIs" dxfId="16555" priority="17250" stopIfTrue="1" operator="greaterThan">
      <formula>6.2</formula>
    </cfRule>
    <cfRule type="cellIs" dxfId="16554" priority="17251" stopIfTrue="1" operator="between">
      <formula>5.601</formula>
      <formula>6.2</formula>
    </cfRule>
    <cfRule type="cellIs" dxfId="16553" priority="17252" stopIfTrue="1" operator="lessThanOrEqual">
      <formula>5.6</formula>
    </cfRule>
  </conditionalFormatting>
  <conditionalFormatting sqref="L190">
    <cfRule type="cellIs" dxfId="16552" priority="17249" stopIfTrue="1" operator="lessThanOrEqual">
      <formula>0.02</formula>
    </cfRule>
  </conditionalFormatting>
  <conditionalFormatting sqref="G190">
    <cfRule type="cellIs" dxfId="16551" priority="17246" stopIfTrue="1" operator="lessThanOrEqual">
      <formula>0.12</formula>
    </cfRule>
    <cfRule type="cellIs" dxfId="16550" priority="17247" stopIfTrue="1" operator="between">
      <formula>0.1201</formula>
      <formula>0.2</formula>
    </cfRule>
    <cfRule type="cellIs" dxfId="16549" priority="17248" stopIfTrue="1" operator="greaterThan">
      <formula>0.2</formula>
    </cfRule>
  </conditionalFormatting>
  <conditionalFormatting sqref="P190">
    <cfRule type="cellIs" dxfId="16548" priority="17244" stopIfTrue="1" operator="between">
      <formula>50.1</formula>
      <formula>100</formula>
    </cfRule>
    <cfRule type="cellIs" dxfId="16547" priority="17245" stopIfTrue="1" operator="greaterThan">
      <formula>100</formula>
    </cfRule>
  </conditionalFormatting>
  <conditionalFormatting sqref="O190">
    <cfRule type="cellIs" dxfId="16546" priority="17242" stopIfTrue="1" operator="between">
      <formula>1250.1</formula>
      <formula>5000</formula>
    </cfRule>
    <cfRule type="cellIs" dxfId="16545" priority="17243" stopIfTrue="1" operator="greaterThan">
      <formula>5000</formula>
    </cfRule>
  </conditionalFormatting>
  <conditionalFormatting sqref="Q190">
    <cfRule type="cellIs" dxfId="16544" priority="17240" operator="lessThanOrEqual">
      <formula>1</formula>
    </cfRule>
    <cfRule type="cellIs" dxfId="16543" priority="17241" operator="lessThan">
      <formula>3</formula>
    </cfRule>
  </conditionalFormatting>
  <conditionalFormatting sqref="F208 J208">
    <cfRule type="cellIs" dxfId="16542" priority="17237" stopIfTrue="1" operator="lessThanOrEqual">
      <formula>60</formula>
    </cfRule>
    <cfRule type="cellIs" dxfId="16541" priority="17238" stopIfTrue="1" operator="between">
      <formula>60</formula>
      <formula>100</formula>
    </cfRule>
    <cfRule type="cellIs" dxfId="16540" priority="17239" stopIfTrue="1" operator="greaterThan">
      <formula>100</formula>
    </cfRule>
  </conditionalFormatting>
  <conditionalFormatting sqref="E208">
    <cfRule type="cellIs" dxfId="16539" priority="17234" stopIfTrue="1" operator="lessThanOrEqual">
      <formula>2.5</formula>
    </cfRule>
    <cfRule type="cellIs" dxfId="16538" priority="17235" stopIfTrue="1" operator="between">
      <formula>2.5</formula>
      <formula>7</formula>
    </cfRule>
    <cfRule type="cellIs" dxfId="16537" priority="17236" stopIfTrue="1" operator="greaterThan">
      <formula>7</formula>
    </cfRule>
  </conditionalFormatting>
  <conditionalFormatting sqref="H208">
    <cfRule type="cellIs" dxfId="16536" priority="17231" stopIfTrue="1" operator="lessThanOrEqual">
      <formula>12</formula>
    </cfRule>
    <cfRule type="cellIs" dxfId="16535" priority="17232" stopIfTrue="1" operator="between">
      <formula>12</formula>
      <formula>16</formula>
    </cfRule>
    <cfRule type="cellIs" dxfId="16534" priority="17233" stopIfTrue="1" operator="greaterThan">
      <formula>16</formula>
    </cfRule>
  </conditionalFormatting>
  <conditionalFormatting sqref="K208">
    <cfRule type="cellIs" dxfId="16533" priority="17228" stopIfTrue="1" operator="greaterThan">
      <formula>6.2</formula>
    </cfRule>
    <cfRule type="cellIs" dxfId="16532" priority="17229" stopIfTrue="1" operator="between">
      <formula>5.601</formula>
      <formula>6.2</formula>
    </cfRule>
    <cfRule type="cellIs" dxfId="16531" priority="17230" stopIfTrue="1" operator="lessThanOrEqual">
      <formula>5.6</formula>
    </cfRule>
  </conditionalFormatting>
  <conditionalFormatting sqref="L208">
    <cfRule type="cellIs" dxfId="16530" priority="17227" stopIfTrue="1" operator="lessThanOrEqual">
      <formula>0.02</formula>
    </cfRule>
  </conditionalFormatting>
  <conditionalFormatting sqref="G208">
    <cfRule type="cellIs" dxfId="16529" priority="17224" stopIfTrue="1" operator="lessThanOrEqual">
      <formula>0.12</formula>
    </cfRule>
    <cfRule type="cellIs" dxfId="16528" priority="17225" stopIfTrue="1" operator="between">
      <formula>0.1201</formula>
      <formula>0.2</formula>
    </cfRule>
    <cfRule type="cellIs" dxfId="16527" priority="17226" stopIfTrue="1" operator="greaterThan">
      <formula>0.2</formula>
    </cfRule>
  </conditionalFormatting>
  <conditionalFormatting sqref="P208">
    <cfRule type="cellIs" dxfId="16526" priority="17222" stopIfTrue="1" operator="between">
      <formula>50.1</formula>
      <formula>100</formula>
    </cfRule>
    <cfRule type="cellIs" dxfId="16525" priority="17223" stopIfTrue="1" operator="greaterThan">
      <formula>100</formula>
    </cfRule>
  </conditionalFormatting>
  <conditionalFormatting sqref="O208">
    <cfRule type="cellIs" dxfId="16524" priority="17220" stopIfTrue="1" operator="between">
      <formula>1250.1</formula>
      <formula>5000</formula>
    </cfRule>
    <cfRule type="cellIs" dxfId="16523" priority="17221" stopIfTrue="1" operator="greaterThan">
      <formula>5000</formula>
    </cfRule>
  </conditionalFormatting>
  <conditionalFormatting sqref="F208 J208">
    <cfRule type="cellIs" dxfId="16522" priority="17217" stopIfTrue="1" operator="lessThanOrEqual">
      <formula>60</formula>
    </cfRule>
    <cfRule type="cellIs" dxfId="16521" priority="17218" stopIfTrue="1" operator="between">
      <formula>60</formula>
      <formula>100</formula>
    </cfRule>
    <cfRule type="cellIs" dxfId="16520" priority="17219" stopIfTrue="1" operator="greaterThan">
      <formula>100</formula>
    </cfRule>
  </conditionalFormatting>
  <conditionalFormatting sqref="E208">
    <cfRule type="cellIs" dxfId="16519" priority="17214" stopIfTrue="1" operator="lessThanOrEqual">
      <formula>2.5</formula>
    </cfRule>
    <cfRule type="cellIs" dxfId="16518" priority="17215" stopIfTrue="1" operator="between">
      <formula>2.5</formula>
      <formula>7</formula>
    </cfRule>
    <cfRule type="cellIs" dxfId="16517" priority="17216" stopIfTrue="1" operator="greaterThan">
      <formula>7</formula>
    </cfRule>
  </conditionalFormatting>
  <conditionalFormatting sqref="H208">
    <cfRule type="cellIs" dxfId="16516" priority="17211" stopIfTrue="1" operator="lessThanOrEqual">
      <formula>12</formula>
    </cfRule>
    <cfRule type="cellIs" dxfId="16515" priority="17212" stopIfTrue="1" operator="between">
      <formula>12</formula>
      <formula>16</formula>
    </cfRule>
    <cfRule type="cellIs" dxfId="16514" priority="17213" stopIfTrue="1" operator="greaterThan">
      <formula>16</formula>
    </cfRule>
  </conditionalFormatting>
  <conditionalFormatting sqref="K208">
    <cfRule type="cellIs" dxfId="16513" priority="17208" stopIfTrue="1" operator="greaterThan">
      <formula>6.2</formula>
    </cfRule>
    <cfRule type="cellIs" dxfId="16512" priority="17209" stopIfTrue="1" operator="between">
      <formula>5.601</formula>
      <formula>6.2</formula>
    </cfRule>
    <cfRule type="cellIs" dxfId="16511" priority="17210" stopIfTrue="1" operator="lessThanOrEqual">
      <formula>5.6</formula>
    </cfRule>
  </conditionalFormatting>
  <conditionalFormatting sqref="L208">
    <cfRule type="cellIs" dxfId="16510" priority="17207" stopIfTrue="1" operator="lessThanOrEqual">
      <formula>0.02</formula>
    </cfRule>
  </conditionalFormatting>
  <conditionalFormatting sqref="G208">
    <cfRule type="cellIs" dxfId="16509" priority="17204" stopIfTrue="1" operator="lessThanOrEqual">
      <formula>0.12</formula>
    </cfRule>
    <cfRule type="cellIs" dxfId="16508" priority="17205" stopIfTrue="1" operator="between">
      <formula>0.1201</formula>
      <formula>0.2</formula>
    </cfRule>
    <cfRule type="cellIs" dxfId="16507" priority="17206" stopIfTrue="1" operator="greaterThan">
      <formula>0.2</formula>
    </cfRule>
  </conditionalFormatting>
  <conditionalFormatting sqref="P208">
    <cfRule type="cellIs" dxfId="16506" priority="17202" stopIfTrue="1" operator="between">
      <formula>50.1</formula>
      <formula>100</formula>
    </cfRule>
    <cfRule type="cellIs" dxfId="16505" priority="17203" stopIfTrue="1" operator="greaterThan">
      <formula>100</formula>
    </cfRule>
  </conditionalFormatting>
  <conditionalFormatting sqref="O208">
    <cfRule type="cellIs" dxfId="16504" priority="17200" stopIfTrue="1" operator="between">
      <formula>1250.1</formula>
      <formula>5000</formula>
    </cfRule>
    <cfRule type="cellIs" dxfId="16503" priority="17201" stopIfTrue="1" operator="greaterThan">
      <formula>5000</formula>
    </cfRule>
  </conditionalFormatting>
  <conditionalFormatting sqref="Q208">
    <cfRule type="cellIs" dxfId="16502" priority="17198" operator="lessThanOrEqual">
      <formula>1</formula>
    </cfRule>
    <cfRule type="cellIs" dxfId="16501" priority="17199" operator="lessThan">
      <formula>3</formula>
    </cfRule>
  </conditionalFormatting>
  <conditionalFormatting sqref="F225:G225">
    <cfRule type="cellIs" dxfId="16500" priority="17195" stopIfTrue="1" operator="lessThanOrEqual">
      <formula>60</formula>
    </cfRule>
    <cfRule type="cellIs" dxfId="16499" priority="17196" stopIfTrue="1" operator="between">
      <formula>60</formula>
      <formula>100</formula>
    </cfRule>
    <cfRule type="cellIs" dxfId="16498" priority="17197" stopIfTrue="1" operator="greaterThan">
      <formula>100</formula>
    </cfRule>
  </conditionalFormatting>
  <conditionalFormatting sqref="E225">
    <cfRule type="cellIs" dxfId="16497" priority="17192" stopIfTrue="1" operator="lessThanOrEqual">
      <formula>2.5</formula>
    </cfRule>
    <cfRule type="cellIs" dxfId="16496" priority="17193" stopIfTrue="1" operator="between">
      <formula>2.5</formula>
      <formula>7</formula>
    </cfRule>
    <cfRule type="cellIs" dxfId="16495" priority="17194" stopIfTrue="1" operator="greaterThan">
      <formula>7</formula>
    </cfRule>
  </conditionalFormatting>
  <conditionalFormatting sqref="H225">
    <cfRule type="cellIs" dxfId="16494" priority="17189" stopIfTrue="1" operator="lessThanOrEqual">
      <formula>12</formula>
    </cfRule>
    <cfRule type="cellIs" dxfId="16493" priority="17190" stopIfTrue="1" operator="between">
      <formula>12</formula>
      <formula>16</formula>
    </cfRule>
    <cfRule type="cellIs" dxfId="16492" priority="17191" stopIfTrue="1" operator="greaterThan">
      <formula>16</formula>
    </cfRule>
  </conditionalFormatting>
  <conditionalFormatting sqref="K225">
    <cfRule type="cellIs" dxfId="16491" priority="17186" stopIfTrue="1" operator="greaterThan">
      <formula>6.2</formula>
    </cfRule>
    <cfRule type="cellIs" dxfId="16490" priority="17187" stopIfTrue="1" operator="between">
      <formula>5.601</formula>
      <formula>6.2</formula>
    </cfRule>
    <cfRule type="cellIs" dxfId="16489" priority="17188" stopIfTrue="1" operator="lessThanOrEqual">
      <formula>5.6</formula>
    </cfRule>
  </conditionalFormatting>
  <conditionalFormatting sqref="L225">
    <cfRule type="cellIs" dxfId="16488" priority="17185" stopIfTrue="1" operator="lessThanOrEqual">
      <formula>0.02</formula>
    </cfRule>
  </conditionalFormatting>
  <conditionalFormatting sqref="G225">
    <cfRule type="cellIs" dxfId="16487" priority="17182" stopIfTrue="1" operator="lessThanOrEqual">
      <formula>0.12</formula>
    </cfRule>
    <cfRule type="cellIs" dxfId="16486" priority="17183" stopIfTrue="1" operator="between">
      <formula>0.1201</formula>
      <formula>0.2</formula>
    </cfRule>
    <cfRule type="cellIs" dxfId="16485" priority="17184" stopIfTrue="1" operator="greaterThan">
      <formula>0.2</formula>
    </cfRule>
  </conditionalFormatting>
  <conditionalFormatting sqref="P225">
    <cfRule type="cellIs" dxfId="16484" priority="17180" stopIfTrue="1" operator="between">
      <formula>50.1</formula>
      <formula>100</formula>
    </cfRule>
    <cfRule type="cellIs" dxfId="16483" priority="17181" stopIfTrue="1" operator="greaterThan">
      <formula>100</formula>
    </cfRule>
  </conditionalFormatting>
  <conditionalFormatting sqref="O225">
    <cfRule type="cellIs" dxfId="16482" priority="17178" stopIfTrue="1" operator="between">
      <formula>1250.1</formula>
      <formula>5000</formula>
    </cfRule>
    <cfRule type="cellIs" dxfId="16481" priority="17179" stopIfTrue="1" operator="greaterThan">
      <formula>5000</formula>
    </cfRule>
  </conditionalFormatting>
  <conditionalFormatting sqref="F225:G225">
    <cfRule type="cellIs" dxfId="16480" priority="17175" stopIfTrue="1" operator="lessThanOrEqual">
      <formula>60</formula>
    </cfRule>
    <cfRule type="cellIs" dxfId="16479" priority="17176" stopIfTrue="1" operator="between">
      <formula>60</formula>
      <formula>100</formula>
    </cfRule>
    <cfRule type="cellIs" dxfId="16478" priority="17177" stopIfTrue="1" operator="greaterThan">
      <formula>100</formula>
    </cfRule>
  </conditionalFormatting>
  <conditionalFormatting sqref="E225">
    <cfRule type="cellIs" dxfId="16477" priority="17172" stopIfTrue="1" operator="lessThanOrEqual">
      <formula>2.5</formula>
    </cfRule>
    <cfRule type="cellIs" dxfId="16476" priority="17173" stopIfTrue="1" operator="between">
      <formula>2.5</formula>
      <formula>7</formula>
    </cfRule>
    <cfRule type="cellIs" dxfId="16475" priority="17174" stopIfTrue="1" operator="greaterThan">
      <formula>7</formula>
    </cfRule>
  </conditionalFormatting>
  <conditionalFormatting sqref="H225">
    <cfRule type="cellIs" dxfId="16474" priority="17169" stopIfTrue="1" operator="lessThanOrEqual">
      <formula>12</formula>
    </cfRule>
    <cfRule type="cellIs" dxfId="16473" priority="17170" stopIfTrue="1" operator="between">
      <formula>12</formula>
      <formula>16</formula>
    </cfRule>
    <cfRule type="cellIs" dxfId="16472" priority="17171" stopIfTrue="1" operator="greaterThan">
      <formula>16</formula>
    </cfRule>
  </conditionalFormatting>
  <conditionalFormatting sqref="K225">
    <cfRule type="cellIs" dxfId="16471" priority="17166" stopIfTrue="1" operator="greaterThan">
      <formula>6.2</formula>
    </cfRule>
    <cfRule type="cellIs" dxfId="16470" priority="17167" stopIfTrue="1" operator="between">
      <formula>5.601</formula>
      <formula>6.2</formula>
    </cfRule>
    <cfRule type="cellIs" dxfId="16469" priority="17168" stopIfTrue="1" operator="lessThanOrEqual">
      <formula>5.6</formula>
    </cfRule>
  </conditionalFormatting>
  <conditionalFormatting sqref="L225">
    <cfRule type="cellIs" dxfId="16468" priority="17165" stopIfTrue="1" operator="lessThanOrEqual">
      <formula>0.02</formula>
    </cfRule>
  </conditionalFormatting>
  <conditionalFormatting sqref="G225">
    <cfRule type="cellIs" dxfId="16467" priority="17162" stopIfTrue="1" operator="lessThanOrEqual">
      <formula>0.12</formula>
    </cfRule>
    <cfRule type="cellIs" dxfId="16466" priority="17163" stopIfTrue="1" operator="between">
      <formula>0.1201</formula>
      <formula>0.2</formula>
    </cfRule>
    <cfRule type="cellIs" dxfId="16465" priority="17164" stopIfTrue="1" operator="greaterThan">
      <formula>0.2</formula>
    </cfRule>
  </conditionalFormatting>
  <conditionalFormatting sqref="P225">
    <cfRule type="cellIs" dxfId="16464" priority="17160" stopIfTrue="1" operator="between">
      <formula>50.1</formula>
      <formula>100</formula>
    </cfRule>
    <cfRule type="cellIs" dxfId="16463" priority="17161" stopIfTrue="1" operator="greaterThan">
      <formula>100</formula>
    </cfRule>
  </conditionalFormatting>
  <conditionalFormatting sqref="O225">
    <cfRule type="cellIs" dxfId="16462" priority="17158" stopIfTrue="1" operator="between">
      <formula>1250.1</formula>
      <formula>5000</formula>
    </cfRule>
    <cfRule type="cellIs" dxfId="16461" priority="17159" stopIfTrue="1" operator="greaterThan">
      <formula>5000</formula>
    </cfRule>
  </conditionalFormatting>
  <conditionalFormatting sqref="Q225">
    <cfRule type="cellIs" dxfId="16460" priority="17156" operator="lessThanOrEqual">
      <formula>1</formula>
    </cfRule>
    <cfRule type="cellIs" dxfId="16459" priority="17157" operator="lessThan">
      <formula>3</formula>
    </cfRule>
  </conditionalFormatting>
  <conditionalFormatting sqref="F238 J238">
    <cfRule type="cellIs" dxfId="16458" priority="17153" stopIfTrue="1" operator="lessThanOrEqual">
      <formula>60</formula>
    </cfRule>
    <cfRule type="cellIs" dxfId="16457" priority="17154" stopIfTrue="1" operator="between">
      <formula>60</formula>
      <formula>100</formula>
    </cfRule>
    <cfRule type="cellIs" dxfId="16456" priority="17155" stopIfTrue="1" operator="greaterThan">
      <formula>100</formula>
    </cfRule>
  </conditionalFormatting>
  <conditionalFormatting sqref="E238">
    <cfRule type="cellIs" dxfId="16455" priority="17150" stopIfTrue="1" operator="lessThanOrEqual">
      <formula>2.5</formula>
    </cfRule>
    <cfRule type="cellIs" dxfId="16454" priority="17151" stopIfTrue="1" operator="between">
      <formula>2.5</formula>
      <formula>7</formula>
    </cfRule>
    <cfRule type="cellIs" dxfId="16453" priority="17152" stopIfTrue="1" operator="greaterThan">
      <formula>7</formula>
    </cfRule>
  </conditionalFormatting>
  <conditionalFormatting sqref="H238">
    <cfRule type="cellIs" dxfId="16452" priority="17147" stopIfTrue="1" operator="lessThanOrEqual">
      <formula>12</formula>
    </cfRule>
    <cfRule type="cellIs" dxfId="16451" priority="17148" stopIfTrue="1" operator="between">
      <formula>12</formula>
      <formula>16</formula>
    </cfRule>
    <cfRule type="cellIs" dxfId="16450" priority="17149" stopIfTrue="1" operator="greaterThan">
      <formula>16</formula>
    </cfRule>
  </conditionalFormatting>
  <conditionalFormatting sqref="K238">
    <cfRule type="cellIs" dxfId="16449" priority="17144" stopIfTrue="1" operator="greaterThan">
      <formula>6.2</formula>
    </cfRule>
    <cfRule type="cellIs" dxfId="16448" priority="17145" stopIfTrue="1" operator="between">
      <formula>5.601</formula>
      <formula>6.2</formula>
    </cfRule>
    <cfRule type="cellIs" dxfId="16447" priority="17146" stopIfTrue="1" operator="lessThanOrEqual">
      <formula>5.6</formula>
    </cfRule>
  </conditionalFormatting>
  <conditionalFormatting sqref="L238">
    <cfRule type="cellIs" dxfId="16446" priority="17143" stopIfTrue="1" operator="lessThanOrEqual">
      <formula>0.02</formula>
    </cfRule>
  </conditionalFormatting>
  <conditionalFormatting sqref="G238">
    <cfRule type="cellIs" dxfId="16445" priority="17140" stopIfTrue="1" operator="lessThanOrEqual">
      <formula>0.12</formula>
    </cfRule>
    <cfRule type="cellIs" dxfId="16444" priority="17141" stopIfTrue="1" operator="between">
      <formula>0.1201</formula>
      <formula>0.2</formula>
    </cfRule>
    <cfRule type="cellIs" dxfId="16443" priority="17142" stopIfTrue="1" operator="greaterThan">
      <formula>0.2</formula>
    </cfRule>
  </conditionalFormatting>
  <conditionalFormatting sqref="P238">
    <cfRule type="cellIs" dxfId="16442" priority="17138" stopIfTrue="1" operator="between">
      <formula>50.1</formula>
      <formula>100</formula>
    </cfRule>
    <cfRule type="cellIs" dxfId="16441" priority="17139" stopIfTrue="1" operator="greaterThan">
      <formula>100</formula>
    </cfRule>
  </conditionalFormatting>
  <conditionalFormatting sqref="O238">
    <cfRule type="cellIs" dxfId="16440" priority="17136" stopIfTrue="1" operator="between">
      <formula>1250.1</formula>
      <formula>5000</formula>
    </cfRule>
    <cfRule type="cellIs" dxfId="16439" priority="17137" stopIfTrue="1" operator="greaterThan">
      <formula>5000</formula>
    </cfRule>
  </conditionalFormatting>
  <conditionalFormatting sqref="F238 J238">
    <cfRule type="cellIs" dxfId="16438" priority="17133" stopIfTrue="1" operator="lessThanOrEqual">
      <formula>60</formula>
    </cfRule>
    <cfRule type="cellIs" dxfId="16437" priority="17134" stopIfTrue="1" operator="between">
      <formula>60</formula>
      <formula>100</formula>
    </cfRule>
    <cfRule type="cellIs" dxfId="16436" priority="17135" stopIfTrue="1" operator="greaterThan">
      <formula>100</formula>
    </cfRule>
  </conditionalFormatting>
  <conditionalFormatting sqref="E238">
    <cfRule type="cellIs" dxfId="16435" priority="17130" stopIfTrue="1" operator="lessThanOrEqual">
      <formula>2.5</formula>
    </cfRule>
    <cfRule type="cellIs" dxfId="16434" priority="17131" stopIfTrue="1" operator="between">
      <formula>2.5</formula>
      <formula>7</formula>
    </cfRule>
    <cfRule type="cellIs" dxfId="16433" priority="17132" stopIfTrue="1" operator="greaterThan">
      <formula>7</formula>
    </cfRule>
  </conditionalFormatting>
  <conditionalFormatting sqref="H238">
    <cfRule type="cellIs" dxfId="16432" priority="17127" stopIfTrue="1" operator="lessThanOrEqual">
      <formula>12</formula>
    </cfRule>
    <cfRule type="cellIs" dxfId="16431" priority="17128" stopIfTrue="1" operator="between">
      <formula>12</formula>
      <formula>16</formula>
    </cfRule>
    <cfRule type="cellIs" dxfId="16430" priority="17129" stopIfTrue="1" operator="greaterThan">
      <formula>16</formula>
    </cfRule>
  </conditionalFormatting>
  <conditionalFormatting sqref="K238">
    <cfRule type="cellIs" dxfId="16429" priority="17124" stopIfTrue="1" operator="greaterThan">
      <formula>6.2</formula>
    </cfRule>
    <cfRule type="cellIs" dxfId="16428" priority="17125" stopIfTrue="1" operator="between">
      <formula>5.601</formula>
      <formula>6.2</formula>
    </cfRule>
    <cfRule type="cellIs" dxfId="16427" priority="17126" stopIfTrue="1" operator="lessThanOrEqual">
      <formula>5.6</formula>
    </cfRule>
  </conditionalFormatting>
  <conditionalFormatting sqref="L238">
    <cfRule type="cellIs" dxfId="16426" priority="17123" stopIfTrue="1" operator="lessThanOrEqual">
      <formula>0.02</formula>
    </cfRule>
  </conditionalFormatting>
  <conditionalFormatting sqref="G238">
    <cfRule type="cellIs" dxfId="16425" priority="17120" stopIfTrue="1" operator="lessThanOrEqual">
      <formula>0.12</formula>
    </cfRule>
    <cfRule type="cellIs" dxfId="16424" priority="17121" stopIfTrue="1" operator="between">
      <formula>0.1201</formula>
      <formula>0.2</formula>
    </cfRule>
    <cfRule type="cellIs" dxfId="16423" priority="17122" stopIfTrue="1" operator="greaterThan">
      <formula>0.2</formula>
    </cfRule>
  </conditionalFormatting>
  <conditionalFormatting sqref="P238">
    <cfRule type="cellIs" dxfId="16422" priority="17118" stopIfTrue="1" operator="between">
      <formula>50.1</formula>
      <formula>100</formula>
    </cfRule>
    <cfRule type="cellIs" dxfId="16421" priority="17119" stopIfTrue="1" operator="greaterThan">
      <formula>100</formula>
    </cfRule>
  </conditionalFormatting>
  <conditionalFormatting sqref="O238">
    <cfRule type="cellIs" dxfId="16420" priority="17116" stopIfTrue="1" operator="between">
      <formula>1250.1</formula>
      <formula>5000</formula>
    </cfRule>
    <cfRule type="cellIs" dxfId="16419" priority="17117" stopIfTrue="1" operator="greaterThan">
      <formula>5000</formula>
    </cfRule>
  </conditionalFormatting>
  <conditionalFormatting sqref="Q238">
    <cfRule type="cellIs" dxfId="16418" priority="17114" operator="lessThanOrEqual">
      <formula>1</formula>
    </cfRule>
    <cfRule type="cellIs" dxfId="16417" priority="17115" operator="lessThan">
      <formula>3</formula>
    </cfRule>
  </conditionalFormatting>
  <conditionalFormatting sqref="F256:G256">
    <cfRule type="cellIs" dxfId="16416" priority="17111" stopIfTrue="1" operator="lessThanOrEqual">
      <formula>60</formula>
    </cfRule>
    <cfRule type="cellIs" dxfId="16415" priority="17112" stopIfTrue="1" operator="between">
      <formula>60</formula>
      <formula>100</formula>
    </cfRule>
    <cfRule type="cellIs" dxfId="16414" priority="17113" stopIfTrue="1" operator="greaterThan">
      <formula>100</formula>
    </cfRule>
  </conditionalFormatting>
  <conditionalFormatting sqref="E256">
    <cfRule type="cellIs" dxfId="16413" priority="17108" stopIfTrue="1" operator="lessThanOrEqual">
      <formula>2.5</formula>
    </cfRule>
    <cfRule type="cellIs" dxfId="16412" priority="17109" stopIfTrue="1" operator="between">
      <formula>2.5</formula>
      <formula>7</formula>
    </cfRule>
    <cfRule type="cellIs" dxfId="16411" priority="17110" stopIfTrue="1" operator="greaterThan">
      <formula>7</formula>
    </cfRule>
  </conditionalFormatting>
  <conditionalFormatting sqref="H256">
    <cfRule type="cellIs" dxfId="16410" priority="17105" stopIfTrue="1" operator="lessThanOrEqual">
      <formula>12</formula>
    </cfRule>
    <cfRule type="cellIs" dxfId="16409" priority="17106" stopIfTrue="1" operator="between">
      <formula>12</formula>
      <formula>16</formula>
    </cfRule>
    <cfRule type="cellIs" dxfId="16408" priority="17107" stopIfTrue="1" operator="greaterThan">
      <formula>16</formula>
    </cfRule>
  </conditionalFormatting>
  <conditionalFormatting sqref="K256">
    <cfRule type="cellIs" dxfId="16407" priority="17102" stopIfTrue="1" operator="greaterThan">
      <formula>6.2</formula>
    </cfRule>
    <cfRule type="cellIs" dxfId="16406" priority="17103" stopIfTrue="1" operator="between">
      <formula>5.601</formula>
      <formula>6.2</formula>
    </cfRule>
    <cfRule type="cellIs" dxfId="16405" priority="17104" stopIfTrue="1" operator="lessThanOrEqual">
      <formula>5.6</formula>
    </cfRule>
  </conditionalFormatting>
  <conditionalFormatting sqref="L256">
    <cfRule type="cellIs" dxfId="16404" priority="17101" stopIfTrue="1" operator="lessThanOrEqual">
      <formula>0.02</formula>
    </cfRule>
  </conditionalFormatting>
  <conditionalFormatting sqref="G256">
    <cfRule type="cellIs" dxfId="16403" priority="17098" stopIfTrue="1" operator="lessThanOrEqual">
      <formula>0.12</formula>
    </cfRule>
    <cfRule type="cellIs" dxfId="16402" priority="17099" stopIfTrue="1" operator="between">
      <formula>0.1201</formula>
      <formula>0.2</formula>
    </cfRule>
    <cfRule type="cellIs" dxfId="16401" priority="17100" stopIfTrue="1" operator="greaterThan">
      <formula>0.2</formula>
    </cfRule>
  </conditionalFormatting>
  <conditionalFormatting sqref="P256">
    <cfRule type="cellIs" dxfId="16400" priority="17096" stopIfTrue="1" operator="between">
      <formula>50.1</formula>
      <formula>100</formula>
    </cfRule>
    <cfRule type="cellIs" dxfId="16399" priority="17097" stopIfTrue="1" operator="greaterThan">
      <formula>100</formula>
    </cfRule>
  </conditionalFormatting>
  <conditionalFormatting sqref="O256">
    <cfRule type="cellIs" dxfId="16398" priority="17094" stopIfTrue="1" operator="between">
      <formula>1250.1</formula>
      <formula>5000</formula>
    </cfRule>
    <cfRule type="cellIs" dxfId="16397" priority="17095" stopIfTrue="1" operator="greaterThan">
      <formula>5000</formula>
    </cfRule>
  </conditionalFormatting>
  <conditionalFormatting sqref="F256:G256">
    <cfRule type="cellIs" dxfId="16396" priority="17091" stopIfTrue="1" operator="lessThanOrEqual">
      <formula>60</formula>
    </cfRule>
    <cfRule type="cellIs" dxfId="16395" priority="17092" stopIfTrue="1" operator="between">
      <formula>60</formula>
      <formula>100</formula>
    </cfRule>
    <cfRule type="cellIs" dxfId="16394" priority="17093" stopIfTrue="1" operator="greaterThan">
      <formula>100</formula>
    </cfRule>
  </conditionalFormatting>
  <conditionalFormatting sqref="E256">
    <cfRule type="cellIs" dxfId="16393" priority="17088" stopIfTrue="1" operator="lessThanOrEqual">
      <formula>2.5</formula>
    </cfRule>
    <cfRule type="cellIs" dxfId="16392" priority="17089" stopIfTrue="1" operator="between">
      <formula>2.5</formula>
      <formula>7</formula>
    </cfRule>
    <cfRule type="cellIs" dxfId="16391" priority="17090" stopIfTrue="1" operator="greaterThan">
      <formula>7</formula>
    </cfRule>
  </conditionalFormatting>
  <conditionalFormatting sqref="H256">
    <cfRule type="cellIs" dxfId="16390" priority="17085" stopIfTrue="1" operator="lessThanOrEqual">
      <formula>12</formula>
    </cfRule>
    <cfRule type="cellIs" dxfId="16389" priority="17086" stopIfTrue="1" operator="between">
      <formula>12</formula>
      <formula>16</formula>
    </cfRule>
    <cfRule type="cellIs" dxfId="16388" priority="17087" stopIfTrue="1" operator="greaterThan">
      <formula>16</formula>
    </cfRule>
  </conditionalFormatting>
  <conditionalFormatting sqref="K256">
    <cfRule type="cellIs" dxfId="16387" priority="17082" stopIfTrue="1" operator="greaterThan">
      <formula>6.2</formula>
    </cfRule>
    <cfRule type="cellIs" dxfId="16386" priority="17083" stopIfTrue="1" operator="between">
      <formula>5.601</formula>
      <formula>6.2</formula>
    </cfRule>
    <cfRule type="cellIs" dxfId="16385" priority="17084" stopIfTrue="1" operator="lessThanOrEqual">
      <formula>5.6</formula>
    </cfRule>
  </conditionalFormatting>
  <conditionalFormatting sqref="L256">
    <cfRule type="cellIs" dxfId="16384" priority="17081" stopIfTrue="1" operator="lessThanOrEqual">
      <formula>0.02</formula>
    </cfRule>
  </conditionalFormatting>
  <conditionalFormatting sqref="G256">
    <cfRule type="cellIs" dxfId="16383" priority="17078" stopIfTrue="1" operator="lessThanOrEqual">
      <formula>0.12</formula>
    </cfRule>
    <cfRule type="cellIs" dxfId="16382" priority="17079" stopIfTrue="1" operator="between">
      <formula>0.1201</formula>
      <formula>0.2</formula>
    </cfRule>
    <cfRule type="cellIs" dxfId="16381" priority="17080" stopIfTrue="1" operator="greaterThan">
      <formula>0.2</formula>
    </cfRule>
  </conditionalFormatting>
  <conditionalFormatting sqref="P256">
    <cfRule type="cellIs" dxfId="16380" priority="17076" stopIfTrue="1" operator="between">
      <formula>50.1</formula>
      <formula>100</formula>
    </cfRule>
    <cfRule type="cellIs" dxfId="16379" priority="17077" stopIfTrue="1" operator="greaterThan">
      <formula>100</formula>
    </cfRule>
  </conditionalFormatting>
  <conditionalFormatting sqref="O256">
    <cfRule type="cellIs" dxfId="16378" priority="17074" stopIfTrue="1" operator="between">
      <formula>1250.1</formula>
      <formula>5000</formula>
    </cfRule>
    <cfRule type="cellIs" dxfId="16377" priority="17075" stopIfTrue="1" operator="greaterThan">
      <formula>5000</formula>
    </cfRule>
  </conditionalFormatting>
  <conditionalFormatting sqref="Q256">
    <cfRule type="cellIs" dxfId="16376" priority="17072" operator="lessThanOrEqual">
      <formula>1</formula>
    </cfRule>
    <cfRule type="cellIs" dxfId="16375" priority="17073" operator="lessThan">
      <formula>3</formula>
    </cfRule>
  </conditionalFormatting>
  <conditionalFormatting sqref="F273:G273">
    <cfRule type="cellIs" dxfId="16374" priority="17069" stopIfTrue="1" operator="lessThanOrEqual">
      <formula>60</formula>
    </cfRule>
    <cfRule type="cellIs" dxfId="16373" priority="17070" stopIfTrue="1" operator="between">
      <formula>60</formula>
      <formula>100</formula>
    </cfRule>
    <cfRule type="cellIs" dxfId="16372" priority="17071" stopIfTrue="1" operator="greaterThan">
      <formula>100</formula>
    </cfRule>
  </conditionalFormatting>
  <conditionalFormatting sqref="E273">
    <cfRule type="cellIs" dxfId="16371" priority="17066" stopIfTrue="1" operator="lessThanOrEqual">
      <formula>2.5</formula>
    </cfRule>
    <cfRule type="cellIs" dxfId="16370" priority="17067" stopIfTrue="1" operator="between">
      <formula>2.5</formula>
      <formula>7</formula>
    </cfRule>
    <cfRule type="cellIs" dxfId="16369" priority="17068" stopIfTrue="1" operator="greaterThan">
      <formula>7</formula>
    </cfRule>
  </conditionalFormatting>
  <conditionalFormatting sqref="H273">
    <cfRule type="cellIs" dxfId="16368" priority="17063" stopIfTrue="1" operator="lessThanOrEqual">
      <formula>12</formula>
    </cfRule>
    <cfRule type="cellIs" dxfId="16367" priority="17064" stopIfTrue="1" operator="between">
      <formula>12</formula>
      <formula>16</formula>
    </cfRule>
    <cfRule type="cellIs" dxfId="16366" priority="17065" stopIfTrue="1" operator="greaterThan">
      <formula>16</formula>
    </cfRule>
  </conditionalFormatting>
  <conditionalFormatting sqref="K273">
    <cfRule type="cellIs" dxfId="16365" priority="17060" stopIfTrue="1" operator="greaterThan">
      <formula>6.2</formula>
    </cfRule>
    <cfRule type="cellIs" dxfId="16364" priority="17061" stopIfTrue="1" operator="between">
      <formula>5.601</formula>
      <formula>6.2</formula>
    </cfRule>
    <cfRule type="cellIs" dxfId="16363" priority="17062" stopIfTrue="1" operator="lessThanOrEqual">
      <formula>5.6</formula>
    </cfRule>
  </conditionalFormatting>
  <conditionalFormatting sqref="L273">
    <cfRule type="cellIs" dxfId="16362" priority="17059" stopIfTrue="1" operator="lessThanOrEqual">
      <formula>0.02</formula>
    </cfRule>
  </conditionalFormatting>
  <conditionalFormatting sqref="G273">
    <cfRule type="cellIs" dxfId="16361" priority="17056" stopIfTrue="1" operator="lessThanOrEqual">
      <formula>0.12</formula>
    </cfRule>
    <cfRule type="cellIs" dxfId="16360" priority="17057" stopIfTrue="1" operator="between">
      <formula>0.1201</formula>
      <formula>0.2</formula>
    </cfRule>
    <cfRule type="cellIs" dxfId="16359" priority="17058" stopIfTrue="1" operator="greaterThan">
      <formula>0.2</formula>
    </cfRule>
  </conditionalFormatting>
  <conditionalFormatting sqref="P273">
    <cfRule type="cellIs" dxfId="16358" priority="17054" stopIfTrue="1" operator="between">
      <formula>50.1</formula>
      <formula>100</formula>
    </cfRule>
    <cfRule type="cellIs" dxfId="16357" priority="17055" stopIfTrue="1" operator="greaterThan">
      <formula>100</formula>
    </cfRule>
  </conditionalFormatting>
  <conditionalFormatting sqref="O273">
    <cfRule type="cellIs" dxfId="16356" priority="17052" stopIfTrue="1" operator="between">
      <formula>1250.1</formula>
      <formula>5000</formula>
    </cfRule>
    <cfRule type="cellIs" dxfId="16355" priority="17053" stopIfTrue="1" operator="greaterThan">
      <formula>5000</formula>
    </cfRule>
  </conditionalFormatting>
  <conditionalFormatting sqref="F273:G273">
    <cfRule type="cellIs" dxfId="16354" priority="17049" stopIfTrue="1" operator="lessThanOrEqual">
      <formula>60</formula>
    </cfRule>
    <cfRule type="cellIs" dxfId="16353" priority="17050" stopIfTrue="1" operator="between">
      <formula>60</formula>
      <formula>100</formula>
    </cfRule>
    <cfRule type="cellIs" dxfId="16352" priority="17051" stopIfTrue="1" operator="greaterThan">
      <formula>100</formula>
    </cfRule>
  </conditionalFormatting>
  <conditionalFormatting sqref="E273">
    <cfRule type="cellIs" dxfId="16351" priority="17046" stopIfTrue="1" operator="lessThanOrEqual">
      <formula>2.5</formula>
    </cfRule>
    <cfRule type="cellIs" dxfId="16350" priority="17047" stopIfTrue="1" operator="between">
      <formula>2.5</formula>
      <formula>7</formula>
    </cfRule>
    <cfRule type="cellIs" dxfId="16349" priority="17048" stopIfTrue="1" operator="greaterThan">
      <formula>7</formula>
    </cfRule>
  </conditionalFormatting>
  <conditionalFormatting sqref="H273">
    <cfRule type="cellIs" dxfId="16348" priority="17043" stopIfTrue="1" operator="lessThanOrEqual">
      <formula>12</formula>
    </cfRule>
    <cfRule type="cellIs" dxfId="16347" priority="17044" stopIfTrue="1" operator="between">
      <formula>12</formula>
      <formula>16</formula>
    </cfRule>
    <cfRule type="cellIs" dxfId="16346" priority="17045" stopIfTrue="1" operator="greaterThan">
      <formula>16</formula>
    </cfRule>
  </conditionalFormatting>
  <conditionalFormatting sqref="K273">
    <cfRule type="cellIs" dxfId="16345" priority="17040" stopIfTrue="1" operator="greaterThan">
      <formula>6.2</formula>
    </cfRule>
    <cfRule type="cellIs" dxfId="16344" priority="17041" stopIfTrue="1" operator="between">
      <formula>5.601</formula>
      <formula>6.2</formula>
    </cfRule>
    <cfRule type="cellIs" dxfId="16343" priority="17042" stopIfTrue="1" operator="lessThanOrEqual">
      <formula>5.6</formula>
    </cfRule>
  </conditionalFormatting>
  <conditionalFormatting sqref="L273">
    <cfRule type="cellIs" dxfId="16342" priority="17039" stopIfTrue="1" operator="lessThanOrEqual">
      <formula>0.02</formula>
    </cfRule>
  </conditionalFormatting>
  <conditionalFormatting sqref="G273">
    <cfRule type="cellIs" dxfId="16341" priority="17036" stopIfTrue="1" operator="lessThanOrEqual">
      <formula>0.12</formula>
    </cfRule>
    <cfRule type="cellIs" dxfId="16340" priority="17037" stopIfTrue="1" operator="between">
      <formula>0.1201</formula>
      <formula>0.2</formula>
    </cfRule>
    <cfRule type="cellIs" dxfId="16339" priority="17038" stopIfTrue="1" operator="greaterThan">
      <formula>0.2</formula>
    </cfRule>
  </conditionalFormatting>
  <conditionalFormatting sqref="P273">
    <cfRule type="cellIs" dxfId="16338" priority="17034" stopIfTrue="1" operator="between">
      <formula>50.1</formula>
      <formula>100</formula>
    </cfRule>
    <cfRule type="cellIs" dxfId="16337" priority="17035" stopIfTrue="1" operator="greaterThan">
      <formula>100</formula>
    </cfRule>
  </conditionalFormatting>
  <conditionalFormatting sqref="O273">
    <cfRule type="cellIs" dxfId="16336" priority="17032" stopIfTrue="1" operator="between">
      <formula>1250.1</formula>
      <formula>5000</formula>
    </cfRule>
    <cfRule type="cellIs" dxfId="16335" priority="17033" stopIfTrue="1" operator="greaterThan">
      <formula>5000</formula>
    </cfRule>
  </conditionalFormatting>
  <conditionalFormatting sqref="Q273">
    <cfRule type="cellIs" dxfId="16334" priority="17030" operator="lessThanOrEqual">
      <formula>1</formula>
    </cfRule>
    <cfRule type="cellIs" dxfId="16333" priority="17031" operator="lessThan">
      <formula>3</formula>
    </cfRule>
  </conditionalFormatting>
  <conditionalFormatting sqref="F285:G285">
    <cfRule type="cellIs" dxfId="16332" priority="17027" stopIfTrue="1" operator="lessThanOrEqual">
      <formula>60</formula>
    </cfRule>
    <cfRule type="cellIs" dxfId="16331" priority="17028" stopIfTrue="1" operator="between">
      <formula>60</formula>
      <formula>100</formula>
    </cfRule>
    <cfRule type="cellIs" dxfId="16330" priority="17029" stopIfTrue="1" operator="greaterThan">
      <formula>100</formula>
    </cfRule>
  </conditionalFormatting>
  <conditionalFormatting sqref="E285">
    <cfRule type="cellIs" dxfId="16329" priority="17024" stopIfTrue="1" operator="lessThanOrEqual">
      <formula>2.5</formula>
    </cfRule>
    <cfRule type="cellIs" dxfId="16328" priority="17025" stopIfTrue="1" operator="between">
      <formula>2.5</formula>
      <formula>7</formula>
    </cfRule>
    <cfRule type="cellIs" dxfId="16327" priority="17026" stopIfTrue="1" operator="greaterThan">
      <formula>7</formula>
    </cfRule>
  </conditionalFormatting>
  <conditionalFormatting sqref="H285">
    <cfRule type="cellIs" dxfId="16326" priority="17021" stopIfTrue="1" operator="lessThanOrEqual">
      <formula>12</formula>
    </cfRule>
    <cfRule type="cellIs" dxfId="16325" priority="17022" stopIfTrue="1" operator="between">
      <formula>12</formula>
      <formula>16</formula>
    </cfRule>
    <cfRule type="cellIs" dxfId="16324" priority="17023" stopIfTrue="1" operator="greaterThan">
      <formula>16</formula>
    </cfRule>
  </conditionalFormatting>
  <conditionalFormatting sqref="K285">
    <cfRule type="cellIs" dxfId="16323" priority="17018" stopIfTrue="1" operator="greaterThan">
      <formula>6.2</formula>
    </cfRule>
    <cfRule type="cellIs" dxfId="16322" priority="17019" stopIfTrue="1" operator="between">
      <formula>5.601</formula>
      <formula>6.2</formula>
    </cfRule>
    <cfRule type="cellIs" dxfId="16321" priority="17020" stopIfTrue="1" operator="lessThanOrEqual">
      <formula>5.6</formula>
    </cfRule>
  </conditionalFormatting>
  <conditionalFormatting sqref="L285">
    <cfRule type="cellIs" dxfId="16320" priority="17017" stopIfTrue="1" operator="lessThanOrEqual">
      <formula>0.02</formula>
    </cfRule>
  </conditionalFormatting>
  <conditionalFormatting sqref="G285">
    <cfRule type="cellIs" dxfId="16319" priority="17014" stopIfTrue="1" operator="lessThanOrEqual">
      <formula>0.12</formula>
    </cfRule>
    <cfRule type="cellIs" dxfId="16318" priority="17015" stopIfTrue="1" operator="between">
      <formula>0.1201</formula>
      <formula>0.2</formula>
    </cfRule>
    <cfRule type="cellIs" dxfId="16317" priority="17016" stopIfTrue="1" operator="greaterThan">
      <formula>0.2</formula>
    </cfRule>
  </conditionalFormatting>
  <conditionalFormatting sqref="P285">
    <cfRule type="cellIs" dxfId="16316" priority="17012" stopIfTrue="1" operator="between">
      <formula>50.1</formula>
      <formula>100</formula>
    </cfRule>
    <cfRule type="cellIs" dxfId="16315" priority="17013" stopIfTrue="1" operator="greaterThan">
      <formula>100</formula>
    </cfRule>
  </conditionalFormatting>
  <conditionalFormatting sqref="O285">
    <cfRule type="cellIs" dxfId="16314" priority="17010" stopIfTrue="1" operator="between">
      <formula>1250.1</formula>
      <formula>5000</formula>
    </cfRule>
    <cfRule type="cellIs" dxfId="16313" priority="17011" stopIfTrue="1" operator="greaterThan">
      <formula>5000</formula>
    </cfRule>
  </conditionalFormatting>
  <conditionalFormatting sqref="Q285">
    <cfRule type="cellIs" dxfId="16312" priority="17008" operator="lessThanOrEqual">
      <formula>1</formula>
    </cfRule>
    <cfRule type="cellIs" dxfId="16311" priority="17009" operator="lessThan">
      <formula>3</formula>
    </cfRule>
  </conditionalFormatting>
  <conditionalFormatting sqref="F297:G297">
    <cfRule type="cellIs" dxfId="16310" priority="17005" stopIfTrue="1" operator="lessThanOrEqual">
      <formula>60</formula>
    </cfRule>
    <cfRule type="cellIs" dxfId="16309" priority="17006" stopIfTrue="1" operator="between">
      <formula>60</formula>
      <formula>100</formula>
    </cfRule>
    <cfRule type="cellIs" dxfId="16308" priority="17007" stopIfTrue="1" operator="greaterThan">
      <formula>100</formula>
    </cfRule>
  </conditionalFormatting>
  <conditionalFormatting sqref="E297">
    <cfRule type="cellIs" dxfId="16307" priority="17002" stopIfTrue="1" operator="lessThanOrEqual">
      <formula>2.5</formula>
    </cfRule>
    <cfRule type="cellIs" dxfId="16306" priority="17003" stopIfTrue="1" operator="between">
      <formula>2.5</formula>
      <formula>7</formula>
    </cfRule>
    <cfRule type="cellIs" dxfId="16305" priority="17004" stopIfTrue="1" operator="greaterThan">
      <formula>7</formula>
    </cfRule>
  </conditionalFormatting>
  <conditionalFormatting sqref="H297">
    <cfRule type="cellIs" dxfId="16304" priority="16999" stopIfTrue="1" operator="lessThanOrEqual">
      <formula>12</formula>
    </cfRule>
    <cfRule type="cellIs" dxfId="16303" priority="17000" stopIfTrue="1" operator="between">
      <formula>12</formula>
      <formula>16</formula>
    </cfRule>
    <cfRule type="cellIs" dxfId="16302" priority="17001" stopIfTrue="1" operator="greaterThan">
      <formula>16</formula>
    </cfRule>
  </conditionalFormatting>
  <conditionalFormatting sqref="K297">
    <cfRule type="cellIs" dxfId="16301" priority="16996" stopIfTrue="1" operator="greaterThan">
      <formula>6.2</formula>
    </cfRule>
    <cfRule type="cellIs" dxfId="16300" priority="16997" stopIfTrue="1" operator="between">
      <formula>5.601</formula>
      <formula>6.2</formula>
    </cfRule>
    <cfRule type="cellIs" dxfId="16299" priority="16998" stopIfTrue="1" operator="lessThanOrEqual">
      <formula>5.6</formula>
    </cfRule>
  </conditionalFormatting>
  <conditionalFormatting sqref="L297">
    <cfRule type="cellIs" dxfId="16298" priority="16995" stopIfTrue="1" operator="lessThanOrEqual">
      <formula>0.02</formula>
    </cfRule>
  </conditionalFormatting>
  <conditionalFormatting sqref="G297">
    <cfRule type="cellIs" dxfId="16297" priority="16992" stopIfTrue="1" operator="lessThanOrEqual">
      <formula>0.12</formula>
    </cfRule>
    <cfRule type="cellIs" dxfId="16296" priority="16993" stopIfTrue="1" operator="between">
      <formula>0.1201</formula>
      <formula>0.2</formula>
    </cfRule>
    <cfRule type="cellIs" dxfId="16295" priority="16994" stopIfTrue="1" operator="greaterThan">
      <formula>0.2</formula>
    </cfRule>
  </conditionalFormatting>
  <conditionalFormatting sqref="P297">
    <cfRule type="cellIs" dxfId="16294" priority="16990" stopIfTrue="1" operator="between">
      <formula>50.1</formula>
      <formula>100</formula>
    </cfRule>
    <cfRule type="cellIs" dxfId="16293" priority="16991" stopIfTrue="1" operator="greaterThan">
      <formula>100</formula>
    </cfRule>
  </conditionalFormatting>
  <conditionalFormatting sqref="O297">
    <cfRule type="cellIs" dxfId="16292" priority="16988" stopIfTrue="1" operator="between">
      <formula>1250.1</formula>
      <formula>5000</formula>
    </cfRule>
    <cfRule type="cellIs" dxfId="16291" priority="16989" stopIfTrue="1" operator="greaterThan">
      <formula>5000</formula>
    </cfRule>
  </conditionalFormatting>
  <conditionalFormatting sqref="F297:G297">
    <cfRule type="cellIs" dxfId="16290" priority="16985" stopIfTrue="1" operator="lessThanOrEqual">
      <formula>60</formula>
    </cfRule>
    <cfRule type="cellIs" dxfId="16289" priority="16986" stopIfTrue="1" operator="between">
      <formula>60</formula>
      <formula>100</formula>
    </cfRule>
    <cfRule type="cellIs" dxfId="16288" priority="16987" stopIfTrue="1" operator="greaterThan">
      <formula>100</formula>
    </cfRule>
  </conditionalFormatting>
  <conditionalFormatting sqref="E297">
    <cfRule type="cellIs" dxfId="16287" priority="16982" stopIfTrue="1" operator="lessThanOrEqual">
      <formula>2.5</formula>
    </cfRule>
    <cfRule type="cellIs" dxfId="16286" priority="16983" stopIfTrue="1" operator="between">
      <formula>2.5</formula>
      <formula>7</formula>
    </cfRule>
    <cfRule type="cellIs" dxfId="16285" priority="16984" stopIfTrue="1" operator="greaterThan">
      <formula>7</formula>
    </cfRule>
  </conditionalFormatting>
  <conditionalFormatting sqref="H297">
    <cfRule type="cellIs" dxfId="16284" priority="16979" stopIfTrue="1" operator="lessThanOrEqual">
      <formula>12</formula>
    </cfRule>
    <cfRule type="cellIs" dxfId="16283" priority="16980" stopIfTrue="1" operator="between">
      <formula>12</formula>
      <formula>16</formula>
    </cfRule>
    <cfRule type="cellIs" dxfId="16282" priority="16981" stopIfTrue="1" operator="greaterThan">
      <formula>16</formula>
    </cfRule>
  </conditionalFormatting>
  <conditionalFormatting sqref="K297">
    <cfRule type="cellIs" dxfId="16281" priority="16976" stopIfTrue="1" operator="greaterThan">
      <formula>6.2</formula>
    </cfRule>
    <cfRule type="cellIs" dxfId="16280" priority="16977" stopIfTrue="1" operator="between">
      <formula>5.601</formula>
      <formula>6.2</formula>
    </cfRule>
    <cfRule type="cellIs" dxfId="16279" priority="16978" stopIfTrue="1" operator="lessThanOrEqual">
      <formula>5.6</formula>
    </cfRule>
  </conditionalFormatting>
  <conditionalFormatting sqref="L297">
    <cfRule type="cellIs" dxfId="16278" priority="16975" stopIfTrue="1" operator="lessThanOrEqual">
      <formula>0.02</formula>
    </cfRule>
  </conditionalFormatting>
  <conditionalFormatting sqref="G297">
    <cfRule type="cellIs" dxfId="16277" priority="16972" stopIfTrue="1" operator="lessThanOrEqual">
      <formula>0.12</formula>
    </cfRule>
    <cfRule type="cellIs" dxfId="16276" priority="16973" stopIfTrue="1" operator="between">
      <formula>0.1201</formula>
      <formula>0.2</formula>
    </cfRule>
    <cfRule type="cellIs" dxfId="16275" priority="16974" stopIfTrue="1" operator="greaterThan">
      <formula>0.2</formula>
    </cfRule>
  </conditionalFormatting>
  <conditionalFormatting sqref="P297">
    <cfRule type="cellIs" dxfId="16274" priority="16970" stopIfTrue="1" operator="between">
      <formula>50.1</formula>
      <formula>100</formula>
    </cfRule>
    <cfRule type="cellIs" dxfId="16273" priority="16971" stopIfTrue="1" operator="greaterThan">
      <formula>100</formula>
    </cfRule>
  </conditionalFormatting>
  <conditionalFormatting sqref="O297">
    <cfRule type="cellIs" dxfId="16272" priority="16968" stopIfTrue="1" operator="between">
      <formula>1250.1</formula>
      <formula>5000</formula>
    </cfRule>
    <cfRule type="cellIs" dxfId="16271" priority="16969" stopIfTrue="1" operator="greaterThan">
      <formula>5000</formula>
    </cfRule>
  </conditionalFormatting>
  <conditionalFormatting sqref="Q297">
    <cfRule type="cellIs" dxfId="16270" priority="16966" operator="lessThanOrEqual">
      <formula>1</formula>
    </cfRule>
    <cfRule type="cellIs" dxfId="16269" priority="16967" operator="lessThan">
      <formula>3</formula>
    </cfRule>
  </conditionalFormatting>
  <conditionalFormatting sqref="F309:G309">
    <cfRule type="cellIs" dxfId="16268" priority="16963" stopIfTrue="1" operator="lessThanOrEqual">
      <formula>60</formula>
    </cfRule>
    <cfRule type="cellIs" dxfId="16267" priority="16964" stopIfTrue="1" operator="between">
      <formula>60</formula>
      <formula>100</formula>
    </cfRule>
    <cfRule type="cellIs" dxfId="16266" priority="16965" stopIfTrue="1" operator="greaterThan">
      <formula>100</formula>
    </cfRule>
  </conditionalFormatting>
  <conditionalFormatting sqref="E309">
    <cfRule type="cellIs" dxfId="16265" priority="16960" stopIfTrue="1" operator="lessThanOrEqual">
      <formula>2.5</formula>
    </cfRule>
    <cfRule type="cellIs" dxfId="16264" priority="16961" stopIfTrue="1" operator="between">
      <formula>2.5</formula>
      <formula>7</formula>
    </cfRule>
    <cfRule type="cellIs" dxfId="16263" priority="16962" stopIfTrue="1" operator="greaterThan">
      <formula>7</formula>
    </cfRule>
  </conditionalFormatting>
  <conditionalFormatting sqref="H309">
    <cfRule type="cellIs" dxfId="16262" priority="16957" stopIfTrue="1" operator="lessThanOrEqual">
      <formula>12</formula>
    </cfRule>
    <cfRule type="cellIs" dxfId="16261" priority="16958" stopIfTrue="1" operator="between">
      <formula>12</formula>
      <formula>16</formula>
    </cfRule>
    <cfRule type="cellIs" dxfId="16260" priority="16959" stopIfTrue="1" operator="greaterThan">
      <formula>16</formula>
    </cfRule>
  </conditionalFormatting>
  <conditionalFormatting sqref="K309">
    <cfRule type="cellIs" dxfId="16259" priority="16954" stopIfTrue="1" operator="greaterThan">
      <formula>6.2</formula>
    </cfRule>
    <cfRule type="cellIs" dxfId="16258" priority="16955" stopIfTrue="1" operator="between">
      <formula>5.601</formula>
      <formula>6.2</formula>
    </cfRule>
    <cfRule type="cellIs" dxfId="16257" priority="16956" stopIfTrue="1" operator="lessThanOrEqual">
      <formula>5.6</formula>
    </cfRule>
  </conditionalFormatting>
  <conditionalFormatting sqref="L309">
    <cfRule type="cellIs" dxfId="16256" priority="16953" stopIfTrue="1" operator="lessThanOrEqual">
      <formula>0.02</formula>
    </cfRule>
  </conditionalFormatting>
  <conditionalFormatting sqref="G309">
    <cfRule type="cellIs" dxfId="16255" priority="16950" stopIfTrue="1" operator="lessThanOrEqual">
      <formula>0.12</formula>
    </cfRule>
    <cfRule type="cellIs" dxfId="16254" priority="16951" stopIfTrue="1" operator="between">
      <formula>0.1201</formula>
      <formula>0.2</formula>
    </cfRule>
    <cfRule type="cellIs" dxfId="16253" priority="16952" stopIfTrue="1" operator="greaterThan">
      <formula>0.2</formula>
    </cfRule>
  </conditionalFormatting>
  <conditionalFormatting sqref="P309">
    <cfRule type="cellIs" dxfId="16252" priority="16948" stopIfTrue="1" operator="between">
      <formula>50.1</formula>
      <formula>100</formula>
    </cfRule>
    <cfRule type="cellIs" dxfId="16251" priority="16949" stopIfTrue="1" operator="greaterThan">
      <formula>100</formula>
    </cfRule>
  </conditionalFormatting>
  <conditionalFormatting sqref="O309">
    <cfRule type="cellIs" dxfId="16250" priority="16946" stopIfTrue="1" operator="between">
      <formula>1250.1</formula>
      <formula>5000</formula>
    </cfRule>
    <cfRule type="cellIs" dxfId="16249" priority="16947" stopIfTrue="1" operator="greaterThan">
      <formula>5000</formula>
    </cfRule>
  </conditionalFormatting>
  <conditionalFormatting sqref="F309:G309">
    <cfRule type="cellIs" dxfId="16248" priority="16943" stopIfTrue="1" operator="lessThanOrEqual">
      <formula>60</formula>
    </cfRule>
    <cfRule type="cellIs" dxfId="16247" priority="16944" stopIfTrue="1" operator="between">
      <formula>60</formula>
      <formula>100</formula>
    </cfRule>
    <cfRule type="cellIs" dxfId="16246" priority="16945" stopIfTrue="1" operator="greaterThan">
      <formula>100</formula>
    </cfRule>
  </conditionalFormatting>
  <conditionalFormatting sqref="E309">
    <cfRule type="cellIs" dxfId="16245" priority="16940" stopIfTrue="1" operator="lessThanOrEqual">
      <formula>2.5</formula>
    </cfRule>
    <cfRule type="cellIs" dxfId="16244" priority="16941" stopIfTrue="1" operator="between">
      <formula>2.5</formula>
      <formula>7</formula>
    </cfRule>
    <cfRule type="cellIs" dxfId="16243" priority="16942" stopIfTrue="1" operator="greaterThan">
      <formula>7</formula>
    </cfRule>
  </conditionalFormatting>
  <conditionalFormatting sqref="H309">
    <cfRule type="cellIs" dxfId="16242" priority="16937" stopIfTrue="1" operator="lessThanOrEqual">
      <formula>12</formula>
    </cfRule>
    <cfRule type="cellIs" dxfId="16241" priority="16938" stopIfTrue="1" operator="between">
      <formula>12</formula>
      <formula>16</formula>
    </cfRule>
    <cfRule type="cellIs" dxfId="16240" priority="16939" stopIfTrue="1" operator="greaterThan">
      <formula>16</formula>
    </cfRule>
  </conditionalFormatting>
  <conditionalFormatting sqref="K309">
    <cfRule type="cellIs" dxfId="16239" priority="16934" stopIfTrue="1" operator="greaterThan">
      <formula>6.2</formula>
    </cfRule>
    <cfRule type="cellIs" dxfId="16238" priority="16935" stopIfTrue="1" operator="between">
      <formula>5.601</formula>
      <formula>6.2</formula>
    </cfRule>
    <cfRule type="cellIs" dxfId="16237" priority="16936" stopIfTrue="1" operator="lessThanOrEqual">
      <formula>5.6</formula>
    </cfRule>
  </conditionalFormatting>
  <conditionalFormatting sqref="L309">
    <cfRule type="cellIs" dxfId="16236" priority="16933" stopIfTrue="1" operator="lessThanOrEqual">
      <formula>0.02</formula>
    </cfRule>
  </conditionalFormatting>
  <conditionalFormatting sqref="G309">
    <cfRule type="cellIs" dxfId="16235" priority="16930" stopIfTrue="1" operator="lessThanOrEqual">
      <formula>0.12</formula>
    </cfRule>
    <cfRule type="cellIs" dxfId="16234" priority="16931" stopIfTrue="1" operator="between">
      <formula>0.1201</formula>
      <formula>0.2</formula>
    </cfRule>
    <cfRule type="cellIs" dxfId="16233" priority="16932" stopIfTrue="1" operator="greaterThan">
      <formula>0.2</formula>
    </cfRule>
  </conditionalFormatting>
  <conditionalFormatting sqref="P309">
    <cfRule type="cellIs" dxfId="16232" priority="16928" stopIfTrue="1" operator="between">
      <formula>50.1</formula>
      <formula>100</formula>
    </cfRule>
    <cfRule type="cellIs" dxfId="16231" priority="16929" stopIfTrue="1" operator="greaterThan">
      <formula>100</formula>
    </cfRule>
  </conditionalFormatting>
  <conditionalFormatting sqref="O309">
    <cfRule type="cellIs" dxfId="16230" priority="16926" stopIfTrue="1" operator="between">
      <formula>1250.1</formula>
      <formula>5000</formula>
    </cfRule>
    <cfRule type="cellIs" dxfId="16229" priority="16927" stopIfTrue="1" operator="greaterThan">
      <formula>5000</formula>
    </cfRule>
  </conditionalFormatting>
  <conditionalFormatting sqref="Q309">
    <cfRule type="cellIs" dxfId="16228" priority="16924" operator="lessThanOrEqual">
      <formula>1</formula>
    </cfRule>
    <cfRule type="cellIs" dxfId="16227" priority="16925" operator="lessThan">
      <formula>3</formula>
    </cfRule>
  </conditionalFormatting>
  <conditionalFormatting sqref="F321 J321">
    <cfRule type="cellIs" dxfId="16226" priority="16921" stopIfTrue="1" operator="lessThanOrEqual">
      <formula>60</formula>
    </cfRule>
    <cfRule type="cellIs" dxfId="16225" priority="16922" stopIfTrue="1" operator="between">
      <formula>60</formula>
      <formula>100</formula>
    </cfRule>
    <cfRule type="cellIs" dxfId="16224" priority="16923" stopIfTrue="1" operator="greaterThan">
      <formula>100</formula>
    </cfRule>
  </conditionalFormatting>
  <conditionalFormatting sqref="E321">
    <cfRule type="cellIs" dxfId="16223" priority="16918" stopIfTrue="1" operator="lessThanOrEqual">
      <formula>2.5</formula>
    </cfRule>
    <cfRule type="cellIs" dxfId="16222" priority="16919" stopIfTrue="1" operator="between">
      <formula>2.5</formula>
      <formula>7</formula>
    </cfRule>
    <cfRule type="cellIs" dxfId="16221" priority="16920" stopIfTrue="1" operator="greaterThan">
      <formula>7</formula>
    </cfRule>
  </conditionalFormatting>
  <conditionalFormatting sqref="H321">
    <cfRule type="cellIs" dxfId="16220" priority="16915" stopIfTrue="1" operator="lessThanOrEqual">
      <formula>12</formula>
    </cfRule>
    <cfRule type="cellIs" dxfId="16219" priority="16916" stopIfTrue="1" operator="between">
      <formula>12</formula>
      <formula>16</formula>
    </cfRule>
    <cfRule type="cellIs" dxfId="16218" priority="16917" stopIfTrue="1" operator="greaterThan">
      <formula>16</formula>
    </cfRule>
  </conditionalFormatting>
  <conditionalFormatting sqref="K321">
    <cfRule type="cellIs" dxfId="16217" priority="16912" stopIfTrue="1" operator="greaterThan">
      <formula>6.2</formula>
    </cfRule>
    <cfRule type="cellIs" dxfId="16216" priority="16913" stopIfTrue="1" operator="between">
      <formula>5.601</formula>
      <formula>6.2</formula>
    </cfRule>
    <cfRule type="cellIs" dxfId="16215" priority="16914" stopIfTrue="1" operator="lessThanOrEqual">
      <formula>5.6</formula>
    </cfRule>
  </conditionalFormatting>
  <conditionalFormatting sqref="L321">
    <cfRule type="cellIs" dxfId="16214" priority="16911" stopIfTrue="1" operator="lessThanOrEqual">
      <formula>0.02</formula>
    </cfRule>
  </conditionalFormatting>
  <conditionalFormatting sqref="G321">
    <cfRule type="cellIs" dxfId="16213" priority="16908" stopIfTrue="1" operator="lessThanOrEqual">
      <formula>0.12</formula>
    </cfRule>
    <cfRule type="cellIs" dxfId="16212" priority="16909" stopIfTrue="1" operator="between">
      <formula>0.1201</formula>
      <formula>0.2</formula>
    </cfRule>
    <cfRule type="cellIs" dxfId="16211" priority="16910" stopIfTrue="1" operator="greaterThan">
      <formula>0.2</formula>
    </cfRule>
  </conditionalFormatting>
  <conditionalFormatting sqref="P321">
    <cfRule type="cellIs" dxfId="16210" priority="16906" stopIfTrue="1" operator="between">
      <formula>50.1</formula>
      <formula>100</formula>
    </cfRule>
    <cfRule type="cellIs" dxfId="16209" priority="16907" stopIfTrue="1" operator="greaterThan">
      <formula>100</formula>
    </cfRule>
  </conditionalFormatting>
  <conditionalFormatting sqref="O321">
    <cfRule type="cellIs" dxfId="16208" priority="16904" stopIfTrue="1" operator="between">
      <formula>1250.1</formula>
      <formula>5000</formula>
    </cfRule>
    <cfRule type="cellIs" dxfId="16207" priority="16905" stopIfTrue="1" operator="greaterThan">
      <formula>5000</formula>
    </cfRule>
  </conditionalFormatting>
  <conditionalFormatting sqref="F321 J321">
    <cfRule type="cellIs" dxfId="16206" priority="16901" stopIfTrue="1" operator="lessThanOrEqual">
      <formula>60</formula>
    </cfRule>
    <cfRule type="cellIs" dxfId="16205" priority="16902" stopIfTrue="1" operator="between">
      <formula>60</formula>
      <formula>100</formula>
    </cfRule>
    <cfRule type="cellIs" dxfId="16204" priority="16903" stopIfTrue="1" operator="greaterThan">
      <formula>100</formula>
    </cfRule>
  </conditionalFormatting>
  <conditionalFormatting sqref="E321">
    <cfRule type="cellIs" dxfId="16203" priority="16898" stopIfTrue="1" operator="lessThanOrEqual">
      <formula>2.5</formula>
    </cfRule>
    <cfRule type="cellIs" dxfId="16202" priority="16899" stopIfTrue="1" operator="between">
      <formula>2.5</formula>
      <formula>7</formula>
    </cfRule>
    <cfRule type="cellIs" dxfId="16201" priority="16900" stopIfTrue="1" operator="greaterThan">
      <formula>7</formula>
    </cfRule>
  </conditionalFormatting>
  <conditionalFormatting sqref="H321">
    <cfRule type="cellIs" dxfId="16200" priority="16895" stopIfTrue="1" operator="lessThanOrEqual">
      <formula>12</formula>
    </cfRule>
    <cfRule type="cellIs" dxfId="16199" priority="16896" stopIfTrue="1" operator="between">
      <formula>12</formula>
      <formula>16</formula>
    </cfRule>
    <cfRule type="cellIs" dxfId="16198" priority="16897" stopIfTrue="1" operator="greaterThan">
      <formula>16</formula>
    </cfRule>
  </conditionalFormatting>
  <conditionalFormatting sqref="K321">
    <cfRule type="cellIs" dxfId="16197" priority="16892" stopIfTrue="1" operator="greaterThan">
      <formula>6.2</formula>
    </cfRule>
    <cfRule type="cellIs" dxfId="16196" priority="16893" stopIfTrue="1" operator="between">
      <formula>5.601</formula>
      <formula>6.2</formula>
    </cfRule>
    <cfRule type="cellIs" dxfId="16195" priority="16894" stopIfTrue="1" operator="lessThanOrEqual">
      <formula>5.6</formula>
    </cfRule>
  </conditionalFormatting>
  <conditionalFormatting sqref="L321">
    <cfRule type="cellIs" dxfId="16194" priority="16891" stopIfTrue="1" operator="lessThanOrEqual">
      <formula>0.02</formula>
    </cfRule>
  </conditionalFormatting>
  <conditionalFormatting sqref="G321">
    <cfRule type="cellIs" dxfId="16193" priority="16888" stopIfTrue="1" operator="lessThanOrEqual">
      <formula>0.12</formula>
    </cfRule>
    <cfRule type="cellIs" dxfId="16192" priority="16889" stopIfTrue="1" operator="between">
      <formula>0.1201</formula>
      <formula>0.2</formula>
    </cfRule>
    <cfRule type="cellIs" dxfId="16191" priority="16890" stopIfTrue="1" operator="greaterThan">
      <formula>0.2</formula>
    </cfRule>
  </conditionalFormatting>
  <conditionalFormatting sqref="P321">
    <cfRule type="cellIs" dxfId="16190" priority="16886" stopIfTrue="1" operator="between">
      <formula>50.1</formula>
      <formula>100</formula>
    </cfRule>
    <cfRule type="cellIs" dxfId="16189" priority="16887" stopIfTrue="1" operator="greaterThan">
      <formula>100</formula>
    </cfRule>
  </conditionalFormatting>
  <conditionalFormatting sqref="O321">
    <cfRule type="cellIs" dxfId="16188" priority="16884" stopIfTrue="1" operator="between">
      <formula>1250.1</formula>
      <formula>5000</formula>
    </cfRule>
    <cfRule type="cellIs" dxfId="16187" priority="16885" stopIfTrue="1" operator="greaterThan">
      <formula>5000</formula>
    </cfRule>
  </conditionalFormatting>
  <conditionalFormatting sqref="Q321">
    <cfRule type="cellIs" dxfId="16186" priority="16882" operator="lessThanOrEqual">
      <formula>1</formula>
    </cfRule>
    <cfRule type="cellIs" dxfId="16185" priority="16883" operator="lessThan">
      <formula>3</formula>
    </cfRule>
  </conditionalFormatting>
  <conditionalFormatting sqref="F333:G333">
    <cfRule type="cellIs" dxfId="16184" priority="16879" stopIfTrue="1" operator="lessThanOrEqual">
      <formula>60</formula>
    </cfRule>
    <cfRule type="cellIs" dxfId="16183" priority="16880" stopIfTrue="1" operator="between">
      <formula>60</formula>
      <formula>100</formula>
    </cfRule>
    <cfRule type="cellIs" dxfId="16182" priority="16881" stopIfTrue="1" operator="greaterThan">
      <formula>100</formula>
    </cfRule>
  </conditionalFormatting>
  <conditionalFormatting sqref="E333">
    <cfRule type="cellIs" dxfId="16181" priority="16876" stopIfTrue="1" operator="lessThanOrEqual">
      <formula>2.5</formula>
    </cfRule>
    <cfRule type="cellIs" dxfId="16180" priority="16877" stopIfTrue="1" operator="between">
      <formula>2.5</formula>
      <formula>7</formula>
    </cfRule>
    <cfRule type="cellIs" dxfId="16179" priority="16878" stopIfTrue="1" operator="greaterThan">
      <formula>7</formula>
    </cfRule>
  </conditionalFormatting>
  <conditionalFormatting sqref="H333">
    <cfRule type="cellIs" dxfId="16178" priority="16873" stopIfTrue="1" operator="lessThanOrEqual">
      <formula>12</formula>
    </cfRule>
    <cfRule type="cellIs" dxfId="16177" priority="16874" stopIfTrue="1" operator="between">
      <formula>12</formula>
      <formula>16</formula>
    </cfRule>
    <cfRule type="cellIs" dxfId="16176" priority="16875" stopIfTrue="1" operator="greaterThan">
      <formula>16</formula>
    </cfRule>
  </conditionalFormatting>
  <conditionalFormatting sqref="K333">
    <cfRule type="cellIs" dxfId="16175" priority="16870" stopIfTrue="1" operator="greaterThan">
      <formula>6.2</formula>
    </cfRule>
    <cfRule type="cellIs" dxfId="16174" priority="16871" stopIfTrue="1" operator="between">
      <formula>5.601</formula>
      <formula>6.2</formula>
    </cfRule>
    <cfRule type="cellIs" dxfId="16173" priority="16872" stopIfTrue="1" operator="lessThanOrEqual">
      <formula>5.6</formula>
    </cfRule>
  </conditionalFormatting>
  <conditionalFormatting sqref="L333">
    <cfRule type="cellIs" dxfId="16172" priority="16869" stopIfTrue="1" operator="lessThanOrEqual">
      <formula>0.02</formula>
    </cfRule>
  </conditionalFormatting>
  <conditionalFormatting sqref="G333">
    <cfRule type="cellIs" dxfId="16171" priority="16866" stopIfTrue="1" operator="lessThanOrEqual">
      <formula>0.12</formula>
    </cfRule>
    <cfRule type="cellIs" dxfId="16170" priority="16867" stopIfTrue="1" operator="between">
      <formula>0.1201</formula>
      <formula>0.2</formula>
    </cfRule>
    <cfRule type="cellIs" dxfId="16169" priority="16868" stopIfTrue="1" operator="greaterThan">
      <formula>0.2</formula>
    </cfRule>
  </conditionalFormatting>
  <conditionalFormatting sqref="P333">
    <cfRule type="cellIs" dxfId="16168" priority="16864" stopIfTrue="1" operator="between">
      <formula>50.1</formula>
      <formula>100</formula>
    </cfRule>
    <cfRule type="cellIs" dxfId="16167" priority="16865" stopIfTrue="1" operator="greaterThan">
      <formula>100</formula>
    </cfRule>
  </conditionalFormatting>
  <conditionalFormatting sqref="O333">
    <cfRule type="cellIs" dxfId="16166" priority="16862" stopIfTrue="1" operator="between">
      <formula>1250.1</formula>
      <formula>5000</formula>
    </cfRule>
    <cfRule type="cellIs" dxfId="16165" priority="16863" stopIfTrue="1" operator="greaterThan">
      <formula>5000</formula>
    </cfRule>
  </conditionalFormatting>
  <conditionalFormatting sqref="F333:G333">
    <cfRule type="cellIs" dxfId="16164" priority="16859" stopIfTrue="1" operator="lessThanOrEqual">
      <formula>60</formula>
    </cfRule>
    <cfRule type="cellIs" dxfId="16163" priority="16860" stopIfTrue="1" operator="between">
      <formula>60</formula>
      <formula>100</formula>
    </cfRule>
    <cfRule type="cellIs" dxfId="16162" priority="16861" stopIfTrue="1" operator="greaterThan">
      <formula>100</formula>
    </cfRule>
  </conditionalFormatting>
  <conditionalFormatting sqref="E333">
    <cfRule type="cellIs" dxfId="16161" priority="16856" stopIfTrue="1" operator="lessThanOrEqual">
      <formula>2.5</formula>
    </cfRule>
    <cfRule type="cellIs" dxfId="16160" priority="16857" stopIfTrue="1" operator="between">
      <formula>2.5</formula>
      <formula>7</formula>
    </cfRule>
    <cfRule type="cellIs" dxfId="16159" priority="16858" stopIfTrue="1" operator="greaterThan">
      <formula>7</formula>
    </cfRule>
  </conditionalFormatting>
  <conditionalFormatting sqref="H333">
    <cfRule type="cellIs" dxfId="16158" priority="16853" stopIfTrue="1" operator="lessThanOrEqual">
      <formula>12</formula>
    </cfRule>
    <cfRule type="cellIs" dxfId="16157" priority="16854" stopIfTrue="1" operator="between">
      <formula>12</formula>
      <formula>16</formula>
    </cfRule>
    <cfRule type="cellIs" dxfId="16156" priority="16855" stopIfTrue="1" operator="greaterThan">
      <formula>16</formula>
    </cfRule>
  </conditionalFormatting>
  <conditionalFormatting sqref="K333">
    <cfRule type="cellIs" dxfId="16155" priority="16850" stopIfTrue="1" operator="greaterThan">
      <formula>6.2</formula>
    </cfRule>
    <cfRule type="cellIs" dxfId="16154" priority="16851" stopIfTrue="1" operator="between">
      <formula>5.601</formula>
      <formula>6.2</formula>
    </cfRule>
    <cfRule type="cellIs" dxfId="16153" priority="16852" stopIfTrue="1" operator="lessThanOrEqual">
      <formula>5.6</formula>
    </cfRule>
  </conditionalFormatting>
  <conditionalFormatting sqref="L333">
    <cfRule type="cellIs" dxfId="16152" priority="16849" stopIfTrue="1" operator="lessThanOrEqual">
      <formula>0.02</formula>
    </cfRule>
  </conditionalFormatting>
  <conditionalFormatting sqref="G333">
    <cfRule type="cellIs" dxfId="16151" priority="16846" stopIfTrue="1" operator="lessThanOrEqual">
      <formula>0.12</formula>
    </cfRule>
    <cfRule type="cellIs" dxfId="16150" priority="16847" stopIfTrue="1" operator="between">
      <formula>0.1201</formula>
      <formula>0.2</formula>
    </cfRule>
    <cfRule type="cellIs" dxfId="16149" priority="16848" stopIfTrue="1" operator="greaterThan">
      <formula>0.2</formula>
    </cfRule>
  </conditionalFormatting>
  <conditionalFormatting sqref="P333">
    <cfRule type="cellIs" dxfId="16148" priority="16844" stopIfTrue="1" operator="between">
      <formula>50.1</formula>
      <formula>100</formula>
    </cfRule>
    <cfRule type="cellIs" dxfId="16147" priority="16845" stopIfTrue="1" operator="greaterThan">
      <formula>100</formula>
    </cfRule>
  </conditionalFormatting>
  <conditionalFormatting sqref="O333">
    <cfRule type="cellIs" dxfId="16146" priority="16842" stopIfTrue="1" operator="between">
      <formula>1250.1</formula>
      <formula>5000</formula>
    </cfRule>
    <cfRule type="cellIs" dxfId="16145" priority="16843" stopIfTrue="1" operator="greaterThan">
      <formula>5000</formula>
    </cfRule>
  </conditionalFormatting>
  <conditionalFormatting sqref="Q333">
    <cfRule type="cellIs" dxfId="16144" priority="16840" operator="lessThanOrEqual">
      <formula>1</formula>
    </cfRule>
    <cfRule type="cellIs" dxfId="16143" priority="16841" operator="lessThan">
      <formula>3</formula>
    </cfRule>
  </conditionalFormatting>
  <conditionalFormatting sqref="F346:G346">
    <cfRule type="cellIs" dxfId="16142" priority="16837" stopIfTrue="1" operator="lessThanOrEqual">
      <formula>60</formula>
    </cfRule>
    <cfRule type="cellIs" dxfId="16141" priority="16838" stopIfTrue="1" operator="between">
      <formula>60</formula>
      <formula>100</formula>
    </cfRule>
    <cfRule type="cellIs" dxfId="16140" priority="16839" stopIfTrue="1" operator="greaterThan">
      <formula>100</formula>
    </cfRule>
  </conditionalFormatting>
  <conditionalFormatting sqref="E346">
    <cfRule type="cellIs" dxfId="16139" priority="16834" stopIfTrue="1" operator="lessThanOrEqual">
      <formula>2.5</formula>
    </cfRule>
    <cfRule type="cellIs" dxfId="16138" priority="16835" stopIfTrue="1" operator="between">
      <formula>2.5</formula>
      <formula>7</formula>
    </cfRule>
    <cfRule type="cellIs" dxfId="16137" priority="16836" stopIfTrue="1" operator="greaterThan">
      <formula>7</formula>
    </cfRule>
  </conditionalFormatting>
  <conditionalFormatting sqref="H346">
    <cfRule type="cellIs" dxfId="16136" priority="16831" stopIfTrue="1" operator="lessThanOrEqual">
      <formula>12</formula>
    </cfRule>
    <cfRule type="cellIs" dxfId="16135" priority="16832" stopIfTrue="1" operator="between">
      <formula>12</formula>
      <formula>16</formula>
    </cfRule>
    <cfRule type="cellIs" dxfId="16134" priority="16833" stopIfTrue="1" operator="greaterThan">
      <formula>16</formula>
    </cfRule>
  </conditionalFormatting>
  <conditionalFormatting sqref="K346">
    <cfRule type="cellIs" dxfId="16133" priority="16828" stopIfTrue="1" operator="greaterThan">
      <formula>6.2</formula>
    </cfRule>
    <cfRule type="cellIs" dxfId="16132" priority="16829" stopIfTrue="1" operator="between">
      <formula>5.601</formula>
      <formula>6.2</formula>
    </cfRule>
    <cfRule type="cellIs" dxfId="16131" priority="16830" stopIfTrue="1" operator="lessThanOrEqual">
      <formula>5.6</formula>
    </cfRule>
  </conditionalFormatting>
  <conditionalFormatting sqref="L346">
    <cfRule type="cellIs" dxfId="16130" priority="16827" stopIfTrue="1" operator="lessThanOrEqual">
      <formula>0.02</formula>
    </cfRule>
  </conditionalFormatting>
  <conditionalFormatting sqref="G346">
    <cfRule type="cellIs" dxfId="16129" priority="16824" stopIfTrue="1" operator="lessThanOrEqual">
      <formula>0.12</formula>
    </cfRule>
    <cfRule type="cellIs" dxfId="16128" priority="16825" stopIfTrue="1" operator="between">
      <formula>0.1201</formula>
      <formula>0.2</formula>
    </cfRule>
    <cfRule type="cellIs" dxfId="16127" priority="16826" stopIfTrue="1" operator="greaterThan">
      <formula>0.2</formula>
    </cfRule>
  </conditionalFormatting>
  <conditionalFormatting sqref="P346">
    <cfRule type="cellIs" dxfId="16126" priority="16822" stopIfTrue="1" operator="between">
      <formula>50.1</formula>
      <formula>100</formula>
    </cfRule>
    <cfRule type="cellIs" dxfId="16125" priority="16823" stopIfTrue="1" operator="greaterThan">
      <formula>100</formula>
    </cfRule>
  </conditionalFormatting>
  <conditionalFormatting sqref="O346">
    <cfRule type="cellIs" dxfId="16124" priority="16820" stopIfTrue="1" operator="between">
      <formula>1250.1</formula>
      <formula>5000</formula>
    </cfRule>
    <cfRule type="cellIs" dxfId="16123" priority="16821" stopIfTrue="1" operator="greaterThan">
      <formula>5000</formula>
    </cfRule>
  </conditionalFormatting>
  <conditionalFormatting sqref="F346:G346">
    <cfRule type="cellIs" dxfId="16122" priority="16817" stopIfTrue="1" operator="lessThanOrEqual">
      <formula>60</formula>
    </cfRule>
    <cfRule type="cellIs" dxfId="16121" priority="16818" stopIfTrue="1" operator="between">
      <formula>60</formula>
      <formula>100</formula>
    </cfRule>
    <cfRule type="cellIs" dxfId="16120" priority="16819" stopIfTrue="1" operator="greaterThan">
      <formula>100</formula>
    </cfRule>
  </conditionalFormatting>
  <conditionalFormatting sqref="E346">
    <cfRule type="cellIs" dxfId="16119" priority="16814" stopIfTrue="1" operator="lessThanOrEqual">
      <formula>2.5</formula>
    </cfRule>
    <cfRule type="cellIs" dxfId="16118" priority="16815" stopIfTrue="1" operator="between">
      <formula>2.5</formula>
      <formula>7</formula>
    </cfRule>
    <cfRule type="cellIs" dxfId="16117" priority="16816" stopIfTrue="1" operator="greaterThan">
      <formula>7</formula>
    </cfRule>
  </conditionalFormatting>
  <conditionalFormatting sqref="H346">
    <cfRule type="cellIs" dxfId="16116" priority="16811" stopIfTrue="1" operator="lessThanOrEqual">
      <formula>12</formula>
    </cfRule>
    <cfRule type="cellIs" dxfId="16115" priority="16812" stopIfTrue="1" operator="between">
      <formula>12</formula>
      <formula>16</formula>
    </cfRule>
    <cfRule type="cellIs" dxfId="16114" priority="16813" stopIfTrue="1" operator="greaterThan">
      <formula>16</formula>
    </cfRule>
  </conditionalFormatting>
  <conditionalFormatting sqref="K346">
    <cfRule type="cellIs" dxfId="16113" priority="16808" stopIfTrue="1" operator="greaterThan">
      <formula>6.2</formula>
    </cfRule>
    <cfRule type="cellIs" dxfId="16112" priority="16809" stopIfTrue="1" operator="between">
      <formula>5.601</formula>
      <formula>6.2</formula>
    </cfRule>
    <cfRule type="cellIs" dxfId="16111" priority="16810" stopIfTrue="1" operator="lessThanOrEqual">
      <formula>5.6</formula>
    </cfRule>
  </conditionalFormatting>
  <conditionalFormatting sqref="L346">
    <cfRule type="cellIs" dxfId="16110" priority="16807" stopIfTrue="1" operator="lessThanOrEqual">
      <formula>0.02</formula>
    </cfRule>
  </conditionalFormatting>
  <conditionalFormatting sqref="G346">
    <cfRule type="cellIs" dxfId="16109" priority="16804" stopIfTrue="1" operator="lessThanOrEqual">
      <formula>0.12</formula>
    </cfRule>
    <cfRule type="cellIs" dxfId="16108" priority="16805" stopIfTrue="1" operator="between">
      <formula>0.1201</formula>
      <formula>0.2</formula>
    </cfRule>
    <cfRule type="cellIs" dxfId="16107" priority="16806" stopIfTrue="1" operator="greaterThan">
      <formula>0.2</formula>
    </cfRule>
  </conditionalFormatting>
  <conditionalFormatting sqref="P346">
    <cfRule type="cellIs" dxfId="16106" priority="16802" stopIfTrue="1" operator="between">
      <formula>50.1</formula>
      <formula>100</formula>
    </cfRule>
    <cfRule type="cellIs" dxfId="16105" priority="16803" stopIfTrue="1" operator="greaterThan">
      <formula>100</formula>
    </cfRule>
  </conditionalFormatting>
  <conditionalFormatting sqref="O346">
    <cfRule type="cellIs" dxfId="16104" priority="16800" stopIfTrue="1" operator="between">
      <formula>1250.1</formula>
      <formula>5000</formula>
    </cfRule>
    <cfRule type="cellIs" dxfId="16103" priority="16801" stopIfTrue="1" operator="greaterThan">
      <formula>5000</formula>
    </cfRule>
  </conditionalFormatting>
  <conditionalFormatting sqref="Q346">
    <cfRule type="cellIs" dxfId="16102" priority="16798" operator="lessThanOrEqual">
      <formula>1</formula>
    </cfRule>
    <cfRule type="cellIs" dxfId="16101" priority="16799" operator="lessThan">
      <formula>3</formula>
    </cfRule>
  </conditionalFormatting>
  <conditionalFormatting sqref="F363:G363">
    <cfRule type="cellIs" dxfId="16100" priority="16795" stopIfTrue="1" operator="lessThanOrEqual">
      <formula>60</formula>
    </cfRule>
    <cfRule type="cellIs" dxfId="16099" priority="16796" stopIfTrue="1" operator="between">
      <formula>60</formula>
      <formula>100</formula>
    </cfRule>
    <cfRule type="cellIs" dxfId="16098" priority="16797" stopIfTrue="1" operator="greaterThan">
      <formula>100</formula>
    </cfRule>
  </conditionalFormatting>
  <conditionalFormatting sqref="E363">
    <cfRule type="cellIs" dxfId="16097" priority="16792" stopIfTrue="1" operator="lessThanOrEqual">
      <formula>2.5</formula>
    </cfRule>
    <cfRule type="cellIs" dxfId="16096" priority="16793" stopIfTrue="1" operator="between">
      <formula>2.5</formula>
      <formula>7</formula>
    </cfRule>
    <cfRule type="cellIs" dxfId="16095" priority="16794" stopIfTrue="1" operator="greaterThan">
      <formula>7</formula>
    </cfRule>
  </conditionalFormatting>
  <conditionalFormatting sqref="H363">
    <cfRule type="cellIs" dxfId="16094" priority="16789" stopIfTrue="1" operator="lessThanOrEqual">
      <formula>12</formula>
    </cfRule>
    <cfRule type="cellIs" dxfId="16093" priority="16790" stopIfTrue="1" operator="between">
      <formula>12</formula>
      <formula>16</formula>
    </cfRule>
    <cfRule type="cellIs" dxfId="16092" priority="16791" stopIfTrue="1" operator="greaterThan">
      <formula>16</formula>
    </cfRule>
  </conditionalFormatting>
  <conditionalFormatting sqref="K363">
    <cfRule type="cellIs" dxfId="16091" priority="16786" stopIfTrue="1" operator="greaterThan">
      <formula>6.2</formula>
    </cfRule>
    <cfRule type="cellIs" dxfId="16090" priority="16787" stopIfTrue="1" operator="between">
      <formula>5.601</formula>
      <formula>6.2</formula>
    </cfRule>
    <cfRule type="cellIs" dxfId="16089" priority="16788" stopIfTrue="1" operator="lessThanOrEqual">
      <formula>5.6</formula>
    </cfRule>
  </conditionalFormatting>
  <conditionalFormatting sqref="L363">
    <cfRule type="cellIs" dxfId="16088" priority="16785" stopIfTrue="1" operator="lessThanOrEqual">
      <formula>0.02</formula>
    </cfRule>
  </conditionalFormatting>
  <conditionalFormatting sqref="G363">
    <cfRule type="cellIs" dxfId="16087" priority="16782" stopIfTrue="1" operator="lessThanOrEqual">
      <formula>0.12</formula>
    </cfRule>
    <cfRule type="cellIs" dxfId="16086" priority="16783" stopIfTrue="1" operator="between">
      <formula>0.1201</formula>
      <formula>0.2</formula>
    </cfRule>
    <cfRule type="cellIs" dxfId="16085" priority="16784" stopIfTrue="1" operator="greaterThan">
      <formula>0.2</formula>
    </cfRule>
  </conditionalFormatting>
  <conditionalFormatting sqref="P363">
    <cfRule type="cellIs" dxfId="16084" priority="16780" stopIfTrue="1" operator="between">
      <formula>50.1</formula>
      <formula>100</formula>
    </cfRule>
    <cfRule type="cellIs" dxfId="16083" priority="16781" stopIfTrue="1" operator="greaterThan">
      <formula>100</formula>
    </cfRule>
  </conditionalFormatting>
  <conditionalFormatting sqref="O363">
    <cfRule type="cellIs" dxfId="16082" priority="16778" stopIfTrue="1" operator="between">
      <formula>1250.1</formula>
      <formula>5000</formula>
    </cfRule>
    <cfRule type="cellIs" dxfId="16081" priority="16779" stopIfTrue="1" operator="greaterThan">
      <formula>5000</formula>
    </cfRule>
  </conditionalFormatting>
  <conditionalFormatting sqref="Q363">
    <cfRule type="cellIs" dxfId="16080" priority="16776" operator="lessThanOrEqual">
      <formula>1</formula>
    </cfRule>
    <cfRule type="cellIs" dxfId="16079" priority="16777" operator="lessThan">
      <formula>3</formula>
    </cfRule>
  </conditionalFormatting>
  <conditionalFormatting sqref="F377:G377">
    <cfRule type="cellIs" dxfId="16078" priority="16773" stopIfTrue="1" operator="lessThanOrEqual">
      <formula>60</formula>
    </cfRule>
    <cfRule type="cellIs" dxfId="16077" priority="16774" stopIfTrue="1" operator="between">
      <formula>60</formula>
      <formula>100</formula>
    </cfRule>
    <cfRule type="cellIs" dxfId="16076" priority="16775" stopIfTrue="1" operator="greaterThan">
      <formula>100</formula>
    </cfRule>
  </conditionalFormatting>
  <conditionalFormatting sqref="E377">
    <cfRule type="cellIs" dxfId="16075" priority="16770" stopIfTrue="1" operator="lessThanOrEqual">
      <formula>2.5</formula>
    </cfRule>
    <cfRule type="cellIs" dxfId="16074" priority="16771" stopIfTrue="1" operator="between">
      <formula>2.5</formula>
      <formula>7</formula>
    </cfRule>
    <cfRule type="cellIs" dxfId="16073" priority="16772" stopIfTrue="1" operator="greaterThan">
      <formula>7</formula>
    </cfRule>
  </conditionalFormatting>
  <conditionalFormatting sqref="H377">
    <cfRule type="cellIs" dxfId="16072" priority="16767" stopIfTrue="1" operator="lessThanOrEqual">
      <formula>12</formula>
    </cfRule>
    <cfRule type="cellIs" dxfId="16071" priority="16768" stopIfTrue="1" operator="between">
      <formula>12</formula>
      <formula>16</formula>
    </cfRule>
    <cfRule type="cellIs" dxfId="16070" priority="16769" stopIfTrue="1" operator="greaterThan">
      <formula>16</formula>
    </cfRule>
  </conditionalFormatting>
  <conditionalFormatting sqref="K377">
    <cfRule type="cellIs" dxfId="16069" priority="16764" stopIfTrue="1" operator="greaterThan">
      <formula>6.2</formula>
    </cfRule>
    <cfRule type="cellIs" dxfId="16068" priority="16765" stopIfTrue="1" operator="between">
      <formula>5.601</formula>
      <formula>6.2</formula>
    </cfRule>
    <cfRule type="cellIs" dxfId="16067" priority="16766" stopIfTrue="1" operator="lessThanOrEqual">
      <formula>5.6</formula>
    </cfRule>
  </conditionalFormatting>
  <conditionalFormatting sqref="L377">
    <cfRule type="cellIs" dxfId="16066" priority="16763" stopIfTrue="1" operator="lessThanOrEqual">
      <formula>0.02</formula>
    </cfRule>
  </conditionalFormatting>
  <conditionalFormatting sqref="G377">
    <cfRule type="cellIs" dxfId="16065" priority="16760" stopIfTrue="1" operator="lessThanOrEqual">
      <formula>0.12</formula>
    </cfRule>
    <cfRule type="cellIs" dxfId="16064" priority="16761" stopIfTrue="1" operator="between">
      <formula>0.1201</formula>
      <formula>0.2</formula>
    </cfRule>
    <cfRule type="cellIs" dxfId="16063" priority="16762" stopIfTrue="1" operator="greaterThan">
      <formula>0.2</formula>
    </cfRule>
  </conditionalFormatting>
  <conditionalFormatting sqref="P377">
    <cfRule type="cellIs" dxfId="16062" priority="16758" stopIfTrue="1" operator="between">
      <formula>50.1</formula>
      <formula>100</formula>
    </cfRule>
    <cfRule type="cellIs" dxfId="16061" priority="16759" stopIfTrue="1" operator="greaterThan">
      <formula>100</formula>
    </cfRule>
  </conditionalFormatting>
  <conditionalFormatting sqref="O377">
    <cfRule type="cellIs" dxfId="16060" priority="16756" stopIfTrue="1" operator="between">
      <formula>1250.1</formula>
      <formula>5000</formula>
    </cfRule>
    <cfRule type="cellIs" dxfId="16059" priority="16757" stopIfTrue="1" operator="greaterThan">
      <formula>5000</formula>
    </cfRule>
  </conditionalFormatting>
  <conditionalFormatting sqref="F377:G377">
    <cfRule type="cellIs" dxfId="16058" priority="16753" stopIfTrue="1" operator="lessThanOrEqual">
      <formula>60</formula>
    </cfRule>
    <cfRule type="cellIs" dxfId="16057" priority="16754" stopIfTrue="1" operator="between">
      <formula>60</formula>
      <formula>100</formula>
    </cfRule>
    <cfRule type="cellIs" dxfId="16056" priority="16755" stopIfTrue="1" operator="greaterThan">
      <formula>100</formula>
    </cfRule>
  </conditionalFormatting>
  <conditionalFormatting sqref="E377">
    <cfRule type="cellIs" dxfId="16055" priority="16750" stopIfTrue="1" operator="lessThanOrEqual">
      <formula>2.5</formula>
    </cfRule>
    <cfRule type="cellIs" dxfId="16054" priority="16751" stopIfTrue="1" operator="between">
      <formula>2.5</formula>
      <formula>7</formula>
    </cfRule>
    <cfRule type="cellIs" dxfId="16053" priority="16752" stopIfTrue="1" operator="greaterThan">
      <formula>7</formula>
    </cfRule>
  </conditionalFormatting>
  <conditionalFormatting sqref="H377">
    <cfRule type="cellIs" dxfId="16052" priority="16747" stopIfTrue="1" operator="lessThanOrEqual">
      <formula>12</formula>
    </cfRule>
    <cfRule type="cellIs" dxfId="16051" priority="16748" stopIfTrue="1" operator="between">
      <formula>12</formula>
      <formula>16</formula>
    </cfRule>
    <cfRule type="cellIs" dxfId="16050" priority="16749" stopIfTrue="1" operator="greaterThan">
      <formula>16</formula>
    </cfRule>
  </conditionalFormatting>
  <conditionalFormatting sqref="K377">
    <cfRule type="cellIs" dxfId="16049" priority="16744" stopIfTrue="1" operator="greaterThan">
      <formula>6.2</formula>
    </cfRule>
    <cfRule type="cellIs" dxfId="16048" priority="16745" stopIfTrue="1" operator="between">
      <formula>5.601</formula>
      <formula>6.2</formula>
    </cfRule>
    <cfRule type="cellIs" dxfId="16047" priority="16746" stopIfTrue="1" operator="lessThanOrEqual">
      <formula>5.6</formula>
    </cfRule>
  </conditionalFormatting>
  <conditionalFormatting sqref="L377">
    <cfRule type="cellIs" dxfId="16046" priority="16743" stopIfTrue="1" operator="lessThanOrEqual">
      <formula>0.02</formula>
    </cfRule>
  </conditionalFormatting>
  <conditionalFormatting sqref="G377">
    <cfRule type="cellIs" dxfId="16045" priority="16740" stopIfTrue="1" operator="lessThanOrEqual">
      <formula>0.12</formula>
    </cfRule>
    <cfRule type="cellIs" dxfId="16044" priority="16741" stopIfTrue="1" operator="between">
      <formula>0.1201</formula>
      <formula>0.2</formula>
    </cfRule>
    <cfRule type="cellIs" dxfId="16043" priority="16742" stopIfTrue="1" operator="greaterThan">
      <formula>0.2</formula>
    </cfRule>
  </conditionalFormatting>
  <conditionalFormatting sqref="P377">
    <cfRule type="cellIs" dxfId="16042" priority="16738" stopIfTrue="1" operator="between">
      <formula>50.1</formula>
      <formula>100</formula>
    </cfRule>
    <cfRule type="cellIs" dxfId="16041" priority="16739" stopIfTrue="1" operator="greaterThan">
      <formula>100</formula>
    </cfRule>
  </conditionalFormatting>
  <conditionalFormatting sqref="O377">
    <cfRule type="cellIs" dxfId="16040" priority="16736" stopIfTrue="1" operator="between">
      <formula>1250.1</formula>
      <formula>5000</formula>
    </cfRule>
    <cfRule type="cellIs" dxfId="16039" priority="16737" stopIfTrue="1" operator="greaterThan">
      <formula>5000</formula>
    </cfRule>
  </conditionalFormatting>
  <conditionalFormatting sqref="Q377">
    <cfRule type="cellIs" dxfId="16038" priority="16734" operator="lessThanOrEqual">
      <formula>1</formula>
    </cfRule>
    <cfRule type="cellIs" dxfId="16037" priority="16735" operator="lessThan">
      <formula>3</formula>
    </cfRule>
  </conditionalFormatting>
  <conditionalFormatting sqref="F392:G392">
    <cfRule type="cellIs" dxfId="16036" priority="16731" stopIfTrue="1" operator="lessThanOrEqual">
      <formula>60</formula>
    </cfRule>
    <cfRule type="cellIs" dxfId="16035" priority="16732" stopIfTrue="1" operator="between">
      <formula>60</formula>
      <formula>100</formula>
    </cfRule>
    <cfRule type="cellIs" dxfId="16034" priority="16733" stopIfTrue="1" operator="greaterThan">
      <formula>100</formula>
    </cfRule>
  </conditionalFormatting>
  <conditionalFormatting sqref="E392">
    <cfRule type="cellIs" dxfId="16033" priority="16728" stopIfTrue="1" operator="lessThanOrEqual">
      <formula>2.5</formula>
    </cfRule>
    <cfRule type="cellIs" dxfId="16032" priority="16729" stopIfTrue="1" operator="between">
      <formula>2.5</formula>
      <formula>7</formula>
    </cfRule>
    <cfRule type="cellIs" dxfId="16031" priority="16730" stopIfTrue="1" operator="greaterThan">
      <formula>7</formula>
    </cfRule>
  </conditionalFormatting>
  <conditionalFormatting sqref="H392">
    <cfRule type="cellIs" dxfId="16030" priority="16725" stopIfTrue="1" operator="lessThanOrEqual">
      <formula>12</formula>
    </cfRule>
    <cfRule type="cellIs" dxfId="16029" priority="16726" stopIfTrue="1" operator="between">
      <formula>12</formula>
      <formula>16</formula>
    </cfRule>
    <cfRule type="cellIs" dxfId="16028" priority="16727" stopIfTrue="1" operator="greaterThan">
      <formula>16</formula>
    </cfRule>
  </conditionalFormatting>
  <conditionalFormatting sqref="K392">
    <cfRule type="cellIs" dxfId="16027" priority="16722" stopIfTrue="1" operator="greaterThan">
      <formula>6.2</formula>
    </cfRule>
    <cfRule type="cellIs" dxfId="16026" priority="16723" stopIfTrue="1" operator="between">
      <formula>5.601</formula>
      <formula>6.2</formula>
    </cfRule>
    <cfRule type="cellIs" dxfId="16025" priority="16724" stopIfTrue="1" operator="lessThanOrEqual">
      <formula>5.6</formula>
    </cfRule>
  </conditionalFormatting>
  <conditionalFormatting sqref="L392">
    <cfRule type="cellIs" dxfId="16024" priority="16721" stopIfTrue="1" operator="lessThanOrEqual">
      <formula>0.02</formula>
    </cfRule>
  </conditionalFormatting>
  <conditionalFormatting sqref="G392">
    <cfRule type="cellIs" dxfId="16023" priority="16718" stopIfTrue="1" operator="lessThanOrEqual">
      <formula>0.12</formula>
    </cfRule>
    <cfRule type="cellIs" dxfId="16022" priority="16719" stopIfTrue="1" operator="between">
      <formula>0.1201</formula>
      <formula>0.2</formula>
    </cfRule>
    <cfRule type="cellIs" dxfId="16021" priority="16720" stopIfTrue="1" operator="greaterThan">
      <formula>0.2</formula>
    </cfRule>
  </conditionalFormatting>
  <conditionalFormatting sqref="P392">
    <cfRule type="cellIs" dxfId="16020" priority="16716" stopIfTrue="1" operator="between">
      <formula>50.1</formula>
      <formula>100</formula>
    </cfRule>
    <cfRule type="cellIs" dxfId="16019" priority="16717" stopIfTrue="1" operator="greaterThan">
      <formula>100</formula>
    </cfRule>
  </conditionalFormatting>
  <conditionalFormatting sqref="O392">
    <cfRule type="cellIs" dxfId="16018" priority="16714" stopIfTrue="1" operator="between">
      <formula>1250.1</formula>
      <formula>5000</formula>
    </cfRule>
    <cfRule type="cellIs" dxfId="16017" priority="16715" stopIfTrue="1" operator="greaterThan">
      <formula>5000</formula>
    </cfRule>
  </conditionalFormatting>
  <conditionalFormatting sqref="F392:G392">
    <cfRule type="cellIs" dxfId="16016" priority="16711" stopIfTrue="1" operator="lessThanOrEqual">
      <formula>60</formula>
    </cfRule>
    <cfRule type="cellIs" dxfId="16015" priority="16712" stopIfTrue="1" operator="between">
      <formula>60</formula>
      <formula>100</formula>
    </cfRule>
    <cfRule type="cellIs" dxfId="16014" priority="16713" stopIfTrue="1" operator="greaterThan">
      <formula>100</formula>
    </cfRule>
  </conditionalFormatting>
  <conditionalFormatting sqref="E392">
    <cfRule type="cellIs" dxfId="16013" priority="16708" stopIfTrue="1" operator="lessThanOrEqual">
      <formula>2.5</formula>
    </cfRule>
    <cfRule type="cellIs" dxfId="16012" priority="16709" stopIfTrue="1" operator="between">
      <formula>2.5</formula>
      <formula>7</formula>
    </cfRule>
    <cfRule type="cellIs" dxfId="16011" priority="16710" stopIfTrue="1" operator="greaterThan">
      <formula>7</formula>
    </cfRule>
  </conditionalFormatting>
  <conditionalFormatting sqref="H392">
    <cfRule type="cellIs" dxfId="16010" priority="16705" stopIfTrue="1" operator="lessThanOrEqual">
      <formula>12</formula>
    </cfRule>
    <cfRule type="cellIs" dxfId="16009" priority="16706" stopIfTrue="1" operator="between">
      <formula>12</formula>
      <formula>16</formula>
    </cfRule>
    <cfRule type="cellIs" dxfId="16008" priority="16707" stopIfTrue="1" operator="greaterThan">
      <formula>16</formula>
    </cfRule>
  </conditionalFormatting>
  <conditionalFormatting sqref="K392">
    <cfRule type="cellIs" dxfId="16007" priority="16702" stopIfTrue="1" operator="greaterThan">
      <formula>6.2</formula>
    </cfRule>
    <cfRule type="cellIs" dxfId="16006" priority="16703" stopIfTrue="1" operator="between">
      <formula>5.601</formula>
      <formula>6.2</formula>
    </cfRule>
    <cfRule type="cellIs" dxfId="16005" priority="16704" stopIfTrue="1" operator="lessThanOrEqual">
      <formula>5.6</formula>
    </cfRule>
  </conditionalFormatting>
  <conditionalFormatting sqref="L392">
    <cfRule type="cellIs" dxfId="16004" priority="16701" stopIfTrue="1" operator="lessThanOrEqual">
      <formula>0.02</formula>
    </cfRule>
  </conditionalFormatting>
  <conditionalFormatting sqref="G392">
    <cfRule type="cellIs" dxfId="16003" priority="16698" stopIfTrue="1" operator="lessThanOrEqual">
      <formula>0.12</formula>
    </cfRule>
    <cfRule type="cellIs" dxfId="16002" priority="16699" stopIfTrue="1" operator="between">
      <formula>0.1201</formula>
      <formula>0.2</formula>
    </cfRule>
    <cfRule type="cellIs" dxfId="16001" priority="16700" stopIfTrue="1" operator="greaterThan">
      <formula>0.2</formula>
    </cfRule>
  </conditionalFormatting>
  <conditionalFormatting sqref="P392">
    <cfRule type="cellIs" dxfId="16000" priority="16696" stopIfTrue="1" operator="between">
      <formula>50.1</formula>
      <formula>100</formula>
    </cfRule>
    <cfRule type="cellIs" dxfId="15999" priority="16697" stopIfTrue="1" operator="greaterThan">
      <formula>100</formula>
    </cfRule>
  </conditionalFormatting>
  <conditionalFormatting sqref="O392">
    <cfRule type="cellIs" dxfId="15998" priority="16694" stopIfTrue="1" operator="between">
      <formula>1250.1</formula>
      <formula>5000</formula>
    </cfRule>
    <cfRule type="cellIs" dxfId="15997" priority="16695" stopIfTrue="1" operator="greaterThan">
      <formula>5000</formula>
    </cfRule>
  </conditionalFormatting>
  <conditionalFormatting sqref="Q392">
    <cfRule type="cellIs" dxfId="15996" priority="16692" operator="lessThanOrEqual">
      <formula>1</formula>
    </cfRule>
    <cfRule type="cellIs" dxfId="15995" priority="16693" operator="lessThan">
      <formula>3</formula>
    </cfRule>
  </conditionalFormatting>
  <conditionalFormatting sqref="F409 J409">
    <cfRule type="cellIs" dxfId="15994" priority="16689" stopIfTrue="1" operator="lessThanOrEqual">
      <formula>60</formula>
    </cfRule>
    <cfRule type="cellIs" dxfId="15993" priority="16690" stopIfTrue="1" operator="between">
      <formula>60</formula>
      <formula>100</formula>
    </cfRule>
    <cfRule type="cellIs" dxfId="15992" priority="16691" stopIfTrue="1" operator="greaterThan">
      <formula>100</formula>
    </cfRule>
  </conditionalFormatting>
  <conditionalFormatting sqref="E409">
    <cfRule type="cellIs" dxfId="15991" priority="16686" stopIfTrue="1" operator="lessThanOrEqual">
      <formula>2.5</formula>
    </cfRule>
    <cfRule type="cellIs" dxfId="15990" priority="16687" stopIfTrue="1" operator="between">
      <formula>2.5</formula>
      <formula>7</formula>
    </cfRule>
    <cfRule type="cellIs" dxfId="15989" priority="16688" stopIfTrue="1" operator="greaterThan">
      <formula>7</formula>
    </cfRule>
  </conditionalFormatting>
  <conditionalFormatting sqref="H409">
    <cfRule type="cellIs" dxfId="15988" priority="16683" stopIfTrue="1" operator="lessThanOrEqual">
      <formula>12</formula>
    </cfRule>
    <cfRule type="cellIs" dxfId="15987" priority="16684" stopIfTrue="1" operator="between">
      <formula>12</formula>
      <formula>16</formula>
    </cfRule>
    <cfRule type="cellIs" dxfId="15986" priority="16685" stopIfTrue="1" operator="greaterThan">
      <formula>16</formula>
    </cfRule>
  </conditionalFormatting>
  <conditionalFormatting sqref="K409">
    <cfRule type="cellIs" dxfId="15985" priority="16680" stopIfTrue="1" operator="greaterThan">
      <formula>6.2</formula>
    </cfRule>
    <cfRule type="cellIs" dxfId="15984" priority="16681" stopIfTrue="1" operator="between">
      <formula>5.601</formula>
      <formula>6.2</formula>
    </cfRule>
    <cfRule type="cellIs" dxfId="15983" priority="16682" stopIfTrue="1" operator="lessThanOrEqual">
      <formula>5.6</formula>
    </cfRule>
  </conditionalFormatting>
  <conditionalFormatting sqref="L409">
    <cfRule type="cellIs" dxfId="15982" priority="16679" stopIfTrue="1" operator="lessThanOrEqual">
      <formula>0.02</formula>
    </cfRule>
  </conditionalFormatting>
  <conditionalFormatting sqref="G409">
    <cfRule type="cellIs" dxfId="15981" priority="16676" stopIfTrue="1" operator="lessThanOrEqual">
      <formula>0.12</formula>
    </cfRule>
    <cfRule type="cellIs" dxfId="15980" priority="16677" stopIfTrue="1" operator="between">
      <formula>0.1201</formula>
      <formula>0.2</formula>
    </cfRule>
    <cfRule type="cellIs" dxfId="15979" priority="16678" stopIfTrue="1" operator="greaterThan">
      <formula>0.2</formula>
    </cfRule>
  </conditionalFormatting>
  <conditionalFormatting sqref="P409">
    <cfRule type="cellIs" dxfId="15978" priority="16674" stopIfTrue="1" operator="between">
      <formula>50.1</formula>
      <formula>100</formula>
    </cfRule>
    <cfRule type="cellIs" dxfId="15977" priority="16675" stopIfTrue="1" operator="greaterThan">
      <formula>100</formula>
    </cfRule>
  </conditionalFormatting>
  <conditionalFormatting sqref="O409">
    <cfRule type="cellIs" dxfId="15976" priority="16672" stopIfTrue="1" operator="between">
      <formula>1250.1</formula>
      <formula>5000</formula>
    </cfRule>
    <cfRule type="cellIs" dxfId="15975" priority="16673" stopIfTrue="1" operator="greaterThan">
      <formula>5000</formula>
    </cfRule>
  </conditionalFormatting>
  <conditionalFormatting sqref="F409 J409">
    <cfRule type="cellIs" dxfId="15974" priority="16669" stopIfTrue="1" operator="lessThanOrEqual">
      <formula>60</formula>
    </cfRule>
    <cfRule type="cellIs" dxfId="15973" priority="16670" stopIfTrue="1" operator="between">
      <formula>60</formula>
      <formula>100</formula>
    </cfRule>
    <cfRule type="cellIs" dxfId="15972" priority="16671" stopIfTrue="1" operator="greaterThan">
      <formula>100</formula>
    </cfRule>
  </conditionalFormatting>
  <conditionalFormatting sqref="E409">
    <cfRule type="cellIs" dxfId="15971" priority="16666" stopIfTrue="1" operator="lessThanOrEqual">
      <formula>2.5</formula>
    </cfRule>
    <cfRule type="cellIs" dxfId="15970" priority="16667" stopIfTrue="1" operator="between">
      <formula>2.5</formula>
      <formula>7</formula>
    </cfRule>
    <cfRule type="cellIs" dxfId="15969" priority="16668" stopIfTrue="1" operator="greaterThan">
      <formula>7</formula>
    </cfRule>
  </conditionalFormatting>
  <conditionalFormatting sqref="H409">
    <cfRule type="cellIs" dxfId="15968" priority="16663" stopIfTrue="1" operator="lessThanOrEqual">
      <formula>12</formula>
    </cfRule>
    <cfRule type="cellIs" dxfId="15967" priority="16664" stopIfTrue="1" operator="between">
      <formula>12</formula>
      <formula>16</formula>
    </cfRule>
    <cfRule type="cellIs" dxfId="15966" priority="16665" stopIfTrue="1" operator="greaterThan">
      <formula>16</formula>
    </cfRule>
  </conditionalFormatting>
  <conditionalFormatting sqref="K409">
    <cfRule type="cellIs" dxfId="15965" priority="16660" stopIfTrue="1" operator="greaterThan">
      <formula>6.2</formula>
    </cfRule>
    <cfRule type="cellIs" dxfId="15964" priority="16661" stopIfTrue="1" operator="between">
      <formula>5.601</formula>
      <formula>6.2</formula>
    </cfRule>
    <cfRule type="cellIs" dxfId="15963" priority="16662" stopIfTrue="1" operator="lessThanOrEqual">
      <formula>5.6</formula>
    </cfRule>
  </conditionalFormatting>
  <conditionalFormatting sqref="L409">
    <cfRule type="cellIs" dxfId="15962" priority="16659" stopIfTrue="1" operator="lessThanOrEqual">
      <formula>0.02</formula>
    </cfRule>
  </conditionalFormatting>
  <conditionalFormatting sqref="G409">
    <cfRule type="cellIs" dxfId="15961" priority="16656" stopIfTrue="1" operator="lessThanOrEqual">
      <formula>0.12</formula>
    </cfRule>
    <cfRule type="cellIs" dxfId="15960" priority="16657" stopIfTrue="1" operator="between">
      <formula>0.1201</formula>
      <formula>0.2</formula>
    </cfRule>
    <cfRule type="cellIs" dxfId="15959" priority="16658" stopIfTrue="1" operator="greaterThan">
      <formula>0.2</formula>
    </cfRule>
  </conditionalFormatting>
  <conditionalFormatting sqref="P409">
    <cfRule type="cellIs" dxfId="15958" priority="16654" stopIfTrue="1" operator="between">
      <formula>50.1</formula>
      <formula>100</formula>
    </cfRule>
    <cfRule type="cellIs" dxfId="15957" priority="16655" stopIfTrue="1" operator="greaterThan">
      <formula>100</formula>
    </cfRule>
  </conditionalFormatting>
  <conditionalFormatting sqref="O409">
    <cfRule type="cellIs" dxfId="15956" priority="16652" stopIfTrue="1" operator="between">
      <formula>1250.1</formula>
      <formula>5000</formula>
    </cfRule>
    <cfRule type="cellIs" dxfId="15955" priority="16653" stopIfTrue="1" operator="greaterThan">
      <formula>5000</formula>
    </cfRule>
  </conditionalFormatting>
  <conditionalFormatting sqref="Q409">
    <cfRule type="cellIs" dxfId="15954" priority="16650" operator="lessThanOrEqual">
      <formula>1</formula>
    </cfRule>
    <cfRule type="cellIs" dxfId="15953" priority="16651" operator="lessThan">
      <formula>3</formula>
    </cfRule>
  </conditionalFormatting>
  <conditionalFormatting sqref="F421:G421">
    <cfRule type="cellIs" dxfId="15952" priority="16647" stopIfTrue="1" operator="lessThanOrEqual">
      <formula>60</formula>
    </cfRule>
    <cfRule type="cellIs" dxfId="15951" priority="16648" stopIfTrue="1" operator="between">
      <formula>60</formula>
      <formula>100</formula>
    </cfRule>
    <cfRule type="cellIs" dxfId="15950" priority="16649" stopIfTrue="1" operator="greaterThan">
      <formula>100</formula>
    </cfRule>
  </conditionalFormatting>
  <conditionalFormatting sqref="E421">
    <cfRule type="cellIs" dxfId="15949" priority="16644" stopIfTrue="1" operator="lessThanOrEqual">
      <formula>2.5</formula>
    </cfRule>
    <cfRule type="cellIs" dxfId="15948" priority="16645" stopIfTrue="1" operator="between">
      <formula>2.5</formula>
      <formula>7</formula>
    </cfRule>
    <cfRule type="cellIs" dxfId="15947" priority="16646" stopIfTrue="1" operator="greaterThan">
      <formula>7</formula>
    </cfRule>
  </conditionalFormatting>
  <conditionalFormatting sqref="H421">
    <cfRule type="cellIs" dxfId="15946" priority="16641" stopIfTrue="1" operator="lessThanOrEqual">
      <formula>12</formula>
    </cfRule>
    <cfRule type="cellIs" dxfId="15945" priority="16642" stopIfTrue="1" operator="between">
      <formula>12</formula>
      <formula>16</formula>
    </cfRule>
    <cfRule type="cellIs" dxfId="15944" priority="16643" stopIfTrue="1" operator="greaterThan">
      <formula>16</formula>
    </cfRule>
  </conditionalFormatting>
  <conditionalFormatting sqref="K421">
    <cfRule type="cellIs" dxfId="15943" priority="16638" stopIfTrue="1" operator="greaterThan">
      <formula>6.2</formula>
    </cfRule>
    <cfRule type="cellIs" dxfId="15942" priority="16639" stopIfTrue="1" operator="between">
      <formula>5.601</formula>
      <formula>6.2</formula>
    </cfRule>
    <cfRule type="cellIs" dxfId="15941" priority="16640" stopIfTrue="1" operator="lessThanOrEqual">
      <formula>5.6</formula>
    </cfRule>
  </conditionalFormatting>
  <conditionalFormatting sqref="L421">
    <cfRule type="cellIs" dxfId="15940" priority="16637" stopIfTrue="1" operator="lessThanOrEqual">
      <formula>0.02</formula>
    </cfRule>
  </conditionalFormatting>
  <conditionalFormatting sqref="G421">
    <cfRule type="cellIs" dxfId="15939" priority="16634" stopIfTrue="1" operator="lessThanOrEqual">
      <formula>0.12</formula>
    </cfRule>
    <cfRule type="cellIs" dxfId="15938" priority="16635" stopIfTrue="1" operator="between">
      <formula>0.1201</formula>
      <formula>0.2</formula>
    </cfRule>
    <cfRule type="cellIs" dxfId="15937" priority="16636" stopIfTrue="1" operator="greaterThan">
      <formula>0.2</formula>
    </cfRule>
  </conditionalFormatting>
  <conditionalFormatting sqref="P421">
    <cfRule type="cellIs" dxfId="15936" priority="16632" stopIfTrue="1" operator="between">
      <formula>50.1</formula>
      <formula>100</formula>
    </cfRule>
    <cfRule type="cellIs" dxfId="15935" priority="16633" stopIfTrue="1" operator="greaterThan">
      <formula>100</formula>
    </cfRule>
  </conditionalFormatting>
  <conditionalFormatting sqref="O421">
    <cfRule type="cellIs" dxfId="15934" priority="16630" stopIfTrue="1" operator="between">
      <formula>1250.1</formula>
      <formula>5000</formula>
    </cfRule>
    <cfRule type="cellIs" dxfId="15933" priority="16631" stopIfTrue="1" operator="greaterThan">
      <formula>5000</formula>
    </cfRule>
  </conditionalFormatting>
  <conditionalFormatting sqref="F421:G421">
    <cfRule type="cellIs" dxfId="15932" priority="16627" stopIfTrue="1" operator="lessThanOrEqual">
      <formula>60</formula>
    </cfRule>
    <cfRule type="cellIs" dxfId="15931" priority="16628" stopIfTrue="1" operator="between">
      <formula>60</formula>
      <formula>100</formula>
    </cfRule>
    <cfRule type="cellIs" dxfId="15930" priority="16629" stopIfTrue="1" operator="greaterThan">
      <formula>100</formula>
    </cfRule>
  </conditionalFormatting>
  <conditionalFormatting sqref="E421">
    <cfRule type="cellIs" dxfId="15929" priority="16624" stopIfTrue="1" operator="lessThanOrEqual">
      <formula>2.5</formula>
    </cfRule>
    <cfRule type="cellIs" dxfId="15928" priority="16625" stopIfTrue="1" operator="between">
      <formula>2.5</formula>
      <formula>7</formula>
    </cfRule>
    <cfRule type="cellIs" dxfId="15927" priority="16626" stopIfTrue="1" operator="greaterThan">
      <formula>7</formula>
    </cfRule>
  </conditionalFormatting>
  <conditionalFormatting sqref="H421">
    <cfRule type="cellIs" dxfId="15926" priority="16621" stopIfTrue="1" operator="lessThanOrEqual">
      <formula>12</formula>
    </cfRule>
    <cfRule type="cellIs" dxfId="15925" priority="16622" stopIfTrue="1" operator="between">
      <formula>12</formula>
      <formula>16</formula>
    </cfRule>
    <cfRule type="cellIs" dxfId="15924" priority="16623" stopIfTrue="1" operator="greaterThan">
      <formula>16</formula>
    </cfRule>
  </conditionalFormatting>
  <conditionalFormatting sqref="K421">
    <cfRule type="cellIs" dxfId="15923" priority="16618" stopIfTrue="1" operator="greaterThan">
      <formula>6.2</formula>
    </cfRule>
    <cfRule type="cellIs" dxfId="15922" priority="16619" stopIfTrue="1" operator="between">
      <formula>5.601</formula>
      <formula>6.2</formula>
    </cfRule>
    <cfRule type="cellIs" dxfId="15921" priority="16620" stopIfTrue="1" operator="lessThanOrEqual">
      <formula>5.6</formula>
    </cfRule>
  </conditionalFormatting>
  <conditionalFormatting sqref="L421">
    <cfRule type="cellIs" dxfId="15920" priority="16617" stopIfTrue="1" operator="lessThanOrEqual">
      <formula>0.02</formula>
    </cfRule>
  </conditionalFormatting>
  <conditionalFormatting sqref="G421">
    <cfRule type="cellIs" dxfId="15919" priority="16614" stopIfTrue="1" operator="lessThanOrEqual">
      <formula>0.12</formula>
    </cfRule>
    <cfRule type="cellIs" dxfId="15918" priority="16615" stopIfTrue="1" operator="between">
      <formula>0.1201</formula>
      <formula>0.2</formula>
    </cfRule>
    <cfRule type="cellIs" dxfId="15917" priority="16616" stopIfTrue="1" operator="greaterThan">
      <formula>0.2</formula>
    </cfRule>
  </conditionalFormatting>
  <conditionalFormatting sqref="P421">
    <cfRule type="cellIs" dxfId="15916" priority="16612" stopIfTrue="1" operator="between">
      <formula>50.1</formula>
      <formula>100</formula>
    </cfRule>
    <cfRule type="cellIs" dxfId="15915" priority="16613" stopIfTrue="1" operator="greaterThan">
      <formula>100</formula>
    </cfRule>
  </conditionalFormatting>
  <conditionalFormatting sqref="O421">
    <cfRule type="cellIs" dxfId="15914" priority="16610" stopIfTrue="1" operator="between">
      <formula>1250.1</formula>
      <formula>5000</formula>
    </cfRule>
    <cfRule type="cellIs" dxfId="15913" priority="16611" stopIfTrue="1" operator="greaterThan">
      <formula>5000</formula>
    </cfRule>
  </conditionalFormatting>
  <conditionalFormatting sqref="Q421">
    <cfRule type="cellIs" dxfId="15912" priority="16608" operator="lessThanOrEqual">
      <formula>1</formula>
    </cfRule>
    <cfRule type="cellIs" dxfId="15911" priority="16609" operator="lessThan">
      <formula>3</formula>
    </cfRule>
  </conditionalFormatting>
  <conditionalFormatting sqref="F433:G433">
    <cfRule type="cellIs" dxfId="15910" priority="16605" stopIfTrue="1" operator="lessThanOrEqual">
      <formula>60</formula>
    </cfRule>
    <cfRule type="cellIs" dxfId="15909" priority="16606" stopIfTrue="1" operator="between">
      <formula>60</formula>
      <formula>100</formula>
    </cfRule>
    <cfRule type="cellIs" dxfId="15908" priority="16607" stopIfTrue="1" operator="greaterThan">
      <formula>100</formula>
    </cfRule>
  </conditionalFormatting>
  <conditionalFormatting sqref="E433">
    <cfRule type="cellIs" dxfId="15907" priority="16602" stopIfTrue="1" operator="lessThanOrEqual">
      <formula>2.5</formula>
    </cfRule>
    <cfRule type="cellIs" dxfId="15906" priority="16603" stopIfTrue="1" operator="between">
      <formula>2.5</formula>
      <formula>7</formula>
    </cfRule>
    <cfRule type="cellIs" dxfId="15905" priority="16604" stopIfTrue="1" operator="greaterThan">
      <formula>7</formula>
    </cfRule>
  </conditionalFormatting>
  <conditionalFormatting sqref="H433">
    <cfRule type="cellIs" dxfId="15904" priority="16599" stopIfTrue="1" operator="lessThanOrEqual">
      <formula>12</formula>
    </cfRule>
    <cfRule type="cellIs" dxfId="15903" priority="16600" stopIfTrue="1" operator="between">
      <formula>12</formula>
      <formula>16</formula>
    </cfRule>
    <cfRule type="cellIs" dxfId="15902" priority="16601" stopIfTrue="1" operator="greaterThan">
      <formula>16</formula>
    </cfRule>
  </conditionalFormatting>
  <conditionalFormatting sqref="K433">
    <cfRule type="cellIs" dxfId="15901" priority="16596" stopIfTrue="1" operator="greaterThan">
      <formula>6.2</formula>
    </cfRule>
    <cfRule type="cellIs" dxfId="15900" priority="16597" stopIfTrue="1" operator="between">
      <formula>5.601</formula>
      <formula>6.2</formula>
    </cfRule>
    <cfRule type="cellIs" dxfId="15899" priority="16598" stopIfTrue="1" operator="lessThanOrEqual">
      <formula>5.6</formula>
    </cfRule>
  </conditionalFormatting>
  <conditionalFormatting sqref="L433">
    <cfRule type="cellIs" dxfId="15898" priority="16595" stopIfTrue="1" operator="lessThanOrEqual">
      <formula>0.02</formula>
    </cfRule>
  </conditionalFormatting>
  <conditionalFormatting sqref="G433">
    <cfRule type="cellIs" dxfId="15897" priority="16592" stopIfTrue="1" operator="lessThanOrEqual">
      <formula>0.12</formula>
    </cfRule>
    <cfRule type="cellIs" dxfId="15896" priority="16593" stopIfTrue="1" operator="between">
      <formula>0.1201</formula>
      <formula>0.2</formula>
    </cfRule>
    <cfRule type="cellIs" dxfId="15895" priority="16594" stopIfTrue="1" operator="greaterThan">
      <formula>0.2</formula>
    </cfRule>
  </conditionalFormatting>
  <conditionalFormatting sqref="P433">
    <cfRule type="cellIs" dxfId="15894" priority="16590" stopIfTrue="1" operator="between">
      <formula>50.1</formula>
      <formula>100</formula>
    </cfRule>
    <cfRule type="cellIs" dxfId="15893" priority="16591" stopIfTrue="1" operator="greaterThan">
      <formula>100</formula>
    </cfRule>
  </conditionalFormatting>
  <conditionalFormatting sqref="O433">
    <cfRule type="cellIs" dxfId="15892" priority="16588" stopIfTrue="1" operator="between">
      <formula>1250.1</formula>
      <formula>5000</formula>
    </cfRule>
    <cfRule type="cellIs" dxfId="15891" priority="16589" stopIfTrue="1" operator="greaterThan">
      <formula>5000</formula>
    </cfRule>
  </conditionalFormatting>
  <conditionalFormatting sqref="Q433">
    <cfRule type="cellIs" dxfId="15890" priority="16586" operator="lessThanOrEqual">
      <formula>1</formula>
    </cfRule>
    <cfRule type="cellIs" dxfId="15889" priority="16587" operator="lessThan">
      <formula>3</formula>
    </cfRule>
  </conditionalFormatting>
  <conditionalFormatting sqref="F445:G445">
    <cfRule type="cellIs" dxfId="15888" priority="16583" stopIfTrue="1" operator="lessThanOrEqual">
      <formula>60</formula>
    </cfRule>
    <cfRule type="cellIs" dxfId="15887" priority="16584" stopIfTrue="1" operator="between">
      <formula>60</formula>
      <formula>100</formula>
    </cfRule>
    <cfRule type="cellIs" dxfId="15886" priority="16585" stopIfTrue="1" operator="greaterThan">
      <formula>100</formula>
    </cfRule>
  </conditionalFormatting>
  <conditionalFormatting sqref="E445">
    <cfRule type="cellIs" dxfId="15885" priority="16580" stopIfTrue="1" operator="lessThanOrEqual">
      <formula>2.5</formula>
    </cfRule>
    <cfRule type="cellIs" dxfId="15884" priority="16581" stopIfTrue="1" operator="between">
      <formula>2.5</formula>
      <formula>7</formula>
    </cfRule>
    <cfRule type="cellIs" dxfId="15883" priority="16582" stopIfTrue="1" operator="greaterThan">
      <formula>7</formula>
    </cfRule>
  </conditionalFormatting>
  <conditionalFormatting sqref="H445">
    <cfRule type="cellIs" dxfId="15882" priority="16577" stopIfTrue="1" operator="lessThanOrEqual">
      <formula>12</formula>
    </cfRule>
    <cfRule type="cellIs" dxfId="15881" priority="16578" stopIfTrue="1" operator="between">
      <formula>12</formula>
      <formula>16</formula>
    </cfRule>
    <cfRule type="cellIs" dxfId="15880" priority="16579" stopIfTrue="1" operator="greaterThan">
      <formula>16</formula>
    </cfRule>
  </conditionalFormatting>
  <conditionalFormatting sqref="K445">
    <cfRule type="cellIs" dxfId="15879" priority="16574" stopIfTrue="1" operator="greaterThan">
      <formula>6.2</formula>
    </cfRule>
    <cfRule type="cellIs" dxfId="15878" priority="16575" stopIfTrue="1" operator="between">
      <formula>5.601</formula>
      <formula>6.2</formula>
    </cfRule>
    <cfRule type="cellIs" dxfId="15877" priority="16576" stopIfTrue="1" operator="lessThanOrEqual">
      <formula>5.6</formula>
    </cfRule>
  </conditionalFormatting>
  <conditionalFormatting sqref="L445">
    <cfRule type="cellIs" dxfId="15876" priority="16573" stopIfTrue="1" operator="lessThanOrEqual">
      <formula>0.02</formula>
    </cfRule>
  </conditionalFormatting>
  <conditionalFormatting sqref="G445">
    <cfRule type="cellIs" dxfId="15875" priority="16570" stopIfTrue="1" operator="lessThanOrEqual">
      <formula>0.12</formula>
    </cfRule>
    <cfRule type="cellIs" dxfId="15874" priority="16571" stopIfTrue="1" operator="between">
      <formula>0.1201</formula>
      <formula>0.2</formula>
    </cfRule>
    <cfRule type="cellIs" dxfId="15873" priority="16572" stopIfTrue="1" operator="greaterThan">
      <formula>0.2</formula>
    </cfRule>
  </conditionalFormatting>
  <conditionalFormatting sqref="P445">
    <cfRule type="cellIs" dxfId="15872" priority="16568" stopIfTrue="1" operator="between">
      <formula>50.1</formula>
      <formula>100</formula>
    </cfRule>
    <cfRule type="cellIs" dxfId="15871" priority="16569" stopIfTrue="1" operator="greaterThan">
      <formula>100</formula>
    </cfRule>
  </conditionalFormatting>
  <conditionalFormatting sqref="O445">
    <cfRule type="cellIs" dxfId="15870" priority="16566" stopIfTrue="1" operator="between">
      <formula>1250.1</formula>
      <formula>5000</formula>
    </cfRule>
    <cfRule type="cellIs" dxfId="15869" priority="16567" stopIfTrue="1" operator="greaterThan">
      <formula>5000</formula>
    </cfRule>
  </conditionalFormatting>
  <conditionalFormatting sqref="F445:G445">
    <cfRule type="cellIs" dxfId="15868" priority="16563" stopIfTrue="1" operator="lessThanOrEqual">
      <formula>60</formula>
    </cfRule>
    <cfRule type="cellIs" dxfId="15867" priority="16564" stopIfTrue="1" operator="between">
      <formula>60</formula>
      <formula>100</formula>
    </cfRule>
    <cfRule type="cellIs" dxfId="15866" priority="16565" stopIfTrue="1" operator="greaterThan">
      <formula>100</formula>
    </cfRule>
  </conditionalFormatting>
  <conditionalFormatting sqref="E445">
    <cfRule type="cellIs" dxfId="15865" priority="16560" stopIfTrue="1" operator="lessThanOrEqual">
      <formula>2.5</formula>
    </cfRule>
    <cfRule type="cellIs" dxfId="15864" priority="16561" stopIfTrue="1" operator="between">
      <formula>2.5</formula>
      <formula>7</formula>
    </cfRule>
    <cfRule type="cellIs" dxfId="15863" priority="16562" stopIfTrue="1" operator="greaterThan">
      <formula>7</formula>
    </cfRule>
  </conditionalFormatting>
  <conditionalFormatting sqref="H445">
    <cfRule type="cellIs" dxfId="15862" priority="16557" stopIfTrue="1" operator="lessThanOrEqual">
      <formula>12</formula>
    </cfRule>
    <cfRule type="cellIs" dxfId="15861" priority="16558" stopIfTrue="1" operator="between">
      <formula>12</formula>
      <formula>16</formula>
    </cfRule>
    <cfRule type="cellIs" dxfId="15860" priority="16559" stopIfTrue="1" operator="greaterThan">
      <formula>16</formula>
    </cfRule>
  </conditionalFormatting>
  <conditionalFormatting sqref="K445">
    <cfRule type="cellIs" dxfId="15859" priority="16554" stopIfTrue="1" operator="greaterThan">
      <formula>6.2</formula>
    </cfRule>
    <cfRule type="cellIs" dxfId="15858" priority="16555" stopIfTrue="1" operator="between">
      <formula>5.601</formula>
      <formula>6.2</formula>
    </cfRule>
    <cfRule type="cellIs" dxfId="15857" priority="16556" stopIfTrue="1" operator="lessThanOrEqual">
      <formula>5.6</formula>
    </cfRule>
  </conditionalFormatting>
  <conditionalFormatting sqref="L445">
    <cfRule type="cellIs" dxfId="15856" priority="16553" stopIfTrue="1" operator="lessThanOrEqual">
      <formula>0.02</formula>
    </cfRule>
  </conditionalFormatting>
  <conditionalFormatting sqref="G445">
    <cfRule type="cellIs" dxfId="15855" priority="16550" stopIfTrue="1" operator="lessThanOrEqual">
      <formula>0.12</formula>
    </cfRule>
    <cfRule type="cellIs" dxfId="15854" priority="16551" stopIfTrue="1" operator="between">
      <formula>0.1201</formula>
      <formula>0.2</formula>
    </cfRule>
    <cfRule type="cellIs" dxfId="15853" priority="16552" stopIfTrue="1" operator="greaterThan">
      <formula>0.2</formula>
    </cfRule>
  </conditionalFormatting>
  <conditionalFormatting sqref="P445">
    <cfRule type="cellIs" dxfId="15852" priority="16548" stopIfTrue="1" operator="between">
      <formula>50.1</formula>
      <formula>100</formula>
    </cfRule>
    <cfRule type="cellIs" dxfId="15851" priority="16549" stopIfTrue="1" operator="greaterThan">
      <formula>100</formula>
    </cfRule>
  </conditionalFormatting>
  <conditionalFormatting sqref="O445">
    <cfRule type="cellIs" dxfId="15850" priority="16546" stopIfTrue="1" operator="between">
      <formula>1250.1</formula>
      <formula>5000</formula>
    </cfRule>
    <cfRule type="cellIs" dxfId="15849" priority="16547" stopIfTrue="1" operator="greaterThan">
      <formula>5000</formula>
    </cfRule>
  </conditionalFormatting>
  <conditionalFormatting sqref="Q445">
    <cfRule type="cellIs" dxfId="15848" priority="16544" operator="lessThanOrEqual">
      <formula>1</formula>
    </cfRule>
    <cfRule type="cellIs" dxfId="15847" priority="16545" operator="lessThan">
      <formula>3</formula>
    </cfRule>
  </conditionalFormatting>
  <conditionalFormatting sqref="F457:G457">
    <cfRule type="cellIs" dxfId="15846" priority="16541" stopIfTrue="1" operator="lessThanOrEqual">
      <formula>60</formula>
    </cfRule>
    <cfRule type="cellIs" dxfId="15845" priority="16542" stopIfTrue="1" operator="between">
      <formula>60</formula>
      <formula>100</formula>
    </cfRule>
    <cfRule type="cellIs" dxfId="15844" priority="16543" stopIfTrue="1" operator="greaterThan">
      <formula>100</formula>
    </cfRule>
  </conditionalFormatting>
  <conditionalFormatting sqref="E457">
    <cfRule type="cellIs" dxfId="15843" priority="16538" stopIfTrue="1" operator="lessThanOrEqual">
      <formula>2.5</formula>
    </cfRule>
    <cfRule type="cellIs" dxfId="15842" priority="16539" stopIfTrue="1" operator="between">
      <formula>2.5</formula>
      <formula>7</formula>
    </cfRule>
    <cfRule type="cellIs" dxfId="15841" priority="16540" stopIfTrue="1" operator="greaterThan">
      <formula>7</formula>
    </cfRule>
  </conditionalFormatting>
  <conditionalFormatting sqref="H457">
    <cfRule type="cellIs" dxfId="15840" priority="16535" stopIfTrue="1" operator="lessThanOrEqual">
      <formula>12</formula>
    </cfRule>
    <cfRule type="cellIs" dxfId="15839" priority="16536" stopIfTrue="1" operator="between">
      <formula>12</formula>
      <formula>16</formula>
    </cfRule>
    <cfRule type="cellIs" dxfId="15838" priority="16537" stopIfTrue="1" operator="greaterThan">
      <formula>16</formula>
    </cfRule>
  </conditionalFormatting>
  <conditionalFormatting sqref="K457">
    <cfRule type="cellIs" dxfId="15837" priority="16532" stopIfTrue="1" operator="greaterThan">
      <formula>6.2</formula>
    </cfRule>
    <cfRule type="cellIs" dxfId="15836" priority="16533" stopIfTrue="1" operator="between">
      <formula>5.601</formula>
      <formula>6.2</formula>
    </cfRule>
    <cfRule type="cellIs" dxfId="15835" priority="16534" stopIfTrue="1" operator="lessThanOrEqual">
      <formula>5.6</formula>
    </cfRule>
  </conditionalFormatting>
  <conditionalFormatting sqref="L457">
    <cfRule type="cellIs" dxfId="15834" priority="16531" stopIfTrue="1" operator="lessThanOrEqual">
      <formula>0.02</formula>
    </cfRule>
  </conditionalFormatting>
  <conditionalFormatting sqref="G457">
    <cfRule type="cellIs" dxfId="15833" priority="16528" stopIfTrue="1" operator="lessThanOrEqual">
      <formula>0.12</formula>
    </cfRule>
    <cfRule type="cellIs" dxfId="15832" priority="16529" stopIfTrue="1" operator="between">
      <formula>0.1201</formula>
      <formula>0.2</formula>
    </cfRule>
    <cfRule type="cellIs" dxfId="15831" priority="16530" stopIfTrue="1" operator="greaterThan">
      <formula>0.2</formula>
    </cfRule>
  </conditionalFormatting>
  <conditionalFormatting sqref="P457">
    <cfRule type="cellIs" dxfId="15830" priority="16526" stopIfTrue="1" operator="between">
      <formula>50.1</formula>
      <formula>100</formula>
    </cfRule>
    <cfRule type="cellIs" dxfId="15829" priority="16527" stopIfTrue="1" operator="greaterThan">
      <formula>100</formula>
    </cfRule>
  </conditionalFormatting>
  <conditionalFormatting sqref="O457">
    <cfRule type="cellIs" dxfId="15828" priority="16524" stopIfTrue="1" operator="between">
      <formula>1250.1</formula>
      <formula>5000</formula>
    </cfRule>
    <cfRule type="cellIs" dxfId="15827" priority="16525" stopIfTrue="1" operator="greaterThan">
      <formula>5000</formula>
    </cfRule>
  </conditionalFormatting>
  <conditionalFormatting sqref="F457:G457">
    <cfRule type="cellIs" dxfId="15826" priority="16521" stopIfTrue="1" operator="lessThanOrEqual">
      <formula>60</formula>
    </cfRule>
    <cfRule type="cellIs" dxfId="15825" priority="16522" stopIfTrue="1" operator="between">
      <formula>60</formula>
      <formula>100</formula>
    </cfRule>
    <cfRule type="cellIs" dxfId="15824" priority="16523" stopIfTrue="1" operator="greaterThan">
      <formula>100</formula>
    </cfRule>
  </conditionalFormatting>
  <conditionalFormatting sqref="E457">
    <cfRule type="cellIs" dxfId="15823" priority="16518" stopIfTrue="1" operator="lessThanOrEqual">
      <formula>2.5</formula>
    </cfRule>
    <cfRule type="cellIs" dxfId="15822" priority="16519" stopIfTrue="1" operator="between">
      <formula>2.5</formula>
      <formula>7</formula>
    </cfRule>
    <cfRule type="cellIs" dxfId="15821" priority="16520" stopIfTrue="1" operator="greaterThan">
      <formula>7</formula>
    </cfRule>
  </conditionalFormatting>
  <conditionalFormatting sqref="H457">
    <cfRule type="cellIs" dxfId="15820" priority="16515" stopIfTrue="1" operator="lessThanOrEqual">
      <formula>12</formula>
    </cfRule>
    <cfRule type="cellIs" dxfId="15819" priority="16516" stopIfTrue="1" operator="between">
      <formula>12</formula>
      <formula>16</formula>
    </cfRule>
    <cfRule type="cellIs" dxfId="15818" priority="16517" stopIfTrue="1" operator="greaterThan">
      <formula>16</formula>
    </cfRule>
  </conditionalFormatting>
  <conditionalFormatting sqref="K457">
    <cfRule type="cellIs" dxfId="15817" priority="16512" stopIfTrue="1" operator="greaterThan">
      <formula>6.2</formula>
    </cfRule>
    <cfRule type="cellIs" dxfId="15816" priority="16513" stopIfTrue="1" operator="between">
      <formula>5.601</formula>
      <formula>6.2</formula>
    </cfRule>
    <cfRule type="cellIs" dxfId="15815" priority="16514" stopIfTrue="1" operator="lessThanOrEqual">
      <formula>5.6</formula>
    </cfRule>
  </conditionalFormatting>
  <conditionalFormatting sqref="L457">
    <cfRule type="cellIs" dxfId="15814" priority="16511" stopIfTrue="1" operator="lessThanOrEqual">
      <formula>0.02</formula>
    </cfRule>
  </conditionalFormatting>
  <conditionalFormatting sqref="G457">
    <cfRule type="cellIs" dxfId="15813" priority="16508" stopIfTrue="1" operator="lessThanOrEqual">
      <formula>0.12</formula>
    </cfRule>
    <cfRule type="cellIs" dxfId="15812" priority="16509" stopIfTrue="1" operator="between">
      <formula>0.1201</formula>
      <formula>0.2</formula>
    </cfRule>
    <cfRule type="cellIs" dxfId="15811" priority="16510" stopIfTrue="1" operator="greaterThan">
      <formula>0.2</formula>
    </cfRule>
  </conditionalFormatting>
  <conditionalFormatting sqref="P457">
    <cfRule type="cellIs" dxfId="15810" priority="16506" stopIfTrue="1" operator="between">
      <formula>50.1</formula>
      <formula>100</formula>
    </cfRule>
    <cfRule type="cellIs" dxfId="15809" priority="16507" stopIfTrue="1" operator="greaterThan">
      <formula>100</formula>
    </cfRule>
  </conditionalFormatting>
  <conditionalFormatting sqref="O457">
    <cfRule type="cellIs" dxfId="15808" priority="16504" stopIfTrue="1" operator="between">
      <formula>1250.1</formula>
      <formula>5000</formula>
    </cfRule>
    <cfRule type="cellIs" dxfId="15807" priority="16505" stopIfTrue="1" operator="greaterThan">
      <formula>5000</formula>
    </cfRule>
  </conditionalFormatting>
  <conditionalFormatting sqref="Q457">
    <cfRule type="cellIs" dxfId="15806" priority="16502" operator="lessThanOrEqual">
      <formula>1</formula>
    </cfRule>
    <cfRule type="cellIs" dxfId="15805" priority="16503" operator="lessThan">
      <formula>3</formula>
    </cfRule>
  </conditionalFormatting>
  <conditionalFormatting sqref="F469 J469">
    <cfRule type="cellIs" dxfId="15804" priority="16499" stopIfTrue="1" operator="lessThanOrEqual">
      <formula>60</formula>
    </cfRule>
    <cfRule type="cellIs" dxfId="15803" priority="16500" stopIfTrue="1" operator="between">
      <formula>60</formula>
      <formula>100</formula>
    </cfRule>
    <cfRule type="cellIs" dxfId="15802" priority="16501" stopIfTrue="1" operator="greaterThan">
      <formula>100</formula>
    </cfRule>
  </conditionalFormatting>
  <conditionalFormatting sqref="E469">
    <cfRule type="cellIs" dxfId="15801" priority="16496" stopIfTrue="1" operator="lessThanOrEqual">
      <formula>2.5</formula>
    </cfRule>
    <cfRule type="cellIs" dxfId="15800" priority="16497" stopIfTrue="1" operator="between">
      <formula>2.5</formula>
      <formula>7</formula>
    </cfRule>
    <cfRule type="cellIs" dxfId="15799" priority="16498" stopIfTrue="1" operator="greaterThan">
      <formula>7</formula>
    </cfRule>
  </conditionalFormatting>
  <conditionalFormatting sqref="H469">
    <cfRule type="cellIs" dxfId="15798" priority="16493" stopIfTrue="1" operator="lessThanOrEqual">
      <formula>12</formula>
    </cfRule>
    <cfRule type="cellIs" dxfId="15797" priority="16494" stopIfTrue="1" operator="between">
      <formula>12</formula>
      <formula>16</formula>
    </cfRule>
    <cfRule type="cellIs" dxfId="15796" priority="16495" stopIfTrue="1" operator="greaterThan">
      <formula>16</formula>
    </cfRule>
  </conditionalFormatting>
  <conditionalFormatting sqref="K469">
    <cfRule type="cellIs" dxfId="15795" priority="16490" stopIfTrue="1" operator="greaterThan">
      <formula>6.2</formula>
    </cfRule>
    <cfRule type="cellIs" dxfId="15794" priority="16491" stopIfTrue="1" operator="between">
      <formula>5.601</formula>
      <formula>6.2</formula>
    </cfRule>
    <cfRule type="cellIs" dxfId="15793" priority="16492" stopIfTrue="1" operator="lessThanOrEqual">
      <formula>5.6</formula>
    </cfRule>
  </conditionalFormatting>
  <conditionalFormatting sqref="L469">
    <cfRule type="cellIs" dxfId="15792" priority="16489" stopIfTrue="1" operator="lessThanOrEqual">
      <formula>0.02</formula>
    </cfRule>
  </conditionalFormatting>
  <conditionalFormatting sqref="G469">
    <cfRule type="cellIs" dxfId="15791" priority="16486" stopIfTrue="1" operator="lessThanOrEqual">
      <formula>0.12</formula>
    </cfRule>
    <cfRule type="cellIs" dxfId="15790" priority="16487" stopIfTrue="1" operator="between">
      <formula>0.1201</formula>
      <formula>0.2</formula>
    </cfRule>
    <cfRule type="cellIs" dxfId="15789" priority="16488" stopIfTrue="1" operator="greaterThan">
      <formula>0.2</formula>
    </cfRule>
  </conditionalFormatting>
  <conditionalFormatting sqref="P469">
    <cfRule type="cellIs" dxfId="15788" priority="16484" stopIfTrue="1" operator="between">
      <formula>50.1</formula>
      <formula>100</formula>
    </cfRule>
    <cfRule type="cellIs" dxfId="15787" priority="16485" stopIfTrue="1" operator="greaterThan">
      <formula>100</formula>
    </cfRule>
  </conditionalFormatting>
  <conditionalFormatting sqref="O469">
    <cfRule type="cellIs" dxfId="15786" priority="16482" stopIfTrue="1" operator="between">
      <formula>1250.1</formula>
      <formula>5000</formula>
    </cfRule>
    <cfRule type="cellIs" dxfId="15785" priority="16483" stopIfTrue="1" operator="greaterThan">
      <formula>5000</formula>
    </cfRule>
  </conditionalFormatting>
  <conditionalFormatting sqref="F469 J469">
    <cfRule type="cellIs" dxfId="15784" priority="16479" stopIfTrue="1" operator="lessThanOrEqual">
      <formula>60</formula>
    </cfRule>
    <cfRule type="cellIs" dxfId="15783" priority="16480" stopIfTrue="1" operator="between">
      <formula>60</formula>
      <formula>100</formula>
    </cfRule>
    <cfRule type="cellIs" dxfId="15782" priority="16481" stopIfTrue="1" operator="greaterThan">
      <formula>100</formula>
    </cfRule>
  </conditionalFormatting>
  <conditionalFormatting sqref="E469">
    <cfRule type="cellIs" dxfId="15781" priority="16476" stopIfTrue="1" operator="lessThanOrEqual">
      <formula>2.5</formula>
    </cfRule>
    <cfRule type="cellIs" dxfId="15780" priority="16477" stopIfTrue="1" operator="between">
      <formula>2.5</formula>
      <formula>7</formula>
    </cfRule>
    <cfRule type="cellIs" dxfId="15779" priority="16478" stopIfTrue="1" operator="greaterThan">
      <formula>7</formula>
    </cfRule>
  </conditionalFormatting>
  <conditionalFormatting sqref="H469">
    <cfRule type="cellIs" dxfId="15778" priority="16473" stopIfTrue="1" operator="lessThanOrEqual">
      <formula>12</formula>
    </cfRule>
    <cfRule type="cellIs" dxfId="15777" priority="16474" stopIfTrue="1" operator="between">
      <formula>12</formula>
      <formula>16</formula>
    </cfRule>
    <cfRule type="cellIs" dxfId="15776" priority="16475" stopIfTrue="1" operator="greaterThan">
      <formula>16</formula>
    </cfRule>
  </conditionalFormatting>
  <conditionalFormatting sqref="K469">
    <cfRule type="cellIs" dxfId="15775" priority="16470" stopIfTrue="1" operator="greaterThan">
      <formula>6.2</formula>
    </cfRule>
    <cfRule type="cellIs" dxfId="15774" priority="16471" stopIfTrue="1" operator="between">
      <formula>5.601</formula>
      <formula>6.2</formula>
    </cfRule>
    <cfRule type="cellIs" dxfId="15773" priority="16472" stopIfTrue="1" operator="lessThanOrEqual">
      <formula>5.6</formula>
    </cfRule>
  </conditionalFormatting>
  <conditionalFormatting sqref="L469">
    <cfRule type="cellIs" dxfId="15772" priority="16469" stopIfTrue="1" operator="lessThanOrEqual">
      <formula>0.02</formula>
    </cfRule>
  </conditionalFormatting>
  <conditionalFormatting sqref="G469">
    <cfRule type="cellIs" dxfId="15771" priority="16466" stopIfTrue="1" operator="lessThanOrEqual">
      <formula>0.12</formula>
    </cfRule>
    <cfRule type="cellIs" dxfId="15770" priority="16467" stopIfTrue="1" operator="between">
      <formula>0.1201</formula>
      <formula>0.2</formula>
    </cfRule>
    <cfRule type="cellIs" dxfId="15769" priority="16468" stopIfTrue="1" operator="greaterThan">
      <formula>0.2</formula>
    </cfRule>
  </conditionalFormatting>
  <conditionalFormatting sqref="P469">
    <cfRule type="cellIs" dxfId="15768" priority="16464" stopIfTrue="1" operator="between">
      <formula>50.1</formula>
      <formula>100</formula>
    </cfRule>
    <cfRule type="cellIs" dxfId="15767" priority="16465" stopIfTrue="1" operator="greaterThan">
      <formula>100</formula>
    </cfRule>
  </conditionalFormatting>
  <conditionalFormatting sqref="O469">
    <cfRule type="cellIs" dxfId="15766" priority="16462" stopIfTrue="1" operator="between">
      <formula>1250.1</formula>
      <formula>5000</formula>
    </cfRule>
    <cfRule type="cellIs" dxfId="15765" priority="16463" stopIfTrue="1" operator="greaterThan">
      <formula>5000</formula>
    </cfRule>
  </conditionalFormatting>
  <conditionalFormatting sqref="Q469">
    <cfRule type="cellIs" dxfId="15764" priority="16460" operator="lessThanOrEqual">
      <formula>1</formula>
    </cfRule>
    <cfRule type="cellIs" dxfId="15763" priority="16461" operator="lessThan">
      <formula>3</formula>
    </cfRule>
  </conditionalFormatting>
  <conditionalFormatting sqref="F481:G481">
    <cfRule type="cellIs" dxfId="15762" priority="16457" stopIfTrue="1" operator="lessThanOrEqual">
      <formula>60</formula>
    </cfRule>
    <cfRule type="cellIs" dxfId="15761" priority="16458" stopIfTrue="1" operator="between">
      <formula>60</formula>
      <formula>100</formula>
    </cfRule>
    <cfRule type="cellIs" dxfId="15760" priority="16459" stopIfTrue="1" operator="greaterThan">
      <formula>100</formula>
    </cfRule>
  </conditionalFormatting>
  <conditionalFormatting sqref="E481">
    <cfRule type="cellIs" dxfId="15759" priority="16454" stopIfTrue="1" operator="lessThanOrEqual">
      <formula>2.5</formula>
    </cfRule>
    <cfRule type="cellIs" dxfId="15758" priority="16455" stopIfTrue="1" operator="between">
      <formula>2.5</formula>
      <formula>7</formula>
    </cfRule>
    <cfRule type="cellIs" dxfId="15757" priority="16456" stopIfTrue="1" operator="greaterThan">
      <formula>7</formula>
    </cfRule>
  </conditionalFormatting>
  <conditionalFormatting sqref="H481">
    <cfRule type="cellIs" dxfId="15756" priority="16451" stopIfTrue="1" operator="lessThanOrEqual">
      <formula>12</formula>
    </cfRule>
    <cfRule type="cellIs" dxfId="15755" priority="16452" stopIfTrue="1" operator="between">
      <formula>12</formula>
      <formula>16</formula>
    </cfRule>
    <cfRule type="cellIs" dxfId="15754" priority="16453" stopIfTrue="1" operator="greaterThan">
      <formula>16</formula>
    </cfRule>
  </conditionalFormatting>
  <conditionalFormatting sqref="K481">
    <cfRule type="cellIs" dxfId="15753" priority="16448" stopIfTrue="1" operator="greaterThan">
      <formula>6.2</formula>
    </cfRule>
    <cfRule type="cellIs" dxfId="15752" priority="16449" stopIfTrue="1" operator="between">
      <formula>5.601</formula>
      <formula>6.2</formula>
    </cfRule>
    <cfRule type="cellIs" dxfId="15751" priority="16450" stopIfTrue="1" operator="lessThanOrEqual">
      <formula>5.6</formula>
    </cfRule>
  </conditionalFormatting>
  <conditionalFormatting sqref="L481">
    <cfRule type="cellIs" dxfId="15750" priority="16447" stopIfTrue="1" operator="lessThanOrEqual">
      <formula>0.02</formula>
    </cfRule>
  </conditionalFormatting>
  <conditionalFormatting sqref="G481">
    <cfRule type="cellIs" dxfId="15749" priority="16444" stopIfTrue="1" operator="lessThanOrEqual">
      <formula>0.12</formula>
    </cfRule>
    <cfRule type="cellIs" dxfId="15748" priority="16445" stopIfTrue="1" operator="between">
      <formula>0.1201</formula>
      <formula>0.2</formula>
    </cfRule>
    <cfRule type="cellIs" dxfId="15747" priority="16446" stopIfTrue="1" operator="greaterThan">
      <formula>0.2</formula>
    </cfRule>
  </conditionalFormatting>
  <conditionalFormatting sqref="P481">
    <cfRule type="cellIs" dxfId="15746" priority="16442" stopIfTrue="1" operator="between">
      <formula>50.1</formula>
      <formula>100</formula>
    </cfRule>
    <cfRule type="cellIs" dxfId="15745" priority="16443" stopIfTrue="1" operator="greaterThan">
      <formula>100</formula>
    </cfRule>
  </conditionalFormatting>
  <conditionalFormatting sqref="O481">
    <cfRule type="cellIs" dxfId="15744" priority="16440" stopIfTrue="1" operator="between">
      <formula>1250.1</formula>
      <formula>5000</formula>
    </cfRule>
    <cfRule type="cellIs" dxfId="15743" priority="16441" stopIfTrue="1" operator="greaterThan">
      <formula>5000</formula>
    </cfRule>
  </conditionalFormatting>
  <conditionalFormatting sqref="F481:G481">
    <cfRule type="cellIs" dxfId="15742" priority="16437" stopIfTrue="1" operator="lessThanOrEqual">
      <formula>60</formula>
    </cfRule>
    <cfRule type="cellIs" dxfId="15741" priority="16438" stopIfTrue="1" operator="between">
      <formula>60</formula>
      <formula>100</formula>
    </cfRule>
    <cfRule type="cellIs" dxfId="15740" priority="16439" stopIfTrue="1" operator="greaterThan">
      <formula>100</formula>
    </cfRule>
  </conditionalFormatting>
  <conditionalFormatting sqref="E481">
    <cfRule type="cellIs" dxfId="15739" priority="16434" stopIfTrue="1" operator="lessThanOrEqual">
      <formula>2.5</formula>
    </cfRule>
    <cfRule type="cellIs" dxfId="15738" priority="16435" stopIfTrue="1" operator="between">
      <formula>2.5</formula>
      <formula>7</formula>
    </cfRule>
    <cfRule type="cellIs" dxfId="15737" priority="16436" stopIfTrue="1" operator="greaterThan">
      <formula>7</formula>
    </cfRule>
  </conditionalFormatting>
  <conditionalFormatting sqref="H481">
    <cfRule type="cellIs" dxfId="15736" priority="16431" stopIfTrue="1" operator="lessThanOrEqual">
      <formula>12</formula>
    </cfRule>
    <cfRule type="cellIs" dxfId="15735" priority="16432" stopIfTrue="1" operator="between">
      <formula>12</formula>
      <formula>16</formula>
    </cfRule>
    <cfRule type="cellIs" dxfId="15734" priority="16433" stopIfTrue="1" operator="greaterThan">
      <formula>16</formula>
    </cfRule>
  </conditionalFormatting>
  <conditionalFormatting sqref="K481">
    <cfRule type="cellIs" dxfId="15733" priority="16428" stopIfTrue="1" operator="greaterThan">
      <formula>6.2</formula>
    </cfRule>
    <cfRule type="cellIs" dxfId="15732" priority="16429" stopIfTrue="1" operator="between">
      <formula>5.601</formula>
      <formula>6.2</formula>
    </cfRule>
    <cfRule type="cellIs" dxfId="15731" priority="16430" stopIfTrue="1" operator="lessThanOrEqual">
      <formula>5.6</formula>
    </cfRule>
  </conditionalFormatting>
  <conditionalFormatting sqref="L481">
    <cfRule type="cellIs" dxfId="15730" priority="16427" stopIfTrue="1" operator="lessThanOrEqual">
      <formula>0.02</formula>
    </cfRule>
  </conditionalFormatting>
  <conditionalFormatting sqref="G481">
    <cfRule type="cellIs" dxfId="15729" priority="16424" stopIfTrue="1" operator="lessThanOrEqual">
      <formula>0.12</formula>
    </cfRule>
    <cfRule type="cellIs" dxfId="15728" priority="16425" stopIfTrue="1" operator="between">
      <formula>0.1201</formula>
      <formula>0.2</formula>
    </cfRule>
    <cfRule type="cellIs" dxfId="15727" priority="16426" stopIfTrue="1" operator="greaterThan">
      <formula>0.2</formula>
    </cfRule>
  </conditionalFormatting>
  <conditionalFormatting sqref="P481">
    <cfRule type="cellIs" dxfId="15726" priority="16422" stopIfTrue="1" operator="between">
      <formula>50.1</formula>
      <formula>100</formula>
    </cfRule>
    <cfRule type="cellIs" dxfId="15725" priority="16423" stopIfTrue="1" operator="greaterThan">
      <formula>100</formula>
    </cfRule>
  </conditionalFormatting>
  <conditionalFormatting sqref="O481">
    <cfRule type="cellIs" dxfId="15724" priority="16420" stopIfTrue="1" operator="between">
      <formula>1250.1</formula>
      <formula>5000</formula>
    </cfRule>
    <cfRule type="cellIs" dxfId="15723" priority="16421" stopIfTrue="1" operator="greaterThan">
      <formula>5000</formula>
    </cfRule>
  </conditionalFormatting>
  <conditionalFormatting sqref="Q481">
    <cfRule type="cellIs" dxfId="15722" priority="16418" operator="lessThanOrEqual">
      <formula>1</formula>
    </cfRule>
    <cfRule type="cellIs" dxfId="15721" priority="16419" operator="lessThan">
      <formula>3</formula>
    </cfRule>
  </conditionalFormatting>
  <conditionalFormatting sqref="F493:G493">
    <cfRule type="cellIs" dxfId="15720" priority="16415" stopIfTrue="1" operator="lessThanOrEqual">
      <formula>60</formula>
    </cfRule>
    <cfRule type="cellIs" dxfId="15719" priority="16416" stopIfTrue="1" operator="between">
      <formula>60</formula>
      <formula>100</formula>
    </cfRule>
    <cfRule type="cellIs" dxfId="15718" priority="16417" stopIfTrue="1" operator="greaterThan">
      <formula>100</formula>
    </cfRule>
  </conditionalFormatting>
  <conditionalFormatting sqref="E493">
    <cfRule type="cellIs" dxfId="15717" priority="16412" stopIfTrue="1" operator="lessThanOrEqual">
      <formula>2.5</formula>
    </cfRule>
    <cfRule type="cellIs" dxfId="15716" priority="16413" stopIfTrue="1" operator="between">
      <formula>2.5</formula>
      <formula>7</formula>
    </cfRule>
    <cfRule type="cellIs" dxfId="15715" priority="16414" stopIfTrue="1" operator="greaterThan">
      <formula>7</formula>
    </cfRule>
  </conditionalFormatting>
  <conditionalFormatting sqref="H493">
    <cfRule type="cellIs" dxfId="15714" priority="16409" stopIfTrue="1" operator="lessThanOrEqual">
      <formula>12</formula>
    </cfRule>
    <cfRule type="cellIs" dxfId="15713" priority="16410" stopIfTrue="1" operator="between">
      <formula>12</formula>
      <formula>16</formula>
    </cfRule>
    <cfRule type="cellIs" dxfId="15712" priority="16411" stopIfTrue="1" operator="greaterThan">
      <formula>16</formula>
    </cfRule>
  </conditionalFormatting>
  <conditionalFormatting sqref="K493">
    <cfRule type="cellIs" dxfId="15711" priority="16406" stopIfTrue="1" operator="greaterThan">
      <formula>6.2</formula>
    </cfRule>
    <cfRule type="cellIs" dxfId="15710" priority="16407" stopIfTrue="1" operator="between">
      <formula>5.601</formula>
      <formula>6.2</formula>
    </cfRule>
    <cfRule type="cellIs" dxfId="15709" priority="16408" stopIfTrue="1" operator="lessThanOrEqual">
      <formula>5.6</formula>
    </cfRule>
  </conditionalFormatting>
  <conditionalFormatting sqref="L493">
    <cfRule type="cellIs" dxfId="15708" priority="16405" stopIfTrue="1" operator="lessThanOrEqual">
      <formula>0.02</formula>
    </cfRule>
  </conditionalFormatting>
  <conditionalFormatting sqref="G493">
    <cfRule type="cellIs" dxfId="15707" priority="16402" stopIfTrue="1" operator="lessThanOrEqual">
      <formula>0.12</formula>
    </cfRule>
    <cfRule type="cellIs" dxfId="15706" priority="16403" stopIfTrue="1" operator="between">
      <formula>0.1201</formula>
      <formula>0.2</formula>
    </cfRule>
    <cfRule type="cellIs" dxfId="15705" priority="16404" stopIfTrue="1" operator="greaterThan">
      <formula>0.2</formula>
    </cfRule>
  </conditionalFormatting>
  <conditionalFormatting sqref="P493">
    <cfRule type="cellIs" dxfId="15704" priority="16400" stopIfTrue="1" operator="between">
      <formula>50.1</formula>
      <formula>100</formula>
    </cfRule>
    <cfRule type="cellIs" dxfId="15703" priority="16401" stopIfTrue="1" operator="greaterThan">
      <formula>100</formula>
    </cfRule>
  </conditionalFormatting>
  <conditionalFormatting sqref="O493">
    <cfRule type="cellIs" dxfId="15702" priority="16398" stopIfTrue="1" operator="between">
      <formula>1250.1</formula>
      <formula>5000</formula>
    </cfRule>
    <cfRule type="cellIs" dxfId="15701" priority="16399" stopIfTrue="1" operator="greaterThan">
      <formula>5000</formula>
    </cfRule>
  </conditionalFormatting>
  <conditionalFormatting sqref="F493:G493">
    <cfRule type="cellIs" dxfId="15700" priority="16395" stopIfTrue="1" operator="lessThanOrEqual">
      <formula>60</formula>
    </cfRule>
    <cfRule type="cellIs" dxfId="15699" priority="16396" stopIfTrue="1" operator="between">
      <formula>60</formula>
      <formula>100</formula>
    </cfRule>
    <cfRule type="cellIs" dxfId="15698" priority="16397" stopIfTrue="1" operator="greaterThan">
      <formula>100</formula>
    </cfRule>
  </conditionalFormatting>
  <conditionalFormatting sqref="E493">
    <cfRule type="cellIs" dxfId="15697" priority="16392" stopIfTrue="1" operator="lessThanOrEqual">
      <formula>2.5</formula>
    </cfRule>
    <cfRule type="cellIs" dxfId="15696" priority="16393" stopIfTrue="1" operator="between">
      <formula>2.5</formula>
      <formula>7</formula>
    </cfRule>
    <cfRule type="cellIs" dxfId="15695" priority="16394" stopIfTrue="1" operator="greaterThan">
      <formula>7</formula>
    </cfRule>
  </conditionalFormatting>
  <conditionalFormatting sqref="H493">
    <cfRule type="cellIs" dxfId="15694" priority="16389" stopIfTrue="1" operator="lessThanOrEqual">
      <formula>12</formula>
    </cfRule>
    <cfRule type="cellIs" dxfId="15693" priority="16390" stopIfTrue="1" operator="between">
      <formula>12</formula>
      <formula>16</formula>
    </cfRule>
    <cfRule type="cellIs" dxfId="15692" priority="16391" stopIfTrue="1" operator="greaterThan">
      <formula>16</formula>
    </cfRule>
  </conditionalFormatting>
  <conditionalFormatting sqref="K493">
    <cfRule type="cellIs" dxfId="15691" priority="16386" stopIfTrue="1" operator="greaterThan">
      <formula>6.2</formula>
    </cfRule>
    <cfRule type="cellIs" dxfId="15690" priority="16387" stopIfTrue="1" operator="between">
      <formula>5.601</formula>
      <formula>6.2</formula>
    </cfRule>
    <cfRule type="cellIs" dxfId="15689" priority="16388" stopIfTrue="1" operator="lessThanOrEqual">
      <formula>5.6</formula>
    </cfRule>
  </conditionalFormatting>
  <conditionalFormatting sqref="L493">
    <cfRule type="cellIs" dxfId="15688" priority="16385" stopIfTrue="1" operator="lessThanOrEqual">
      <formula>0.02</formula>
    </cfRule>
  </conditionalFormatting>
  <conditionalFormatting sqref="G493">
    <cfRule type="cellIs" dxfId="15687" priority="16382" stopIfTrue="1" operator="lessThanOrEqual">
      <formula>0.12</formula>
    </cfRule>
    <cfRule type="cellIs" dxfId="15686" priority="16383" stopIfTrue="1" operator="between">
      <formula>0.1201</formula>
      <formula>0.2</formula>
    </cfRule>
    <cfRule type="cellIs" dxfId="15685" priority="16384" stopIfTrue="1" operator="greaterThan">
      <formula>0.2</formula>
    </cfRule>
  </conditionalFormatting>
  <conditionalFormatting sqref="P493">
    <cfRule type="cellIs" dxfId="15684" priority="16380" stopIfTrue="1" operator="between">
      <formula>50.1</formula>
      <formula>100</formula>
    </cfRule>
    <cfRule type="cellIs" dxfId="15683" priority="16381" stopIfTrue="1" operator="greaterThan">
      <formula>100</formula>
    </cfRule>
  </conditionalFormatting>
  <conditionalFormatting sqref="O493">
    <cfRule type="cellIs" dxfId="15682" priority="16378" stopIfTrue="1" operator="between">
      <formula>1250.1</formula>
      <formula>5000</formula>
    </cfRule>
    <cfRule type="cellIs" dxfId="15681" priority="16379" stopIfTrue="1" operator="greaterThan">
      <formula>5000</formula>
    </cfRule>
  </conditionalFormatting>
  <conditionalFormatting sqref="Q493">
    <cfRule type="cellIs" dxfId="15680" priority="16376" operator="lessThanOrEqual">
      <formula>1</formula>
    </cfRule>
    <cfRule type="cellIs" dxfId="15679" priority="16377" operator="lessThan">
      <formula>3</formula>
    </cfRule>
  </conditionalFormatting>
  <conditionalFormatting sqref="F505:G505">
    <cfRule type="cellIs" dxfId="15678" priority="16373" stopIfTrue="1" operator="lessThanOrEqual">
      <formula>60</formula>
    </cfRule>
    <cfRule type="cellIs" dxfId="15677" priority="16374" stopIfTrue="1" operator="between">
      <formula>60</formula>
      <formula>100</formula>
    </cfRule>
    <cfRule type="cellIs" dxfId="15676" priority="16375" stopIfTrue="1" operator="greaterThan">
      <formula>100</formula>
    </cfRule>
  </conditionalFormatting>
  <conditionalFormatting sqref="E505">
    <cfRule type="cellIs" dxfId="15675" priority="16370" stopIfTrue="1" operator="lessThanOrEqual">
      <formula>2.5</formula>
    </cfRule>
    <cfRule type="cellIs" dxfId="15674" priority="16371" stopIfTrue="1" operator="between">
      <formula>2.5</formula>
      <formula>7</formula>
    </cfRule>
    <cfRule type="cellIs" dxfId="15673" priority="16372" stopIfTrue="1" operator="greaterThan">
      <formula>7</formula>
    </cfRule>
  </conditionalFormatting>
  <conditionalFormatting sqref="H505">
    <cfRule type="cellIs" dxfId="15672" priority="16367" stopIfTrue="1" operator="lessThanOrEqual">
      <formula>12</formula>
    </cfRule>
    <cfRule type="cellIs" dxfId="15671" priority="16368" stopIfTrue="1" operator="between">
      <formula>12</formula>
      <formula>16</formula>
    </cfRule>
    <cfRule type="cellIs" dxfId="15670" priority="16369" stopIfTrue="1" operator="greaterThan">
      <formula>16</formula>
    </cfRule>
  </conditionalFormatting>
  <conditionalFormatting sqref="K505">
    <cfRule type="cellIs" dxfId="15669" priority="16364" stopIfTrue="1" operator="greaterThan">
      <formula>6.2</formula>
    </cfRule>
    <cfRule type="cellIs" dxfId="15668" priority="16365" stopIfTrue="1" operator="between">
      <formula>5.601</formula>
      <formula>6.2</formula>
    </cfRule>
    <cfRule type="cellIs" dxfId="15667" priority="16366" stopIfTrue="1" operator="lessThanOrEqual">
      <formula>5.6</formula>
    </cfRule>
  </conditionalFormatting>
  <conditionalFormatting sqref="L505">
    <cfRule type="cellIs" dxfId="15666" priority="16363" stopIfTrue="1" operator="lessThanOrEqual">
      <formula>0.02</formula>
    </cfRule>
  </conditionalFormatting>
  <conditionalFormatting sqref="G505">
    <cfRule type="cellIs" dxfId="15665" priority="16360" stopIfTrue="1" operator="lessThanOrEqual">
      <formula>0.12</formula>
    </cfRule>
    <cfRule type="cellIs" dxfId="15664" priority="16361" stopIfTrue="1" operator="between">
      <formula>0.1201</formula>
      <formula>0.2</formula>
    </cfRule>
    <cfRule type="cellIs" dxfId="15663" priority="16362" stopIfTrue="1" operator="greaterThan">
      <formula>0.2</formula>
    </cfRule>
  </conditionalFormatting>
  <conditionalFormatting sqref="P505">
    <cfRule type="cellIs" dxfId="15662" priority="16358" stopIfTrue="1" operator="between">
      <formula>50.1</formula>
      <formula>100</formula>
    </cfRule>
    <cfRule type="cellIs" dxfId="15661" priority="16359" stopIfTrue="1" operator="greaterThan">
      <formula>100</formula>
    </cfRule>
  </conditionalFormatting>
  <conditionalFormatting sqref="O505">
    <cfRule type="cellIs" dxfId="15660" priority="16356" stopIfTrue="1" operator="between">
      <formula>1250.1</formula>
      <formula>5000</formula>
    </cfRule>
    <cfRule type="cellIs" dxfId="15659" priority="16357" stopIfTrue="1" operator="greaterThan">
      <formula>5000</formula>
    </cfRule>
  </conditionalFormatting>
  <conditionalFormatting sqref="Q505">
    <cfRule type="cellIs" dxfId="15658" priority="16354" operator="lessThanOrEqual">
      <formula>1</formula>
    </cfRule>
    <cfRule type="cellIs" dxfId="15657" priority="16355" operator="lessThan">
      <formula>3</formula>
    </cfRule>
  </conditionalFormatting>
  <conditionalFormatting sqref="F517:G517">
    <cfRule type="cellIs" dxfId="15656" priority="16351" stopIfTrue="1" operator="lessThanOrEqual">
      <formula>60</formula>
    </cfRule>
    <cfRule type="cellIs" dxfId="15655" priority="16352" stopIfTrue="1" operator="between">
      <formula>60</formula>
      <formula>100</formula>
    </cfRule>
    <cfRule type="cellIs" dxfId="15654" priority="16353" stopIfTrue="1" operator="greaterThan">
      <formula>100</formula>
    </cfRule>
  </conditionalFormatting>
  <conditionalFormatting sqref="E517">
    <cfRule type="cellIs" dxfId="15653" priority="16348" stopIfTrue="1" operator="lessThanOrEqual">
      <formula>2.5</formula>
    </cfRule>
    <cfRule type="cellIs" dxfId="15652" priority="16349" stopIfTrue="1" operator="between">
      <formula>2.5</formula>
      <formula>7</formula>
    </cfRule>
    <cfRule type="cellIs" dxfId="15651" priority="16350" stopIfTrue="1" operator="greaterThan">
      <formula>7</formula>
    </cfRule>
  </conditionalFormatting>
  <conditionalFormatting sqref="H517">
    <cfRule type="cellIs" dxfId="15650" priority="16345" stopIfTrue="1" operator="lessThanOrEqual">
      <formula>12</formula>
    </cfRule>
    <cfRule type="cellIs" dxfId="15649" priority="16346" stopIfTrue="1" operator="between">
      <formula>12</formula>
      <formula>16</formula>
    </cfRule>
    <cfRule type="cellIs" dxfId="15648" priority="16347" stopIfTrue="1" operator="greaterThan">
      <formula>16</formula>
    </cfRule>
  </conditionalFormatting>
  <conditionalFormatting sqref="K517">
    <cfRule type="cellIs" dxfId="15647" priority="16342" stopIfTrue="1" operator="greaterThan">
      <formula>6.2</formula>
    </cfRule>
    <cfRule type="cellIs" dxfId="15646" priority="16343" stopIfTrue="1" operator="between">
      <formula>5.601</formula>
      <formula>6.2</formula>
    </cfRule>
    <cfRule type="cellIs" dxfId="15645" priority="16344" stopIfTrue="1" operator="lessThanOrEqual">
      <formula>5.6</formula>
    </cfRule>
  </conditionalFormatting>
  <conditionalFormatting sqref="L517">
    <cfRule type="cellIs" dxfId="15644" priority="16341" stopIfTrue="1" operator="lessThanOrEqual">
      <formula>0.02</formula>
    </cfRule>
  </conditionalFormatting>
  <conditionalFormatting sqref="G517">
    <cfRule type="cellIs" dxfId="15643" priority="16338" stopIfTrue="1" operator="lessThanOrEqual">
      <formula>0.12</formula>
    </cfRule>
    <cfRule type="cellIs" dxfId="15642" priority="16339" stopIfTrue="1" operator="between">
      <formula>0.1201</formula>
      <formula>0.2</formula>
    </cfRule>
    <cfRule type="cellIs" dxfId="15641" priority="16340" stopIfTrue="1" operator="greaterThan">
      <formula>0.2</formula>
    </cfRule>
  </conditionalFormatting>
  <conditionalFormatting sqref="P517">
    <cfRule type="cellIs" dxfId="15640" priority="16336" stopIfTrue="1" operator="between">
      <formula>50.1</formula>
      <formula>100</formula>
    </cfRule>
    <cfRule type="cellIs" dxfId="15639" priority="16337" stopIfTrue="1" operator="greaterThan">
      <formula>100</formula>
    </cfRule>
  </conditionalFormatting>
  <conditionalFormatting sqref="O517">
    <cfRule type="cellIs" dxfId="15638" priority="16334" stopIfTrue="1" operator="between">
      <formula>1250.1</formula>
      <formula>5000</formula>
    </cfRule>
    <cfRule type="cellIs" dxfId="15637" priority="16335" stopIfTrue="1" operator="greaterThan">
      <formula>5000</formula>
    </cfRule>
  </conditionalFormatting>
  <conditionalFormatting sqref="F517:G517">
    <cfRule type="cellIs" dxfId="15636" priority="16331" stopIfTrue="1" operator="lessThanOrEqual">
      <formula>60</formula>
    </cfRule>
    <cfRule type="cellIs" dxfId="15635" priority="16332" stopIfTrue="1" operator="between">
      <formula>60</formula>
      <formula>100</formula>
    </cfRule>
    <cfRule type="cellIs" dxfId="15634" priority="16333" stopIfTrue="1" operator="greaterThan">
      <formula>100</formula>
    </cfRule>
  </conditionalFormatting>
  <conditionalFormatting sqref="E517">
    <cfRule type="cellIs" dxfId="15633" priority="16328" stopIfTrue="1" operator="lessThanOrEqual">
      <formula>2.5</formula>
    </cfRule>
    <cfRule type="cellIs" dxfId="15632" priority="16329" stopIfTrue="1" operator="between">
      <formula>2.5</formula>
      <formula>7</formula>
    </cfRule>
    <cfRule type="cellIs" dxfId="15631" priority="16330" stopIfTrue="1" operator="greaterThan">
      <formula>7</formula>
    </cfRule>
  </conditionalFormatting>
  <conditionalFormatting sqref="H517">
    <cfRule type="cellIs" dxfId="15630" priority="16325" stopIfTrue="1" operator="lessThanOrEqual">
      <formula>12</formula>
    </cfRule>
    <cfRule type="cellIs" dxfId="15629" priority="16326" stopIfTrue="1" operator="between">
      <formula>12</formula>
      <formula>16</formula>
    </cfRule>
    <cfRule type="cellIs" dxfId="15628" priority="16327" stopIfTrue="1" operator="greaterThan">
      <formula>16</formula>
    </cfRule>
  </conditionalFormatting>
  <conditionalFormatting sqref="K517">
    <cfRule type="cellIs" dxfId="15627" priority="16322" stopIfTrue="1" operator="greaterThan">
      <formula>6.2</formula>
    </cfRule>
    <cfRule type="cellIs" dxfId="15626" priority="16323" stopIfTrue="1" operator="between">
      <formula>5.601</formula>
      <formula>6.2</formula>
    </cfRule>
    <cfRule type="cellIs" dxfId="15625" priority="16324" stopIfTrue="1" operator="lessThanOrEqual">
      <formula>5.6</formula>
    </cfRule>
  </conditionalFormatting>
  <conditionalFormatting sqref="L517">
    <cfRule type="cellIs" dxfId="15624" priority="16321" stopIfTrue="1" operator="lessThanOrEqual">
      <formula>0.02</formula>
    </cfRule>
  </conditionalFormatting>
  <conditionalFormatting sqref="G517">
    <cfRule type="cellIs" dxfId="15623" priority="16318" stopIfTrue="1" operator="lessThanOrEqual">
      <formula>0.12</formula>
    </cfRule>
    <cfRule type="cellIs" dxfId="15622" priority="16319" stopIfTrue="1" operator="between">
      <formula>0.1201</formula>
      <formula>0.2</formula>
    </cfRule>
    <cfRule type="cellIs" dxfId="15621" priority="16320" stopIfTrue="1" operator="greaterThan">
      <formula>0.2</formula>
    </cfRule>
  </conditionalFormatting>
  <conditionalFormatting sqref="P517">
    <cfRule type="cellIs" dxfId="15620" priority="16316" stopIfTrue="1" operator="between">
      <formula>50.1</formula>
      <formula>100</formula>
    </cfRule>
    <cfRule type="cellIs" dxfId="15619" priority="16317" stopIfTrue="1" operator="greaterThan">
      <formula>100</formula>
    </cfRule>
  </conditionalFormatting>
  <conditionalFormatting sqref="O517">
    <cfRule type="cellIs" dxfId="15618" priority="16314" stopIfTrue="1" operator="between">
      <formula>1250.1</formula>
      <formula>5000</formula>
    </cfRule>
    <cfRule type="cellIs" dxfId="15617" priority="16315" stopIfTrue="1" operator="greaterThan">
      <formula>5000</formula>
    </cfRule>
  </conditionalFormatting>
  <conditionalFormatting sqref="Q517">
    <cfRule type="cellIs" dxfId="15616" priority="16312" operator="lessThanOrEqual">
      <formula>1</formula>
    </cfRule>
    <cfRule type="cellIs" dxfId="15615" priority="16313" operator="lessThan">
      <formula>3</formula>
    </cfRule>
  </conditionalFormatting>
  <conditionalFormatting sqref="F529:G529">
    <cfRule type="cellIs" dxfId="15614" priority="16309" stopIfTrue="1" operator="lessThanOrEqual">
      <formula>60</formula>
    </cfRule>
    <cfRule type="cellIs" dxfId="15613" priority="16310" stopIfTrue="1" operator="between">
      <formula>60</formula>
      <formula>100</formula>
    </cfRule>
    <cfRule type="cellIs" dxfId="15612" priority="16311" stopIfTrue="1" operator="greaterThan">
      <formula>100</formula>
    </cfRule>
  </conditionalFormatting>
  <conditionalFormatting sqref="E529">
    <cfRule type="cellIs" dxfId="15611" priority="16306" stopIfTrue="1" operator="lessThanOrEqual">
      <formula>2.5</formula>
    </cfRule>
    <cfRule type="cellIs" dxfId="15610" priority="16307" stopIfTrue="1" operator="between">
      <formula>2.5</formula>
      <formula>7</formula>
    </cfRule>
    <cfRule type="cellIs" dxfId="15609" priority="16308" stopIfTrue="1" operator="greaterThan">
      <formula>7</formula>
    </cfRule>
  </conditionalFormatting>
  <conditionalFormatting sqref="H529">
    <cfRule type="cellIs" dxfId="15608" priority="16303" stopIfTrue="1" operator="lessThanOrEqual">
      <formula>12</formula>
    </cfRule>
    <cfRule type="cellIs" dxfId="15607" priority="16304" stopIfTrue="1" operator="between">
      <formula>12</formula>
      <formula>16</formula>
    </cfRule>
    <cfRule type="cellIs" dxfId="15606" priority="16305" stopIfTrue="1" operator="greaterThan">
      <formula>16</formula>
    </cfRule>
  </conditionalFormatting>
  <conditionalFormatting sqref="K529">
    <cfRule type="cellIs" dxfId="15605" priority="16300" stopIfTrue="1" operator="greaterThan">
      <formula>6.2</formula>
    </cfRule>
    <cfRule type="cellIs" dxfId="15604" priority="16301" stopIfTrue="1" operator="between">
      <formula>5.601</formula>
      <formula>6.2</formula>
    </cfRule>
    <cfRule type="cellIs" dxfId="15603" priority="16302" stopIfTrue="1" operator="lessThanOrEqual">
      <formula>5.6</formula>
    </cfRule>
  </conditionalFormatting>
  <conditionalFormatting sqref="L529">
    <cfRule type="cellIs" dxfId="15602" priority="16299" stopIfTrue="1" operator="lessThanOrEqual">
      <formula>0.02</formula>
    </cfRule>
  </conditionalFormatting>
  <conditionalFormatting sqref="G529">
    <cfRule type="cellIs" dxfId="15601" priority="16296" stopIfTrue="1" operator="lessThanOrEqual">
      <formula>0.12</formula>
    </cfRule>
    <cfRule type="cellIs" dxfId="15600" priority="16297" stopIfTrue="1" operator="between">
      <formula>0.1201</formula>
      <formula>0.2</formula>
    </cfRule>
    <cfRule type="cellIs" dxfId="15599" priority="16298" stopIfTrue="1" operator="greaterThan">
      <formula>0.2</formula>
    </cfRule>
  </conditionalFormatting>
  <conditionalFormatting sqref="P529">
    <cfRule type="cellIs" dxfId="15598" priority="16294" stopIfTrue="1" operator="between">
      <formula>50.1</formula>
      <formula>100</formula>
    </cfRule>
    <cfRule type="cellIs" dxfId="15597" priority="16295" stopIfTrue="1" operator="greaterThan">
      <formula>100</formula>
    </cfRule>
  </conditionalFormatting>
  <conditionalFormatting sqref="O529">
    <cfRule type="cellIs" dxfId="15596" priority="16292" stopIfTrue="1" operator="between">
      <formula>1250.1</formula>
      <formula>5000</formula>
    </cfRule>
    <cfRule type="cellIs" dxfId="15595" priority="16293" stopIfTrue="1" operator="greaterThan">
      <formula>5000</formula>
    </cfRule>
  </conditionalFormatting>
  <conditionalFormatting sqref="F529:G529">
    <cfRule type="cellIs" dxfId="15594" priority="16289" stopIfTrue="1" operator="lessThanOrEqual">
      <formula>60</formula>
    </cfRule>
    <cfRule type="cellIs" dxfId="15593" priority="16290" stopIfTrue="1" operator="between">
      <formula>60</formula>
      <formula>100</formula>
    </cfRule>
    <cfRule type="cellIs" dxfId="15592" priority="16291" stopIfTrue="1" operator="greaterThan">
      <formula>100</formula>
    </cfRule>
  </conditionalFormatting>
  <conditionalFormatting sqref="E529">
    <cfRule type="cellIs" dxfId="15591" priority="16286" stopIfTrue="1" operator="lessThanOrEqual">
      <formula>2.5</formula>
    </cfRule>
    <cfRule type="cellIs" dxfId="15590" priority="16287" stopIfTrue="1" operator="between">
      <formula>2.5</formula>
      <formula>7</formula>
    </cfRule>
    <cfRule type="cellIs" dxfId="15589" priority="16288" stopIfTrue="1" operator="greaterThan">
      <formula>7</formula>
    </cfRule>
  </conditionalFormatting>
  <conditionalFormatting sqref="H529">
    <cfRule type="cellIs" dxfId="15588" priority="16283" stopIfTrue="1" operator="lessThanOrEqual">
      <formula>12</formula>
    </cfRule>
    <cfRule type="cellIs" dxfId="15587" priority="16284" stopIfTrue="1" operator="between">
      <formula>12</formula>
      <formula>16</formula>
    </cfRule>
    <cfRule type="cellIs" dxfId="15586" priority="16285" stopIfTrue="1" operator="greaterThan">
      <formula>16</formula>
    </cfRule>
  </conditionalFormatting>
  <conditionalFormatting sqref="K529">
    <cfRule type="cellIs" dxfId="15585" priority="16280" stopIfTrue="1" operator="greaterThan">
      <formula>6.2</formula>
    </cfRule>
    <cfRule type="cellIs" dxfId="15584" priority="16281" stopIfTrue="1" operator="between">
      <formula>5.601</formula>
      <formula>6.2</formula>
    </cfRule>
    <cfRule type="cellIs" dxfId="15583" priority="16282" stopIfTrue="1" operator="lessThanOrEqual">
      <formula>5.6</formula>
    </cfRule>
  </conditionalFormatting>
  <conditionalFormatting sqref="L529">
    <cfRule type="cellIs" dxfId="15582" priority="16279" stopIfTrue="1" operator="lessThanOrEqual">
      <formula>0.02</formula>
    </cfRule>
  </conditionalFormatting>
  <conditionalFormatting sqref="G529">
    <cfRule type="cellIs" dxfId="15581" priority="16276" stopIfTrue="1" operator="lessThanOrEqual">
      <formula>0.12</formula>
    </cfRule>
    <cfRule type="cellIs" dxfId="15580" priority="16277" stopIfTrue="1" operator="between">
      <formula>0.1201</formula>
      <formula>0.2</formula>
    </cfRule>
    <cfRule type="cellIs" dxfId="15579" priority="16278" stopIfTrue="1" operator="greaterThan">
      <formula>0.2</formula>
    </cfRule>
  </conditionalFormatting>
  <conditionalFormatting sqref="P529">
    <cfRule type="cellIs" dxfId="15578" priority="16274" stopIfTrue="1" operator="between">
      <formula>50.1</formula>
      <formula>100</formula>
    </cfRule>
    <cfRule type="cellIs" dxfId="15577" priority="16275" stopIfTrue="1" operator="greaterThan">
      <formula>100</formula>
    </cfRule>
  </conditionalFormatting>
  <conditionalFormatting sqref="O529">
    <cfRule type="cellIs" dxfId="15576" priority="16272" stopIfTrue="1" operator="between">
      <formula>1250.1</formula>
      <formula>5000</formula>
    </cfRule>
    <cfRule type="cellIs" dxfId="15575" priority="16273" stopIfTrue="1" operator="greaterThan">
      <formula>5000</formula>
    </cfRule>
  </conditionalFormatting>
  <conditionalFormatting sqref="Q529">
    <cfRule type="cellIs" dxfId="15574" priority="16270" operator="lessThanOrEqual">
      <formula>1</formula>
    </cfRule>
    <cfRule type="cellIs" dxfId="15573" priority="16271" operator="lessThan">
      <formula>3</formula>
    </cfRule>
  </conditionalFormatting>
  <conditionalFormatting sqref="F541 J541">
    <cfRule type="cellIs" dxfId="15572" priority="16267" stopIfTrue="1" operator="lessThanOrEqual">
      <formula>60</formula>
    </cfRule>
    <cfRule type="cellIs" dxfId="15571" priority="16268" stopIfTrue="1" operator="between">
      <formula>60</formula>
      <formula>100</formula>
    </cfRule>
    <cfRule type="cellIs" dxfId="15570" priority="16269" stopIfTrue="1" operator="greaterThan">
      <formula>100</formula>
    </cfRule>
  </conditionalFormatting>
  <conditionalFormatting sqref="E541">
    <cfRule type="cellIs" dxfId="15569" priority="16264" stopIfTrue="1" operator="lessThanOrEqual">
      <formula>2.5</formula>
    </cfRule>
    <cfRule type="cellIs" dxfId="15568" priority="16265" stopIfTrue="1" operator="between">
      <formula>2.5</formula>
      <formula>7</formula>
    </cfRule>
    <cfRule type="cellIs" dxfId="15567" priority="16266" stopIfTrue="1" operator="greaterThan">
      <formula>7</formula>
    </cfRule>
  </conditionalFormatting>
  <conditionalFormatting sqref="H541">
    <cfRule type="cellIs" dxfId="15566" priority="16261" stopIfTrue="1" operator="lessThanOrEqual">
      <formula>12</formula>
    </cfRule>
    <cfRule type="cellIs" dxfId="15565" priority="16262" stopIfTrue="1" operator="between">
      <formula>12</formula>
      <formula>16</formula>
    </cfRule>
    <cfRule type="cellIs" dxfId="15564" priority="16263" stopIfTrue="1" operator="greaterThan">
      <formula>16</formula>
    </cfRule>
  </conditionalFormatting>
  <conditionalFormatting sqref="K541">
    <cfRule type="cellIs" dxfId="15563" priority="16258" stopIfTrue="1" operator="greaterThan">
      <formula>6.2</formula>
    </cfRule>
    <cfRule type="cellIs" dxfId="15562" priority="16259" stopIfTrue="1" operator="between">
      <formula>5.601</formula>
      <formula>6.2</formula>
    </cfRule>
    <cfRule type="cellIs" dxfId="15561" priority="16260" stopIfTrue="1" operator="lessThanOrEqual">
      <formula>5.6</formula>
    </cfRule>
  </conditionalFormatting>
  <conditionalFormatting sqref="L541">
    <cfRule type="cellIs" dxfId="15560" priority="16257" stopIfTrue="1" operator="lessThanOrEqual">
      <formula>0.02</formula>
    </cfRule>
  </conditionalFormatting>
  <conditionalFormatting sqref="G541">
    <cfRule type="cellIs" dxfId="15559" priority="16254" stopIfTrue="1" operator="lessThanOrEqual">
      <formula>0.12</formula>
    </cfRule>
    <cfRule type="cellIs" dxfId="15558" priority="16255" stopIfTrue="1" operator="between">
      <formula>0.1201</formula>
      <formula>0.2</formula>
    </cfRule>
    <cfRule type="cellIs" dxfId="15557" priority="16256" stopIfTrue="1" operator="greaterThan">
      <formula>0.2</formula>
    </cfRule>
  </conditionalFormatting>
  <conditionalFormatting sqref="P541">
    <cfRule type="cellIs" dxfId="15556" priority="16252" stopIfTrue="1" operator="between">
      <formula>50.1</formula>
      <formula>100</formula>
    </cfRule>
    <cfRule type="cellIs" dxfId="15555" priority="16253" stopIfTrue="1" operator="greaterThan">
      <formula>100</formula>
    </cfRule>
  </conditionalFormatting>
  <conditionalFormatting sqref="O541">
    <cfRule type="cellIs" dxfId="15554" priority="16250" stopIfTrue="1" operator="between">
      <formula>1250.1</formula>
      <formula>5000</formula>
    </cfRule>
    <cfRule type="cellIs" dxfId="15553" priority="16251" stopIfTrue="1" operator="greaterThan">
      <formula>5000</formula>
    </cfRule>
  </conditionalFormatting>
  <conditionalFormatting sqref="F541 J541">
    <cfRule type="cellIs" dxfId="15552" priority="16247" stopIfTrue="1" operator="lessThanOrEqual">
      <formula>60</formula>
    </cfRule>
    <cfRule type="cellIs" dxfId="15551" priority="16248" stopIfTrue="1" operator="between">
      <formula>60</formula>
      <formula>100</formula>
    </cfRule>
    <cfRule type="cellIs" dxfId="15550" priority="16249" stopIfTrue="1" operator="greaterThan">
      <formula>100</formula>
    </cfRule>
  </conditionalFormatting>
  <conditionalFormatting sqref="E541">
    <cfRule type="cellIs" dxfId="15549" priority="16244" stopIfTrue="1" operator="lessThanOrEqual">
      <formula>2.5</formula>
    </cfRule>
    <cfRule type="cellIs" dxfId="15548" priority="16245" stopIfTrue="1" operator="between">
      <formula>2.5</formula>
      <formula>7</formula>
    </cfRule>
    <cfRule type="cellIs" dxfId="15547" priority="16246" stopIfTrue="1" operator="greaterThan">
      <formula>7</formula>
    </cfRule>
  </conditionalFormatting>
  <conditionalFormatting sqref="H541">
    <cfRule type="cellIs" dxfId="15546" priority="16241" stopIfTrue="1" operator="lessThanOrEqual">
      <formula>12</formula>
    </cfRule>
    <cfRule type="cellIs" dxfId="15545" priority="16242" stopIfTrue="1" operator="between">
      <formula>12</formula>
      <formula>16</formula>
    </cfRule>
    <cfRule type="cellIs" dxfId="15544" priority="16243" stopIfTrue="1" operator="greaterThan">
      <formula>16</formula>
    </cfRule>
  </conditionalFormatting>
  <conditionalFormatting sqref="K541">
    <cfRule type="cellIs" dxfId="15543" priority="16238" stopIfTrue="1" operator="greaterThan">
      <formula>6.2</formula>
    </cfRule>
    <cfRule type="cellIs" dxfId="15542" priority="16239" stopIfTrue="1" operator="between">
      <formula>5.601</formula>
      <formula>6.2</formula>
    </cfRule>
    <cfRule type="cellIs" dxfId="15541" priority="16240" stopIfTrue="1" operator="lessThanOrEqual">
      <formula>5.6</formula>
    </cfRule>
  </conditionalFormatting>
  <conditionalFormatting sqref="L541">
    <cfRule type="cellIs" dxfId="15540" priority="16237" stopIfTrue="1" operator="lessThanOrEqual">
      <formula>0.02</formula>
    </cfRule>
  </conditionalFormatting>
  <conditionalFormatting sqref="G541">
    <cfRule type="cellIs" dxfId="15539" priority="16234" stopIfTrue="1" operator="lessThanOrEqual">
      <formula>0.12</formula>
    </cfRule>
    <cfRule type="cellIs" dxfId="15538" priority="16235" stopIfTrue="1" operator="between">
      <formula>0.1201</formula>
      <formula>0.2</formula>
    </cfRule>
    <cfRule type="cellIs" dxfId="15537" priority="16236" stopIfTrue="1" operator="greaterThan">
      <formula>0.2</formula>
    </cfRule>
  </conditionalFormatting>
  <conditionalFormatting sqref="P541">
    <cfRule type="cellIs" dxfId="15536" priority="16232" stopIfTrue="1" operator="between">
      <formula>50.1</formula>
      <formula>100</formula>
    </cfRule>
    <cfRule type="cellIs" dxfId="15535" priority="16233" stopIfTrue="1" operator="greaterThan">
      <formula>100</formula>
    </cfRule>
  </conditionalFormatting>
  <conditionalFormatting sqref="O541">
    <cfRule type="cellIs" dxfId="15534" priority="16230" stopIfTrue="1" operator="between">
      <formula>1250.1</formula>
      <formula>5000</formula>
    </cfRule>
    <cfRule type="cellIs" dxfId="15533" priority="16231" stopIfTrue="1" operator="greaterThan">
      <formula>5000</formula>
    </cfRule>
  </conditionalFormatting>
  <conditionalFormatting sqref="Q541">
    <cfRule type="cellIs" dxfId="15532" priority="16228" operator="lessThanOrEqual">
      <formula>1</formula>
    </cfRule>
    <cfRule type="cellIs" dxfId="15531" priority="16229" operator="lessThan">
      <formula>3</formula>
    </cfRule>
  </conditionalFormatting>
  <conditionalFormatting sqref="F553:G553">
    <cfRule type="cellIs" dxfId="15530" priority="16225" stopIfTrue="1" operator="lessThanOrEqual">
      <formula>60</formula>
    </cfRule>
    <cfRule type="cellIs" dxfId="15529" priority="16226" stopIfTrue="1" operator="between">
      <formula>60</formula>
      <formula>100</formula>
    </cfRule>
    <cfRule type="cellIs" dxfId="15528" priority="16227" stopIfTrue="1" operator="greaterThan">
      <formula>100</formula>
    </cfRule>
  </conditionalFormatting>
  <conditionalFormatting sqref="E553">
    <cfRule type="cellIs" dxfId="15527" priority="16222" stopIfTrue="1" operator="lessThanOrEqual">
      <formula>2.5</formula>
    </cfRule>
    <cfRule type="cellIs" dxfId="15526" priority="16223" stopIfTrue="1" operator="between">
      <formula>2.5</formula>
      <formula>7</formula>
    </cfRule>
    <cfRule type="cellIs" dxfId="15525" priority="16224" stopIfTrue="1" operator="greaterThan">
      <formula>7</formula>
    </cfRule>
  </conditionalFormatting>
  <conditionalFormatting sqref="H553">
    <cfRule type="cellIs" dxfId="15524" priority="16219" stopIfTrue="1" operator="lessThanOrEqual">
      <formula>12</formula>
    </cfRule>
    <cfRule type="cellIs" dxfId="15523" priority="16220" stopIfTrue="1" operator="between">
      <formula>12</formula>
      <formula>16</formula>
    </cfRule>
    <cfRule type="cellIs" dxfId="15522" priority="16221" stopIfTrue="1" operator="greaterThan">
      <formula>16</formula>
    </cfRule>
  </conditionalFormatting>
  <conditionalFormatting sqref="K553">
    <cfRule type="cellIs" dxfId="15521" priority="16216" stopIfTrue="1" operator="greaterThan">
      <formula>6.2</formula>
    </cfRule>
    <cfRule type="cellIs" dxfId="15520" priority="16217" stopIfTrue="1" operator="between">
      <formula>5.601</formula>
      <formula>6.2</formula>
    </cfRule>
    <cfRule type="cellIs" dxfId="15519" priority="16218" stopIfTrue="1" operator="lessThanOrEqual">
      <formula>5.6</formula>
    </cfRule>
  </conditionalFormatting>
  <conditionalFormatting sqref="L553">
    <cfRule type="cellIs" dxfId="15518" priority="16215" stopIfTrue="1" operator="lessThanOrEqual">
      <formula>0.02</formula>
    </cfRule>
  </conditionalFormatting>
  <conditionalFormatting sqref="G553">
    <cfRule type="cellIs" dxfId="15517" priority="16212" stopIfTrue="1" operator="lessThanOrEqual">
      <formula>0.12</formula>
    </cfRule>
    <cfRule type="cellIs" dxfId="15516" priority="16213" stopIfTrue="1" operator="between">
      <formula>0.1201</formula>
      <formula>0.2</formula>
    </cfRule>
    <cfRule type="cellIs" dxfId="15515" priority="16214" stopIfTrue="1" operator="greaterThan">
      <formula>0.2</formula>
    </cfRule>
  </conditionalFormatting>
  <conditionalFormatting sqref="P553">
    <cfRule type="cellIs" dxfId="15514" priority="16210" stopIfTrue="1" operator="between">
      <formula>50.1</formula>
      <formula>100</formula>
    </cfRule>
    <cfRule type="cellIs" dxfId="15513" priority="16211" stopIfTrue="1" operator="greaterThan">
      <formula>100</formula>
    </cfRule>
  </conditionalFormatting>
  <conditionalFormatting sqref="O553">
    <cfRule type="cellIs" dxfId="15512" priority="16208" stopIfTrue="1" operator="between">
      <formula>1250.1</formula>
      <formula>5000</formula>
    </cfRule>
    <cfRule type="cellIs" dxfId="15511" priority="16209" stopIfTrue="1" operator="greaterThan">
      <formula>5000</formula>
    </cfRule>
  </conditionalFormatting>
  <conditionalFormatting sqref="F553:G553">
    <cfRule type="cellIs" dxfId="15510" priority="16205" stopIfTrue="1" operator="lessThanOrEqual">
      <formula>60</formula>
    </cfRule>
    <cfRule type="cellIs" dxfId="15509" priority="16206" stopIfTrue="1" operator="between">
      <formula>60</formula>
      <formula>100</formula>
    </cfRule>
    <cfRule type="cellIs" dxfId="15508" priority="16207" stopIfTrue="1" operator="greaterThan">
      <formula>100</formula>
    </cfRule>
  </conditionalFormatting>
  <conditionalFormatting sqref="E553">
    <cfRule type="cellIs" dxfId="15507" priority="16202" stopIfTrue="1" operator="lessThanOrEqual">
      <formula>2.5</formula>
    </cfRule>
    <cfRule type="cellIs" dxfId="15506" priority="16203" stopIfTrue="1" operator="between">
      <formula>2.5</formula>
      <formula>7</formula>
    </cfRule>
    <cfRule type="cellIs" dxfId="15505" priority="16204" stopIfTrue="1" operator="greaterThan">
      <formula>7</formula>
    </cfRule>
  </conditionalFormatting>
  <conditionalFormatting sqref="H553">
    <cfRule type="cellIs" dxfId="15504" priority="16199" stopIfTrue="1" operator="lessThanOrEqual">
      <formula>12</formula>
    </cfRule>
    <cfRule type="cellIs" dxfId="15503" priority="16200" stopIfTrue="1" operator="between">
      <formula>12</formula>
      <formula>16</formula>
    </cfRule>
    <cfRule type="cellIs" dxfId="15502" priority="16201" stopIfTrue="1" operator="greaterThan">
      <formula>16</formula>
    </cfRule>
  </conditionalFormatting>
  <conditionalFormatting sqref="K553">
    <cfRule type="cellIs" dxfId="15501" priority="16196" stopIfTrue="1" operator="greaterThan">
      <formula>6.2</formula>
    </cfRule>
    <cfRule type="cellIs" dxfId="15500" priority="16197" stopIfTrue="1" operator="between">
      <formula>5.601</formula>
      <formula>6.2</formula>
    </cfRule>
    <cfRule type="cellIs" dxfId="15499" priority="16198" stopIfTrue="1" operator="lessThanOrEqual">
      <formula>5.6</formula>
    </cfRule>
  </conditionalFormatting>
  <conditionalFormatting sqref="L553">
    <cfRule type="cellIs" dxfId="15498" priority="16195" stopIfTrue="1" operator="lessThanOrEqual">
      <formula>0.02</formula>
    </cfRule>
  </conditionalFormatting>
  <conditionalFormatting sqref="G553">
    <cfRule type="cellIs" dxfId="15497" priority="16192" stopIfTrue="1" operator="lessThanOrEqual">
      <formula>0.12</formula>
    </cfRule>
    <cfRule type="cellIs" dxfId="15496" priority="16193" stopIfTrue="1" operator="between">
      <formula>0.1201</formula>
      <formula>0.2</formula>
    </cfRule>
    <cfRule type="cellIs" dxfId="15495" priority="16194" stopIfTrue="1" operator="greaterThan">
      <formula>0.2</formula>
    </cfRule>
  </conditionalFormatting>
  <conditionalFormatting sqref="P553">
    <cfRule type="cellIs" dxfId="15494" priority="16190" stopIfTrue="1" operator="between">
      <formula>50.1</formula>
      <formula>100</formula>
    </cfRule>
    <cfRule type="cellIs" dxfId="15493" priority="16191" stopIfTrue="1" operator="greaterThan">
      <formula>100</formula>
    </cfRule>
  </conditionalFormatting>
  <conditionalFormatting sqref="O553">
    <cfRule type="cellIs" dxfId="15492" priority="16188" stopIfTrue="1" operator="between">
      <formula>1250.1</formula>
      <formula>5000</formula>
    </cfRule>
    <cfRule type="cellIs" dxfId="15491" priority="16189" stopIfTrue="1" operator="greaterThan">
      <formula>5000</formula>
    </cfRule>
  </conditionalFormatting>
  <conditionalFormatting sqref="Q553">
    <cfRule type="cellIs" dxfId="15490" priority="16186" operator="lessThanOrEqual">
      <formula>1</formula>
    </cfRule>
    <cfRule type="cellIs" dxfId="15489" priority="16187" operator="lessThan">
      <formula>3</formula>
    </cfRule>
  </conditionalFormatting>
  <conditionalFormatting sqref="F565:G565">
    <cfRule type="cellIs" dxfId="15488" priority="16183" stopIfTrue="1" operator="lessThanOrEqual">
      <formula>60</formula>
    </cfRule>
    <cfRule type="cellIs" dxfId="15487" priority="16184" stopIfTrue="1" operator="between">
      <formula>60</formula>
      <formula>100</formula>
    </cfRule>
    <cfRule type="cellIs" dxfId="15486" priority="16185" stopIfTrue="1" operator="greaterThan">
      <formula>100</formula>
    </cfRule>
  </conditionalFormatting>
  <conditionalFormatting sqref="E565">
    <cfRule type="cellIs" dxfId="15485" priority="16180" stopIfTrue="1" operator="lessThanOrEqual">
      <formula>2.5</formula>
    </cfRule>
    <cfRule type="cellIs" dxfId="15484" priority="16181" stopIfTrue="1" operator="between">
      <formula>2.5</formula>
      <formula>7</formula>
    </cfRule>
    <cfRule type="cellIs" dxfId="15483" priority="16182" stopIfTrue="1" operator="greaterThan">
      <formula>7</formula>
    </cfRule>
  </conditionalFormatting>
  <conditionalFormatting sqref="H565">
    <cfRule type="cellIs" dxfId="15482" priority="16177" stopIfTrue="1" operator="lessThanOrEqual">
      <formula>12</formula>
    </cfRule>
    <cfRule type="cellIs" dxfId="15481" priority="16178" stopIfTrue="1" operator="between">
      <formula>12</formula>
      <formula>16</formula>
    </cfRule>
    <cfRule type="cellIs" dxfId="15480" priority="16179" stopIfTrue="1" operator="greaterThan">
      <formula>16</formula>
    </cfRule>
  </conditionalFormatting>
  <conditionalFormatting sqref="K565">
    <cfRule type="cellIs" dxfId="15479" priority="16174" stopIfTrue="1" operator="greaterThan">
      <formula>6.2</formula>
    </cfRule>
    <cfRule type="cellIs" dxfId="15478" priority="16175" stopIfTrue="1" operator="between">
      <formula>5.601</formula>
      <formula>6.2</formula>
    </cfRule>
    <cfRule type="cellIs" dxfId="15477" priority="16176" stopIfTrue="1" operator="lessThanOrEqual">
      <formula>5.6</formula>
    </cfRule>
  </conditionalFormatting>
  <conditionalFormatting sqref="L565">
    <cfRule type="cellIs" dxfId="15476" priority="16173" stopIfTrue="1" operator="lessThanOrEqual">
      <formula>0.02</formula>
    </cfRule>
  </conditionalFormatting>
  <conditionalFormatting sqref="G565">
    <cfRule type="cellIs" dxfId="15475" priority="16170" stopIfTrue="1" operator="lessThanOrEqual">
      <formula>0.12</formula>
    </cfRule>
    <cfRule type="cellIs" dxfId="15474" priority="16171" stopIfTrue="1" operator="between">
      <formula>0.1201</formula>
      <formula>0.2</formula>
    </cfRule>
    <cfRule type="cellIs" dxfId="15473" priority="16172" stopIfTrue="1" operator="greaterThan">
      <formula>0.2</formula>
    </cfRule>
  </conditionalFormatting>
  <conditionalFormatting sqref="P565">
    <cfRule type="cellIs" dxfId="15472" priority="16168" stopIfTrue="1" operator="between">
      <formula>50.1</formula>
      <formula>100</formula>
    </cfRule>
    <cfRule type="cellIs" dxfId="15471" priority="16169" stopIfTrue="1" operator="greaterThan">
      <formula>100</formula>
    </cfRule>
  </conditionalFormatting>
  <conditionalFormatting sqref="O565">
    <cfRule type="cellIs" dxfId="15470" priority="16166" stopIfTrue="1" operator="between">
      <formula>1250.1</formula>
      <formula>5000</formula>
    </cfRule>
    <cfRule type="cellIs" dxfId="15469" priority="16167" stopIfTrue="1" operator="greaterThan">
      <formula>5000</formula>
    </cfRule>
  </conditionalFormatting>
  <conditionalFormatting sqref="F565:G565">
    <cfRule type="cellIs" dxfId="15468" priority="16163" stopIfTrue="1" operator="lessThanOrEqual">
      <formula>60</formula>
    </cfRule>
    <cfRule type="cellIs" dxfId="15467" priority="16164" stopIfTrue="1" operator="between">
      <formula>60</formula>
      <formula>100</formula>
    </cfRule>
    <cfRule type="cellIs" dxfId="15466" priority="16165" stopIfTrue="1" operator="greaterThan">
      <formula>100</formula>
    </cfRule>
  </conditionalFormatting>
  <conditionalFormatting sqref="E565">
    <cfRule type="cellIs" dxfId="15465" priority="16160" stopIfTrue="1" operator="lessThanOrEqual">
      <formula>2.5</formula>
    </cfRule>
    <cfRule type="cellIs" dxfId="15464" priority="16161" stopIfTrue="1" operator="between">
      <formula>2.5</formula>
      <formula>7</formula>
    </cfRule>
    <cfRule type="cellIs" dxfId="15463" priority="16162" stopIfTrue="1" operator="greaterThan">
      <formula>7</formula>
    </cfRule>
  </conditionalFormatting>
  <conditionalFormatting sqref="H565">
    <cfRule type="cellIs" dxfId="15462" priority="16157" stopIfTrue="1" operator="lessThanOrEqual">
      <formula>12</formula>
    </cfRule>
    <cfRule type="cellIs" dxfId="15461" priority="16158" stopIfTrue="1" operator="between">
      <formula>12</formula>
      <formula>16</formula>
    </cfRule>
    <cfRule type="cellIs" dxfId="15460" priority="16159" stopIfTrue="1" operator="greaterThan">
      <formula>16</formula>
    </cfRule>
  </conditionalFormatting>
  <conditionalFormatting sqref="K565">
    <cfRule type="cellIs" dxfId="15459" priority="16154" stopIfTrue="1" operator="greaterThan">
      <formula>6.2</formula>
    </cfRule>
    <cfRule type="cellIs" dxfId="15458" priority="16155" stopIfTrue="1" operator="between">
      <formula>5.601</formula>
      <formula>6.2</formula>
    </cfRule>
    <cfRule type="cellIs" dxfId="15457" priority="16156" stopIfTrue="1" operator="lessThanOrEqual">
      <formula>5.6</formula>
    </cfRule>
  </conditionalFormatting>
  <conditionalFormatting sqref="L565">
    <cfRule type="cellIs" dxfId="15456" priority="16153" stopIfTrue="1" operator="lessThanOrEqual">
      <formula>0.02</formula>
    </cfRule>
  </conditionalFormatting>
  <conditionalFormatting sqref="G565">
    <cfRule type="cellIs" dxfId="15455" priority="16150" stopIfTrue="1" operator="lessThanOrEqual">
      <formula>0.12</formula>
    </cfRule>
    <cfRule type="cellIs" dxfId="15454" priority="16151" stopIfTrue="1" operator="between">
      <formula>0.1201</formula>
      <formula>0.2</formula>
    </cfRule>
    <cfRule type="cellIs" dxfId="15453" priority="16152" stopIfTrue="1" operator="greaterThan">
      <formula>0.2</formula>
    </cfRule>
  </conditionalFormatting>
  <conditionalFormatting sqref="P565">
    <cfRule type="cellIs" dxfId="15452" priority="16148" stopIfTrue="1" operator="between">
      <formula>50.1</formula>
      <formula>100</formula>
    </cfRule>
    <cfRule type="cellIs" dxfId="15451" priority="16149" stopIfTrue="1" operator="greaterThan">
      <formula>100</formula>
    </cfRule>
  </conditionalFormatting>
  <conditionalFormatting sqref="O565">
    <cfRule type="cellIs" dxfId="15450" priority="16146" stopIfTrue="1" operator="between">
      <formula>1250.1</formula>
      <formula>5000</formula>
    </cfRule>
    <cfRule type="cellIs" dxfId="15449" priority="16147" stopIfTrue="1" operator="greaterThan">
      <formula>5000</formula>
    </cfRule>
  </conditionalFormatting>
  <conditionalFormatting sqref="Q565">
    <cfRule type="cellIs" dxfId="15448" priority="16144" operator="lessThanOrEqual">
      <formula>1</formula>
    </cfRule>
    <cfRule type="cellIs" dxfId="15447" priority="16145" operator="lessThan">
      <formula>3</formula>
    </cfRule>
  </conditionalFormatting>
  <conditionalFormatting sqref="F577:G577">
    <cfRule type="cellIs" dxfId="15446" priority="16141" stopIfTrue="1" operator="lessThanOrEqual">
      <formula>60</formula>
    </cfRule>
    <cfRule type="cellIs" dxfId="15445" priority="16142" stopIfTrue="1" operator="between">
      <formula>60</formula>
      <formula>100</formula>
    </cfRule>
    <cfRule type="cellIs" dxfId="15444" priority="16143" stopIfTrue="1" operator="greaterThan">
      <formula>100</formula>
    </cfRule>
  </conditionalFormatting>
  <conditionalFormatting sqref="E577">
    <cfRule type="cellIs" dxfId="15443" priority="16138" stopIfTrue="1" operator="lessThanOrEqual">
      <formula>2.5</formula>
    </cfRule>
    <cfRule type="cellIs" dxfId="15442" priority="16139" stopIfTrue="1" operator="between">
      <formula>2.5</formula>
      <formula>7</formula>
    </cfRule>
    <cfRule type="cellIs" dxfId="15441" priority="16140" stopIfTrue="1" operator="greaterThan">
      <formula>7</formula>
    </cfRule>
  </conditionalFormatting>
  <conditionalFormatting sqref="H577">
    <cfRule type="cellIs" dxfId="15440" priority="16135" stopIfTrue="1" operator="lessThanOrEqual">
      <formula>12</formula>
    </cfRule>
    <cfRule type="cellIs" dxfId="15439" priority="16136" stopIfTrue="1" operator="between">
      <formula>12</formula>
      <formula>16</formula>
    </cfRule>
    <cfRule type="cellIs" dxfId="15438" priority="16137" stopIfTrue="1" operator="greaterThan">
      <formula>16</formula>
    </cfRule>
  </conditionalFormatting>
  <conditionalFormatting sqref="K577">
    <cfRule type="cellIs" dxfId="15437" priority="16132" stopIfTrue="1" operator="greaterThan">
      <formula>6.2</formula>
    </cfRule>
    <cfRule type="cellIs" dxfId="15436" priority="16133" stopIfTrue="1" operator="between">
      <formula>5.601</formula>
      <formula>6.2</formula>
    </cfRule>
    <cfRule type="cellIs" dxfId="15435" priority="16134" stopIfTrue="1" operator="lessThanOrEqual">
      <formula>5.6</formula>
    </cfRule>
  </conditionalFormatting>
  <conditionalFormatting sqref="L577">
    <cfRule type="cellIs" dxfId="15434" priority="16131" stopIfTrue="1" operator="lessThanOrEqual">
      <formula>0.02</formula>
    </cfRule>
  </conditionalFormatting>
  <conditionalFormatting sqref="G577">
    <cfRule type="cellIs" dxfId="15433" priority="16128" stopIfTrue="1" operator="lessThanOrEqual">
      <formula>0.12</formula>
    </cfRule>
    <cfRule type="cellIs" dxfId="15432" priority="16129" stopIfTrue="1" operator="between">
      <formula>0.1201</formula>
      <formula>0.2</formula>
    </cfRule>
    <cfRule type="cellIs" dxfId="15431" priority="16130" stopIfTrue="1" operator="greaterThan">
      <formula>0.2</formula>
    </cfRule>
  </conditionalFormatting>
  <conditionalFormatting sqref="P577">
    <cfRule type="cellIs" dxfId="15430" priority="16126" stopIfTrue="1" operator="between">
      <formula>50.1</formula>
      <formula>100</formula>
    </cfRule>
    <cfRule type="cellIs" dxfId="15429" priority="16127" stopIfTrue="1" operator="greaterThan">
      <formula>100</formula>
    </cfRule>
  </conditionalFormatting>
  <conditionalFormatting sqref="O577">
    <cfRule type="cellIs" dxfId="15428" priority="16124" stopIfTrue="1" operator="between">
      <formula>1250.1</formula>
      <formula>5000</formula>
    </cfRule>
    <cfRule type="cellIs" dxfId="15427" priority="16125" stopIfTrue="1" operator="greaterThan">
      <formula>5000</formula>
    </cfRule>
  </conditionalFormatting>
  <conditionalFormatting sqref="Q577">
    <cfRule type="cellIs" dxfId="15426" priority="16122" operator="lessThanOrEqual">
      <formula>1</formula>
    </cfRule>
    <cfRule type="cellIs" dxfId="15425" priority="16123" operator="lessThan">
      <formula>3</formula>
    </cfRule>
  </conditionalFormatting>
  <conditionalFormatting sqref="F589:G589">
    <cfRule type="cellIs" dxfId="15424" priority="16119" stopIfTrue="1" operator="lessThanOrEqual">
      <formula>60</formula>
    </cfRule>
    <cfRule type="cellIs" dxfId="15423" priority="16120" stopIfTrue="1" operator="between">
      <formula>60</formula>
      <formula>100</formula>
    </cfRule>
    <cfRule type="cellIs" dxfId="15422" priority="16121" stopIfTrue="1" operator="greaterThan">
      <formula>100</formula>
    </cfRule>
  </conditionalFormatting>
  <conditionalFormatting sqref="E589">
    <cfRule type="cellIs" dxfId="15421" priority="16116" stopIfTrue="1" operator="lessThanOrEqual">
      <formula>2.5</formula>
    </cfRule>
    <cfRule type="cellIs" dxfId="15420" priority="16117" stopIfTrue="1" operator="between">
      <formula>2.5</formula>
      <formula>7</formula>
    </cfRule>
    <cfRule type="cellIs" dxfId="15419" priority="16118" stopIfTrue="1" operator="greaterThan">
      <formula>7</formula>
    </cfRule>
  </conditionalFormatting>
  <conditionalFormatting sqref="H589">
    <cfRule type="cellIs" dxfId="15418" priority="16113" stopIfTrue="1" operator="lessThanOrEqual">
      <formula>12</formula>
    </cfRule>
    <cfRule type="cellIs" dxfId="15417" priority="16114" stopIfTrue="1" operator="between">
      <formula>12</formula>
      <formula>16</formula>
    </cfRule>
    <cfRule type="cellIs" dxfId="15416" priority="16115" stopIfTrue="1" operator="greaterThan">
      <formula>16</formula>
    </cfRule>
  </conditionalFormatting>
  <conditionalFormatting sqref="K589">
    <cfRule type="cellIs" dxfId="15415" priority="16110" stopIfTrue="1" operator="greaterThan">
      <formula>6.2</formula>
    </cfRule>
    <cfRule type="cellIs" dxfId="15414" priority="16111" stopIfTrue="1" operator="between">
      <formula>5.601</formula>
      <formula>6.2</formula>
    </cfRule>
    <cfRule type="cellIs" dxfId="15413" priority="16112" stopIfTrue="1" operator="lessThanOrEqual">
      <formula>5.6</formula>
    </cfRule>
  </conditionalFormatting>
  <conditionalFormatting sqref="L589">
    <cfRule type="cellIs" dxfId="15412" priority="16109" stopIfTrue="1" operator="lessThanOrEqual">
      <formula>0.02</formula>
    </cfRule>
  </conditionalFormatting>
  <conditionalFormatting sqref="G589">
    <cfRule type="cellIs" dxfId="15411" priority="16106" stopIfTrue="1" operator="lessThanOrEqual">
      <formula>0.12</formula>
    </cfRule>
    <cfRule type="cellIs" dxfId="15410" priority="16107" stopIfTrue="1" operator="between">
      <formula>0.1201</formula>
      <formula>0.2</formula>
    </cfRule>
    <cfRule type="cellIs" dxfId="15409" priority="16108" stopIfTrue="1" operator="greaterThan">
      <formula>0.2</formula>
    </cfRule>
  </conditionalFormatting>
  <conditionalFormatting sqref="P589">
    <cfRule type="cellIs" dxfId="15408" priority="16104" stopIfTrue="1" operator="between">
      <formula>50.1</formula>
      <formula>100</formula>
    </cfRule>
    <cfRule type="cellIs" dxfId="15407" priority="16105" stopIfTrue="1" operator="greaterThan">
      <formula>100</formula>
    </cfRule>
  </conditionalFormatting>
  <conditionalFormatting sqref="O589">
    <cfRule type="cellIs" dxfId="15406" priority="16102" stopIfTrue="1" operator="between">
      <formula>1250.1</formula>
      <formula>5000</formula>
    </cfRule>
    <cfRule type="cellIs" dxfId="15405" priority="16103" stopIfTrue="1" operator="greaterThan">
      <formula>5000</formula>
    </cfRule>
  </conditionalFormatting>
  <conditionalFormatting sqref="F589:G589">
    <cfRule type="cellIs" dxfId="15404" priority="16099" stopIfTrue="1" operator="lessThanOrEqual">
      <formula>60</formula>
    </cfRule>
    <cfRule type="cellIs" dxfId="15403" priority="16100" stopIfTrue="1" operator="between">
      <formula>60</formula>
      <formula>100</formula>
    </cfRule>
    <cfRule type="cellIs" dxfId="15402" priority="16101" stopIfTrue="1" operator="greaterThan">
      <formula>100</formula>
    </cfRule>
  </conditionalFormatting>
  <conditionalFormatting sqref="E589">
    <cfRule type="cellIs" dxfId="15401" priority="16096" stopIfTrue="1" operator="lessThanOrEqual">
      <formula>2.5</formula>
    </cfRule>
    <cfRule type="cellIs" dxfId="15400" priority="16097" stopIfTrue="1" operator="between">
      <formula>2.5</formula>
      <formula>7</formula>
    </cfRule>
    <cfRule type="cellIs" dxfId="15399" priority="16098" stopIfTrue="1" operator="greaterThan">
      <formula>7</formula>
    </cfRule>
  </conditionalFormatting>
  <conditionalFormatting sqref="H589">
    <cfRule type="cellIs" dxfId="15398" priority="16093" stopIfTrue="1" operator="lessThanOrEqual">
      <formula>12</formula>
    </cfRule>
    <cfRule type="cellIs" dxfId="15397" priority="16094" stopIfTrue="1" operator="between">
      <formula>12</formula>
      <formula>16</formula>
    </cfRule>
    <cfRule type="cellIs" dxfId="15396" priority="16095" stopIfTrue="1" operator="greaterThan">
      <formula>16</formula>
    </cfRule>
  </conditionalFormatting>
  <conditionalFormatting sqref="K589">
    <cfRule type="cellIs" dxfId="15395" priority="16090" stopIfTrue="1" operator="greaterThan">
      <formula>6.2</formula>
    </cfRule>
    <cfRule type="cellIs" dxfId="15394" priority="16091" stopIfTrue="1" operator="between">
      <formula>5.601</formula>
      <formula>6.2</formula>
    </cfRule>
    <cfRule type="cellIs" dxfId="15393" priority="16092" stopIfTrue="1" operator="lessThanOrEqual">
      <formula>5.6</formula>
    </cfRule>
  </conditionalFormatting>
  <conditionalFormatting sqref="L589">
    <cfRule type="cellIs" dxfId="15392" priority="16089" stopIfTrue="1" operator="lessThanOrEqual">
      <formula>0.02</formula>
    </cfRule>
  </conditionalFormatting>
  <conditionalFormatting sqref="G589">
    <cfRule type="cellIs" dxfId="15391" priority="16086" stopIfTrue="1" operator="lessThanOrEqual">
      <formula>0.12</formula>
    </cfRule>
    <cfRule type="cellIs" dxfId="15390" priority="16087" stopIfTrue="1" operator="between">
      <formula>0.1201</formula>
      <formula>0.2</formula>
    </cfRule>
    <cfRule type="cellIs" dxfId="15389" priority="16088" stopIfTrue="1" operator="greaterThan">
      <formula>0.2</formula>
    </cfRule>
  </conditionalFormatting>
  <conditionalFormatting sqref="P589">
    <cfRule type="cellIs" dxfId="15388" priority="16084" stopIfTrue="1" operator="between">
      <formula>50.1</formula>
      <formula>100</formula>
    </cfRule>
    <cfRule type="cellIs" dxfId="15387" priority="16085" stopIfTrue="1" operator="greaterThan">
      <formula>100</formula>
    </cfRule>
  </conditionalFormatting>
  <conditionalFormatting sqref="O589">
    <cfRule type="cellIs" dxfId="15386" priority="16082" stopIfTrue="1" operator="between">
      <formula>1250.1</formula>
      <formula>5000</formula>
    </cfRule>
    <cfRule type="cellIs" dxfId="15385" priority="16083" stopIfTrue="1" operator="greaterThan">
      <formula>5000</formula>
    </cfRule>
  </conditionalFormatting>
  <conditionalFormatting sqref="Q589">
    <cfRule type="cellIs" dxfId="15384" priority="16080" operator="lessThanOrEqual">
      <formula>1</formula>
    </cfRule>
    <cfRule type="cellIs" dxfId="15383" priority="16081" operator="lessThan">
      <formula>3</formula>
    </cfRule>
  </conditionalFormatting>
  <conditionalFormatting sqref="F601:G601">
    <cfRule type="cellIs" dxfId="15382" priority="16077" stopIfTrue="1" operator="lessThanOrEqual">
      <formula>60</formula>
    </cfRule>
    <cfRule type="cellIs" dxfId="15381" priority="16078" stopIfTrue="1" operator="between">
      <formula>60</formula>
      <formula>100</formula>
    </cfRule>
    <cfRule type="cellIs" dxfId="15380" priority="16079" stopIfTrue="1" operator="greaterThan">
      <formula>100</formula>
    </cfRule>
  </conditionalFormatting>
  <conditionalFormatting sqref="E601">
    <cfRule type="cellIs" dxfId="15379" priority="16074" stopIfTrue="1" operator="lessThanOrEqual">
      <formula>2.5</formula>
    </cfRule>
    <cfRule type="cellIs" dxfId="15378" priority="16075" stopIfTrue="1" operator="between">
      <formula>2.5</formula>
      <formula>7</formula>
    </cfRule>
    <cfRule type="cellIs" dxfId="15377" priority="16076" stopIfTrue="1" operator="greaterThan">
      <formula>7</formula>
    </cfRule>
  </conditionalFormatting>
  <conditionalFormatting sqref="H601">
    <cfRule type="cellIs" dxfId="15376" priority="16071" stopIfTrue="1" operator="lessThanOrEqual">
      <formula>12</formula>
    </cfRule>
    <cfRule type="cellIs" dxfId="15375" priority="16072" stopIfTrue="1" operator="between">
      <formula>12</formula>
      <formula>16</formula>
    </cfRule>
    <cfRule type="cellIs" dxfId="15374" priority="16073" stopIfTrue="1" operator="greaterThan">
      <formula>16</formula>
    </cfRule>
  </conditionalFormatting>
  <conditionalFormatting sqref="K601">
    <cfRule type="cellIs" dxfId="15373" priority="16068" stopIfTrue="1" operator="greaterThan">
      <formula>6.2</formula>
    </cfRule>
    <cfRule type="cellIs" dxfId="15372" priority="16069" stopIfTrue="1" operator="between">
      <formula>5.601</formula>
      <formula>6.2</formula>
    </cfRule>
    <cfRule type="cellIs" dxfId="15371" priority="16070" stopIfTrue="1" operator="lessThanOrEqual">
      <formula>5.6</formula>
    </cfRule>
  </conditionalFormatting>
  <conditionalFormatting sqref="L601">
    <cfRule type="cellIs" dxfId="15370" priority="16067" stopIfTrue="1" operator="lessThanOrEqual">
      <formula>0.02</formula>
    </cfRule>
  </conditionalFormatting>
  <conditionalFormatting sqref="G601">
    <cfRule type="cellIs" dxfId="15369" priority="16064" stopIfTrue="1" operator="lessThanOrEqual">
      <formula>0.12</formula>
    </cfRule>
    <cfRule type="cellIs" dxfId="15368" priority="16065" stopIfTrue="1" operator="between">
      <formula>0.1201</formula>
      <formula>0.2</formula>
    </cfRule>
    <cfRule type="cellIs" dxfId="15367" priority="16066" stopIfTrue="1" operator="greaterThan">
      <formula>0.2</formula>
    </cfRule>
  </conditionalFormatting>
  <conditionalFormatting sqref="P601">
    <cfRule type="cellIs" dxfId="15366" priority="16062" stopIfTrue="1" operator="between">
      <formula>50.1</formula>
      <formula>100</formula>
    </cfRule>
    <cfRule type="cellIs" dxfId="15365" priority="16063" stopIfTrue="1" operator="greaterThan">
      <formula>100</formula>
    </cfRule>
  </conditionalFormatting>
  <conditionalFormatting sqref="O601">
    <cfRule type="cellIs" dxfId="15364" priority="16060" stopIfTrue="1" operator="between">
      <formula>1250.1</formula>
      <formula>5000</formula>
    </cfRule>
    <cfRule type="cellIs" dxfId="15363" priority="16061" stopIfTrue="1" operator="greaterThan">
      <formula>5000</formula>
    </cfRule>
  </conditionalFormatting>
  <conditionalFormatting sqref="F601:G601">
    <cfRule type="cellIs" dxfId="15362" priority="16057" stopIfTrue="1" operator="lessThanOrEqual">
      <formula>60</formula>
    </cfRule>
    <cfRule type="cellIs" dxfId="15361" priority="16058" stopIfTrue="1" operator="between">
      <formula>60</formula>
      <formula>100</formula>
    </cfRule>
    <cfRule type="cellIs" dxfId="15360" priority="16059" stopIfTrue="1" operator="greaterThan">
      <formula>100</formula>
    </cfRule>
  </conditionalFormatting>
  <conditionalFormatting sqref="E601">
    <cfRule type="cellIs" dxfId="15359" priority="16054" stopIfTrue="1" operator="lessThanOrEqual">
      <formula>2.5</formula>
    </cfRule>
    <cfRule type="cellIs" dxfId="15358" priority="16055" stopIfTrue="1" operator="between">
      <formula>2.5</formula>
      <formula>7</formula>
    </cfRule>
    <cfRule type="cellIs" dxfId="15357" priority="16056" stopIfTrue="1" operator="greaterThan">
      <formula>7</formula>
    </cfRule>
  </conditionalFormatting>
  <conditionalFormatting sqref="H601">
    <cfRule type="cellIs" dxfId="15356" priority="16051" stopIfTrue="1" operator="lessThanOrEqual">
      <formula>12</formula>
    </cfRule>
    <cfRule type="cellIs" dxfId="15355" priority="16052" stopIfTrue="1" operator="between">
      <formula>12</formula>
      <formula>16</formula>
    </cfRule>
    <cfRule type="cellIs" dxfId="15354" priority="16053" stopIfTrue="1" operator="greaterThan">
      <formula>16</formula>
    </cfRule>
  </conditionalFormatting>
  <conditionalFormatting sqref="K601">
    <cfRule type="cellIs" dxfId="15353" priority="16048" stopIfTrue="1" operator="greaterThan">
      <formula>6.2</formula>
    </cfRule>
    <cfRule type="cellIs" dxfId="15352" priority="16049" stopIfTrue="1" operator="between">
      <formula>5.601</formula>
      <formula>6.2</formula>
    </cfRule>
    <cfRule type="cellIs" dxfId="15351" priority="16050" stopIfTrue="1" operator="lessThanOrEqual">
      <formula>5.6</formula>
    </cfRule>
  </conditionalFormatting>
  <conditionalFormatting sqref="L601">
    <cfRule type="cellIs" dxfId="15350" priority="16047" stopIfTrue="1" operator="lessThanOrEqual">
      <formula>0.02</formula>
    </cfRule>
  </conditionalFormatting>
  <conditionalFormatting sqref="G601">
    <cfRule type="cellIs" dxfId="15349" priority="16044" stopIfTrue="1" operator="lessThanOrEqual">
      <formula>0.12</formula>
    </cfRule>
    <cfRule type="cellIs" dxfId="15348" priority="16045" stopIfTrue="1" operator="between">
      <formula>0.1201</formula>
      <formula>0.2</formula>
    </cfRule>
    <cfRule type="cellIs" dxfId="15347" priority="16046" stopIfTrue="1" operator="greaterThan">
      <formula>0.2</formula>
    </cfRule>
  </conditionalFormatting>
  <conditionalFormatting sqref="P601">
    <cfRule type="cellIs" dxfId="15346" priority="16042" stopIfTrue="1" operator="between">
      <formula>50.1</formula>
      <formula>100</formula>
    </cfRule>
    <cfRule type="cellIs" dxfId="15345" priority="16043" stopIfTrue="1" operator="greaterThan">
      <formula>100</formula>
    </cfRule>
  </conditionalFormatting>
  <conditionalFormatting sqref="O601">
    <cfRule type="cellIs" dxfId="15344" priority="16040" stopIfTrue="1" operator="between">
      <formula>1250.1</formula>
      <formula>5000</formula>
    </cfRule>
    <cfRule type="cellIs" dxfId="15343" priority="16041" stopIfTrue="1" operator="greaterThan">
      <formula>5000</formula>
    </cfRule>
  </conditionalFormatting>
  <conditionalFormatting sqref="Q601">
    <cfRule type="cellIs" dxfId="15342" priority="16038" operator="lessThanOrEqual">
      <formula>1</formula>
    </cfRule>
    <cfRule type="cellIs" dxfId="15341" priority="16039" operator="lessThan">
      <formula>3</formula>
    </cfRule>
  </conditionalFormatting>
  <conditionalFormatting sqref="F613 J613">
    <cfRule type="cellIs" dxfId="15340" priority="16035" stopIfTrue="1" operator="lessThanOrEqual">
      <formula>60</formula>
    </cfRule>
    <cfRule type="cellIs" dxfId="15339" priority="16036" stopIfTrue="1" operator="between">
      <formula>60</formula>
      <formula>100</formula>
    </cfRule>
    <cfRule type="cellIs" dxfId="15338" priority="16037" stopIfTrue="1" operator="greaterThan">
      <formula>100</formula>
    </cfRule>
  </conditionalFormatting>
  <conditionalFormatting sqref="E613">
    <cfRule type="cellIs" dxfId="15337" priority="16032" stopIfTrue="1" operator="lessThanOrEqual">
      <formula>2.5</formula>
    </cfRule>
    <cfRule type="cellIs" dxfId="15336" priority="16033" stopIfTrue="1" operator="between">
      <formula>2.5</formula>
      <formula>7</formula>
    </cfRule>
    <cfRule type="cellIs" dxfId="15335" priority="16034" stopIfTrue="1" operator="greaterThan">
      <formula>7</formula>
    </cfRule>
  </conditionalFormatting>
  <conditionalFormatting sqref="H613">
    <cfRule type="cellIs" dxfId="15334" priority="16029" stopIfTrue="1" operator="lessThanOrEqual">
      <formula>12</formula>
    </cfRule>
    <cfRule type="cellIs" dxfId="15333" priority="16030" stopIfTrue="1" operator="between">
      <formula>12</formula>
      <formula>16</formula>
    </cfRule>
    <cfRule type="cellIs" dxfId="15332" priority="16031" stopIfTrue="1" operator="greaterThan">
      <formula>16</formula>
    </cfRule>
  </conditionalFormatting>
  <conditionalFormatting sqref="K613">
    <cfRule type="cellIs" dxfId="15331" priority="16026" stopIfTrue="1" operator="greaterThan">
      <formula>6.2</formula>
    </cfRule>
    <cfRule type="cellIs" dxfId="15330" priority="16027" stopIfTrue="1" operator="between">
      <formula>5.601</formula>
      <formula>6.2</formula>
    </cfRule>
    <cfRule type="cellIs" dxfId="15329" priority="16028" stopIfTrue="1" operator="lessThanOrEqual">
      <formula>5.6</formula>
    </cfRule>
  </conditionalFormatting>
  <conditionalFormatting sqref="L613">
    <cfRule type="cellIs" dxfId="15328" priority="16025" stopIfTrue="1" operator="lessThanOrEqual">
      <formula>0.02</formula>
    </cfRule>
  </conditionalFormatting>
  <conditionalFormatting sqref="G613">
    <cfRule type="cellIs" dxfId="15327" priority="16022" stopIfTrue="1" operator="lessThanOrEqual">
      <formula>0.12</formula>
    </cfRule>
    <cfRule type="cellIs" dxfId="15326" priority="16023" stopIfTrue="1" operator="between">
      <formula>0.1201</formula>
      <formula>0.2</formula>
    </cfRule>
    <cfRule type="cellIs" dxfId="15325" priority="16024" stopIfTrue="1" operator="greaterThan">
      <formula>0.2</formula>
    </cfRule>
  </conditionalFormatting>
  <conditionalFormatting sqref="P613">
    <cfRule type="cellIs" dxfId="15324" priority="16020" stopIfTrue="1" operator="between">
      <formula>50.1</formula>
      <formula>100</formula>
    </cfRule>
    <cfRule type="cellIs" dxfId="15323" priority="16021" stopIfTrue="1" operator="greaterThan">
      <formula>100</formula>
    </cfRule>
  </conditionalFormatting>
  <conditionalFormatting sqref="O613">
    <cfRule type="cellIs" dxfId="15322" priority="16018" stopIfTrue="1" operator="between">
      <formula>1250.1</formula>
      <formula>5000</formula>
    </cfRule>
    <cfRule type="cellIs" dxfId="15321" priority="16019" stopIfTrue="1" operator="greaterThan">
      <formula>5000</formula>
    </cfRule>
  </conditionalFormatting>
  <conditionalFormatting sqref="F613 J613">
    <cfRule type="cellIs" dxfId="15320" priority="16015" stopIfTrue="1" operator="lessThanOrEqual">
      <formula>60</formula>
    </cfRule>
    <cfRule type="cellIs" dxfId="15319" priority="16016" stopIfTrue="1" operator="between">
      <formula>60</formula>
      <formula>100</formula>
    </cfRule>
    <cfRule type="cellIs" dxfId="15318" priority="16017" stopIfTrue="1" operator="greaterThan">
      <formula>100</formula>
    </cfRule>
  </conditionalFormatting>
  <conditionalFormatting sqref="E613">
    <cfRule type="cellIs" dxfId="15317" priority="16012" stopIfTrue="1" operator="lessThanOrEqual">
      <formula>2.5</formula>
    </cfRule>
    <cfRule type="cellIs" dxfId="15316" priority="16013" stopIfTrue="1" operator="between">
      <formula>2.5</formula>
      <formula>7</formula>
    </cfRule>
    <cfRule type="cellIs" dxfId="15315" priority="16014" stopIfTrue="1" operator="greaterThan">
      <formula>7</formula>
    </cfRule>
  </conditionalFormatting>
  <conditionalFormatting sqref="H613">
    <cfRule type="cellIs" dxfId="15314" priority="16009" stopIfTrue="1" operator="lessThanOrEqual">
      <formula>12</formula>
    </cfRule>
    <cfRule type="cellIs" dxfId="15313" priority="16010" stopIfTrue="1" operator="between">
      <formula>12</formula>
      <formula>16</formula>
    </cfRule>
    <cfRule type="cellIs" dxfId="15312" priority="16011" stopIfTrue="1" operator="greaterThan">
      <formula>16</formula>
    </cfRule>
  </conditionalFormatting>
  <conditionalFormatting sqref="K613">
    <cfRule type="cellIs" dxfId="15311" priority="16006" stopIfTrue="1" operator="greaterThan">
      <formula>6.2</formula>
    </cfRule>
    <cfRule type="cellIs" dxfId="15310" priority="16007" stopIfTrue="1" operator="between">
      <formula>5.601</formula>
      <formula>6.2</formula>
    </cfRule>
    <cfRule type="cellIs" dxfId="15309" priority="16008" stopIfTrue="1" operator="lessThanOrEqual">
      <formula>5.6</formula>
    </cfRule>
  </conditionalFormatting>
  <conditionalFormatting sqref="L613">
    <cfRule type="cellIs" dxfId="15308" priority="16005" stopIfTrue="1" operator="lessThanOrEqual">
      <formula>0.02</formula>
    </cfRule>
  </conditionalFormatting>
  <conditionalFormatting sqref="G613">
    <cfRule type="cellIs" dxfId="15307" priority="16002" stopIfTrue="1" operator="lessThanOrEqual">
      <formula>0.12</formula>
    </cfRule>
    <cfRule type="cellIs" dxfId="15306" priority="16003" stopIfTrue="1" operator="between">
      <formula>0.1201</formula>
      <formula>0.2</formula>
    </cfRule>
    <cfRule type="cellIs" dxfId="15305" priority="16004" stopIfTrue="1" operator="greaterThan">
      <formula>0.2</formula>
    </cfRule>
  </conditionalFormatting>
  <conditionalFormatting sqref="P613">
    <cfRule type="cellIs" dxfId="15304" priority="16000" stopIfTrue="1" operator="between">
      <formula>50.1</formula>
      <formula>100</formula>
    </cfRule>
    <cfRule type="cellIs" dxfId="15303" priority="16001" stopIfTrue="1" operator="greaterThan">
      <formula>100</formula>
    </cfRule>
  </conditionalFormatting>
  <conditionalFormatting sqref="O613">
    <cfRule type="cellIs" dxfId="15302" priority="15998" stopIfTrue="1" operator="between">
      <formula>1250.1</formula>
      <formula>5000</formula>
    </cfRule>
    <cfRule type="cellIs" dxfId="15301" priority="15999" stopIfTrue="1" operator="greaterThan">
      <formula>5000</formula>
    </cfRule>
  </conditionalFormatting>
  <conditionalFormatting sqref="Q613">
    <cfRule type="cellIs" dxfId="15300" priority="15996" operator="lessThanOrEqual">
      <formula>1</formula>
    </cfRule>
    <cfRule type="cellIs" dxfId="15299" priority="15997" operator="lessThan">
      <formula>3</formula>
    </cfRule>
  </conditionalFormatting>
  <conditionalFormatting sqref="F625:G625">
    <cfRule type="cellIs" dxfId="15298" priority="15993" stopIfTrue="1" operator="lessThanOrEqual">
      <formula>60</formula>
    </cfRule>
    <cfRule type="cellIs" dxfId="15297" priority="15994" stopIfTrue="1" operator="between">
      <formula>60</formula>
      <formula>100</formula>
    </cfRule>
    <cfRule type="cellIs" dxfId="15296" priority="15995" stopIfTrue="1" operator="greaterThan">
      <formula>100</formula>
    </cfRule>
  </conditionalFormatting>
  <conditionalFormatting sqref="E625">
    <cfRule type="cellIs" dxfId="15295" priority="15990" stopIfTrue="1" operator="lessThanOrEqual">
      <formula>2.5</formula>
    </cfRule>
    <cfRule type="cellIs" dxfId="15294" priority="15991" stopIfTrue="1" operator="between">
      <formula>2.5</formula>
      <formula>7</formula>
    </cfRule>
    <cfRule type="cellIs" dxfId="15293" priority="15992" stopIfTrue="1" operator="greaterThan">
      <formula>7</formula>
    </cfRule>
  </conditionalFormatting>
  <conditionalFormatting sqref="H625">
    <cfRule type="cellIs" dxfId="15292" priority="15987" stopIfTrue="1" operator="lessThanOrEqual">
      <formula>12</formula>
    </cfRule>
    <cfRule type="cellIs" dxfId="15291" priority="15988" stopIfTrue="1" operator="between">
      <formula>12</formula>
      <formula>16</formula>
    </cfRule>
    <cfRule type="cellIs" dxfId="15290" priority="15989" stopIfTrue="1" operator="greaterThan">
      <formula>16</formula>
    </cfRule>
  </conditionalFormatting>
  <conditionalFormatting sqref="K625">
    <cfRule type="cellIs" dxfId="15289" priority="15984" stopIfTrue="1" operator="greaterThan">
      <formula>6.2</formula>
    </cfRule>
    <cfRule type="cellIs" dxfId="15288" priority="15985" stopIfTrue="1" operator="between">
      <formula>5.601</formula>
      <formula>6.2</formula>
    </cfRule>
    <cfRule type="cellIs" dxfId="15287" priority="15986" stopIfTrue="1" operator="lessThanOrEqual">
      <formula>5.6</formula>
    </cfRule>
  </conditionalFormatting>
  <conditionalFormatting sqref="L625">
    <cfRule type="cellIs" dxfId="15286" priority="15983" stopIfTrue="1" operator="lessThanOrEqual">
      <formula>0.02</formula>
    </cfRule>
  </conditionalFormatting>
  <conditionalFormatting sqref="G625">
    <cfRule type="cellIs" dxfId="15285" priority="15980" stopIfTrue="1" operator="lessThanOrEqual">
      <formula>0.12</formula>
    </cfRule>
    <cfRule type="cellIs" dxfId="15284" priority="15981" stopIfTrue="1" operator="between">
      <formula>0.1201</formula>
      <formula>0.2</formula>
    </cfRule>
    <cfRule type="cellIs" dxfId="15283" priority="15982" stopIfTrue="1" operator="greaterThan">
      <formula>0.2</formula>
    </cfRule>
  </conditionalFormatting>
  <conditionalFormatting sqref="P625">
    <cfRule type="cellIs" dxfId="15282" priority="15978" stopIfTrue="1" operator="between">
      <formula>50.1</formula>
      <formula>100</formula>
    </cfRule>
    <cfRule type="cellIs" dxfId="15281" priority="15979" stopIfTrue="1" operator="greaterThan">
      <formula>100</formula>
    </cfRule>
  </conditionalFormatting>
  <conditionalFormatting sqref="O625">
    <cfRule type="cellIs" dxfId="15280" priority="15976" stopIfTrue="1" operator="between">
      <formula>1250.1</formula>
      <formula>5000</formula>
    </cfRule>
    <cfRule type="cellIs" dxfId="15279" priority="15977" stopIfTrue="1" operator="greaterThan">
      <formula>5000</formula>
    </cfRule>
  </conditionalFormatting>
  <conditionalFormatting sqref="F625:G625">
    <cfRule type="cellIs" dxfId="15278" priority="15973" stopIfTrue="1" operator="lessThanOrEqual">
      <formula>60</formula>
    </cfRule>
    <cfRule type="cellIs" dxfId="15277" priority="15974" stopIfTrue="1" operator="between">
      <formula>60</formula>
      <formula>100</formula>
    </cfRule>
    <cfRule type="cellIs" dxfId="15276" priority="15975" stopIfTrue="1" operator="greaterThan">
      <formula>100</formula>
    </cfRule>
  </conditionalFormatting>
  <conditionalFormatting sqref="E625">
    <cfRule type="cellIs" dxfId="15275" priority="15970" stopIfTrue="1" operator="lessThanOrEqual">
      <formula>2.5</formula>
    </cfRule>
    <cfRule type="cellIs" dxfId="15274" priority="15971" stopIfTrue="1" operator="between">
      <formula>2.5</formula>
      <formula>7</formula>
    </cfRule>
    <cfRule type="cellIs" dxfId="15273" priority="15972" stopIfTrue="1" operator="greaterThan">
      <formula>7</formula>
    </cfRule>
  </conditionalFormatting>
  <conditionalFormatting sqref="H625">
    <cfRule type="cellIs" dxfId="15272" priority="15967" stopIfTrue="1" operator="lessThanOrEqual">
      <formula>12</formula>
    </cfRule>
    <cfRule type="cellIs" dxfId="15271" priority="15968" stopIfTrue="1" operator="between">
      <formula>12</formula>
      <formula>16</formula>
    </cfRule>
    <cfRule type="cellIs" dxfId="15270" priority="15969" stopIfTrue="1" operator="greaterThan">
      <formula>16</formula>
    </cfRule>
  </conditionalFormatting>
  <conditionalFormatting sqref="K625">
    <cfRule type="cellIs" dxfId="15269" priority="15964" stopIfTrue="1" operator="greaterThan">
      <formula>6.2</formula>
    </cfRule>
    <cfRule type="cellIs" dxfId="15268" priority="15965" stopIfTrue="1" operator="between">
      <formula>5.601</formula>
      <formula>6.2</formula>
    </cfRule>
    <cfRule type="cellIs" dxfId="15267" priority="15966" stopIfTrue="1" operator="lessThanOrEqual">
      <formula>5.6</formula>
    </cfRule>
  </conditionalFormatting>
  <conditionalFormatting sqref="L625">
    <cfRule type="cellIs" dxfId="15266" priority="15963" stopIfTrue="1" operator="lessThanOrEqual">
      <formula>0.02</formula>
    </cfRule>
  </conditionalFormatting>
  <conditionalFormatting sqref="G625">
    <cfRule type="cellIs" dxfId="15265" priority="15960" stopIfTrue="1" operator="lessThanOrEqual">
      <formula>0.12</formula>
    </cfRule>
    <cfRule type="cellIs" dxfId="15264" priority="15961" stopIfTrue="1" operator="between">
      <formula>0.1201</formula>
      <formula>0.2</formula>
    </cfRule>
    <cfRule type="cellIs" dxfId="15263" priority="15962" stopIfTrue="1" operator="greaterThan">
      <formula>0.2</formula>
    </cfRule>
  </conditionalFormatting>
  <conditionalFormatting sqref="P625">
    <cfRule type="cellIs" dxfId="15262" priority="15958" stopIfTrue="1" operator="between">
      <formula>50.1</formula>
      <formula>100</formula>
    </cfRule>
    <cfRule type="cellIs" dxfId="15261" priority="15959" stopIfTrue="1" operator="greaterThan">
      <formula>100</formula>
    </cfRule>
  </conditionalFormatting>
  <conditionalFormatting sqref="O625">
    <cfRule type="cellIs" dxfId="15260" priority="15956" stopIfTrue="1" operator="between">
      <formula>1250.1</formula>
      <formula>5000</formula>
    </cfRule>
    <cfRule type="cellIs" dxfId="15259" priority="15957" stopIfTrue="1" operator="greaterThan">
      <formula>5000</formula>
    </cfRule>
  </conditionalFormatting>
  <conditionalFormatting sqref="Q625">
    <cfRule type="cellIs" dxfId="15258" priority="15954" operator="lessThanOrEqual">
      <formula>1</formula>
    </cfRule>
    <cfRule type="cellIs" dxfId="15257" priority="15955" operator="lessThan">
      <formula>3</formula>
    </cfRule>
  </conditionalFormatting>
  <conditionalFormatting sqref="F637:G637">
    <cfRule type="cellIs" dxfId="15256" priority="15951" stopIfTrue="1" operator="lessThanOrEqual">
      <formula>60</formula>
    </cfRule>
    <cfRule type="cellIs" dxfId="15255" priority="15952" stopIfTrue="1" operator="between">
      <formula>60</formula>
      <formula>100</formula>
    </cfRule>
    <cfRule type="cellIs" dxfId="15254" priority="15953" stopIfTrue="1" operator="greaterThan">
      <formula>100</formula>
    </cfRule>
  </conditionalFormatting>
  <conditionalFormatting sqref="E637">
    <cfRule type="cellIs" dxfId="15253" priority="15948" stopIfTrue="1" operator="lessThanOrEqual">
      <formula>2.5</formula>
    </cfRule>
    <cfRule type="cellIs" dxfId="15252" priority="15949" stopIfTrue="1" operator="between">
      <formula>2.5</formula>
      <formula>7</formula>
    </cfRule>
    <cfRule type="cellIs" dxfId="15251" priority="15950" stopIfTrue="1" operator="greaterThan">
      <formula>7</formula>
    </cfRule>
  </conditionalFormatting>
  <conditionalFormatting sqref="H637">
    <cfRule type="cellIs" dxfId="15250" priority="15945" stopIfTrue="1" operator="lessThanOrEqual">
      <formula>12</formula>
    </cfRule>
    <cfRule type="cellIs" dxfId="15249" priority="15946" stopIfTrue="1" operator="between">
      <formula>12</formula>
      <formula>16</formula>
    </cfRule>
    <cfRule type="cellIs" dxfId="15248" priority="15947" stopIfTrue="1" operator="greaterThan">
      <formula>16</formula>
    </cfRule>
  </conditionalFormatting>
  <conditionalFormatting sqref="K637">
    <cfRule type="cellIs" dxfId="15247" priority="15942" stopIfTrue="1" operator="greaterThan">
      <formula>6.2</formula>
    </cfRule>
    <cfRule type="cellIs" dxfId="15246" priority="15943" stopIfTrue="1" operator="between">
      <formula>5.601</formula>
      <formula>6.2</formula>
    </cfRule>
    <cfRule type="cellIs" dxfId="15245" priority="15944" stopIfTrue="1" operator="lessThanOrEqual">
      <formula>5.6</formula>
    </cfRule>
  </conditionalFormatting>
  <conditionalFormatting sqref="L637">
    <cfRule type="cellIs" dxfId="15244" priority="15941" stopIfTrue="1" operator="lessThanOrEqual">
      <formula>0.02</formula>
    </cfRule>
  </conditionalFormatting>
  <conditionalFormatting sqref="G637">
    <cfRule type="cellIs" dxfId="15243" priority="15938" stopIfTrue="1" operator="lessThanOrEqual">
      <formula>0.12</formula>
    </cfRule>
    <cfRule type="cellIs" dxfId="15242" priority="15939" stopIfTrue="1" operator="between">
      <formula>0.1201</formula>
      <formula>0.2</formula>
    </cfRule>
    <cfRule type="cellIs" dxfId="15241" priority="15940" stopIfTrue="1" operator="greaterThan">
      <formula>0.2</formula>
    </cfRule>
  </conditionalFormatting>
  <conditionalFormatting sqref="P637">
    <cfRule type="cellIs" dxfId="15240" priority="15936" stopIfTrue="1" operator="between">
      <formula>50.1</formula>
      <formula>100</formula>
    </cfRule>
    <cfRule type="cellIs" dxfId="15239" priority="15937" stopIfTrue="1" operator="greaterThan">
      <formula>100</formula>
    </cfRule>
  </conditionalFormatting>
  <conditionalFormatting sqref="O637">
    <cfRule type="cellIs" dxfId="15238" priority="15934" stopIfTrue="1" operator="between">
      <formula>1250.1</formula>
      <formula>5000</formula>
    </cfRule>
    <cfRule type="cellIs" dxfId="15237" priority="15935" stopIfTrue="1" operator="greaterThan">
      <formula>5000</formula>
    </cfRule>
  </conditionalFormatting>
  <conditionalFormatting sqref="Q637">
    <cfRule type="cellIs" dxfId="15236" priority="15932" operator="lessThanOrEqual">
      <formula>1</formula>
    </cfRule>
    <cfRule type="cellIs" dxfId="15235" priority="15933" operator="lessThan">
      <formula>3</formula>
    </cfRule>
  </conditionalFormatting>
  <conditionalFormatting sqref="F650:G650">
    <cfRule type="cellIs" dxfId="15234" priority="15929" stopIfTrue="1" operator="lessThanOrEqual">
      <formula>60</formula>
    </cfRule>
    <cfRule type="cellIs" dxfId="15233" priority="15930" stopIfTrue="1" operator="between">
      <formula>60</formula>
      <formula>100</formula>
    </cfRule>
    <cfRule type="cellIs" dxfId="15232" priority="15931" stopIfTrue="1" operator="greaterThan">
      <formula>100</formula>
    </cfRule>
  </conditionalFormatting>
  <conditionalFormatting sqref="E650">
    <cfRule type="cellIs" dxfId="15231" priority="15926" stopIfTrue="1" operator="lessThanOrEqual">
      <formula>2.5</formula>
    </cfRule>
    <cfRule type="cellIs" dxfId="15230" priority="15927" stopIfTrue="1" operator="between">
      <formula>2.5</formula>
      <formula>7</formula>
    </cfRule>
    <cfRule type="cellIs" dxfId="15229" priority="15928" stopIfTrue="1" operator="greaterThan">
      <formula>7</formula>
    </cfRule>
  </conditionalFormatting>
  <conditionalFormatting sqref="H650">
    <cfRule type="cellIs" dxfId="15228" priority="15923" stopIfTrue="1" operator="lessThanOrEqual">
      <formula>12</formula>
    </cfRule>
    <cfRule type="cellIs" dxfId="15227" priority="15924" stopIfTrue="1" operator="between">
      <formula>12</formula>
      <formula>16</formula>
    </cfRule>
    <cfRule type="cellIs" dxfId="15226" priority="15925" stopIfTrue="1" operator="greaterThan">
      <formula>16</formula>
    </cfRule>
  </conditionalFormatting>
  <conditionalFormatting sqref="K650">
    <cfRule type="cellIs" dxfId="15225" priority="15920" stopIfTrue="1" operator="greaterThan">
      <formula>6.2</formula>
    </cfRule>
    <cfRule type="cellIs" dxfId="15224" priority="15921" stopIfTrue="1" operator="between">
      <formula>5.601</formula>
      <formula>6.2</formula>
    </cfRule>
    <cfRule type="cellIs" dxfId="15223" priority="15922" stopIfTrue="1" operator="lessThanOrEqual">
      <formula>5.6</formula>
    </cfRule>
  </conditionalFormatting>
  <conditionalFormatting sqref="L650">
    <cfRule type="cellIs" dxfId="15222" priority="15919" stopIfTrue="1" operator="lessThanOrEqual">
      <formula>0.02</formula>
    </cfRule>
  </conditionalFormatting>
  <conditionalFormatting sqref="G650">
    <cfRule type="cellIs" dxfId="15221" priority="15916" stopIfTrue="1" operator="lessThanOrEqual">
      <formula>0.12</formula>
    </cfRule>
    <cfRule type="cellIs" dxfId="15220" priority="15917" stopIfTrue="1" operator="between">
      <formula>0.1201</formula>
      <formula>0.2</formula>
    </cfRule>
    <cfRule type="cellIs" dxfId="15219" priority="15918" stopIfTrue="1" operator="greaterThan">
      <formula>0.2</formula>
    </cfRule>
  </conditionalFormatting>
  <conditionalFormatting sqref="P650">
    <cfRule type="cellIs" dxfId="15218" priority="15914" stopIfTrue="1" operator="between">
      <formula>50.1</formula>
      <formula>100</formula>
    </cfRule>
    <cfRule type="cellIs" dxfId="15217" priority="15915" stopIfTrue="1" operator="greaterThan">
      <formula>100</formula>
    </cfRule>
  </conditionalFormatting>
  <conditionalFormatting sqref="O650">
    <cfRule type="cellIs" dxfId="15216" priority="15912" stopIfTrue="1" operator="between">
      <formula>1250.1</formula>
      <formula>5000</formula>
    </cfRule>
    <cfRule type="cellIs" dxfId="15215" priority="15913" stopIfTrue="1" operator="greaterThan">
      <formula>5000</formula>
    </cfRule>
  </conditionalFormatting>
  <conditionalFormatting sqref="F650:G650">
    <cfRule type="cellIs" dxfId="15214" priority="15909" stopIfTrue="1" operator="lessThanOrEqual">
      <formula>60</formula>
    </cfRule>
    <cfRule type="cellIs" dxfId="15213" priority="15910" stopIfTrue="1" operator="between">
      <formula>60</formula>
      <formula>100</formula>
    </cfRule>
    <cfRule type="cellIs" dxfId="15212" priority="15911" stopIfTrue="1" operator="greaterThan">
      <formula>100</formula>
    </cfRule>
  </conditionalFormatting>
  <conditionalFormatting sqref="E650">
    <cfRule type="cellIs" dxfId="15211" priority="15906" stopIfTrue="1" operator="lessThanOrEqual">
      <formula>2.5</formula>
    </cfRule>
    <cfRule type="cellIs" dxfId="15210" priority="15907" stopIfTrue="1" operator="between">
      <formula>2.5</formula>
      <formula>7</formula>
    </cfRule>
    <cfRule type="cellIs" dxfId="15209" priority="15908" stopIfTrue="1" operator="greaterThan">
      <formula>7</formula>
    </cfRule>
  </conditionalFormatting>
  <conditionalFormatting sqref="H650">
    <cfRule type="cellIs" dxfId="15208" priority="15903" stopIfTrue="1" operator="lessThanOrEqual">
      <formula>12</formula>
    </cfRule>
    <cfRule type="cellIs" dxfId="15207" priority="15904" stopIfTrue="1" operator="between">
      <formula>12</formula>
      <formula>16</formula>
    </cfRule>
    <cfRule type="cellIs" dxfId="15206" priority="15905" stopIfTrue="1" operator="greaterThan">
      <formula>16</formula>
    </cfRule>
  </conditionalFormatting>
  <conditionalFormatting sqref="K650">
    <cfRule type="cellIs" dxfId="15205" priority="15900" stopIfTrue="1" operator="greaterThan">
      <formula>6.2</formula>
    </cfRule>
    <cfRule type="cellIs" dxfId="15204" priority="15901" stopIfTrue="1" operator="between">
      <formula>5.601</formula>
      <formula>6.2</formula>
    </cfRule>
    <cfRule type="cellIs" dxfId="15203" priority="15902" stopIfTrue="1" operator="lessThanOrEqual">
      <formula>5.6</formula>
    </cfRule>
  </conditionalFormatting>
  <conditionalFormatting sqref="L650">
    <cfRule type="cellIs" dxfId="15202" priority="15899" stopIfTrue="1" operator="lessThanOrEqual">
      <formula>0.02</formula>
    </cfRule>
  </conditionalFormatting>
  <conditionalFormatting sqref="G650">
    <cfRule type="cellIs" dxfId="15201" priority="15896" stopIfTrue="1" operator="lessThanOrEqual">
      <formula>0.12</formula>
    </cfRule>
    <cfRule type="cellIs" dxfId="15200" priority="15897" stopIfTrue="1" operator="between">
      <formula>0.1201</formula>
      <formula>0.2</formula>
    </cfRule>
    <cfRule type="cellIs" dxfId="15199" priority="15898" stopIfTrue="1" operator="greaterThan">
      <formula>0.2</formula>
    </cfRule>
  </conditionalFormatting>
  <conditionalFormatting sqref="P650">
    <cfRule type="cellIs" dxfId="15198" priority="15894" stopIfTrue="1" operator="between">
      <formula>50.1</formula>
      <formula>100</formula>
    </cfRule>
    <cfRule type="cellIs" dxfId="15197" priority="15895" stopIfTrue="1" operator="greaterThan">
      <formula>100</formula>
    </cfRule>
  </conditionalFormatting>
  <conditionalFormatting sqref="O650">
    <cfRule type="cellIs" dxfId="15196" priority="15892" stopIfTrue="1" operator="between">
      <formula>1250.1</formula>
      <formula>5000</formula>
    </cfRule>
    <cfRule type="cellIs" dxfId="15195" priority="15893" stopIfTrue="1" operator="greaterThan">
      <formula>5000</formula>
    </cfRule>
  </conditionalFormatting>
  <conditionalFormatting sqref="Q650">
    <cfRule type="cellIs" dxfId="15194" priority="15890" operator="lessThanOrEqual">
      <formula>1</formula>
    </cfRule>
    <cfRule type="cellIs" dxfId="15193" priority="15891" operator="lessThan">
      <formula>3</formula>
    </cfRule>
  </conditionalFormatting>
  <conditionalFormatting sqref="F667:G667">
    <cfRule type="cellIs" dxfId="15192" priority="15887" stopIfTrue="1" operator="lessThanOrEqual">
      <formula>60</formula>
    </cfRule>
    <cfRule type="cellIs" dxfId="15191" priority="15888" stopIfTrue="1" operator="between">
      <formula>60</formula>
      <formula>100</formula>
    </cfRule>
    <cfRule type="cellIs" dxfId="15190" priority="15889" stopIfTrue="1" operator="greaterThan">
      <formula>100</formula>
    </cfRule>
  </conditionalFormatting>
  <conditionalFormatting sqref="E667">
    <cfRule type="cellIs" dxfId="15189" priority="15884" stopIfTrue="1" operator="lessThanOrEqual">
      <formula>2.5</formula>
    </cfRule>
    <cfRule type="cellIs" dxfId="15188" priority="15885" stopIfTrue="1" operator="between">
      <formula>2.5</formula>
      <formula>7</formula>
    </cfRule>
    <cfRule type="cellIs" dxfId="15187" priority="15886" stopIfTrue="1" operator="greaterThan">
      <formula>7</formula>
    </cfRule>
  </conditionalFormatting>
  <conditionalFormatting sqref="H667">
    <cfRule type="cellIs" dxfId="15186" priority="15881" stopIfTrue="1" operator="lessThanOrEqual">
      <formula>12</formula>
    </cfRule>
    <cfRule type="cellIs" dxfId="15185" priority="15882" stopIfTrue="1" operator="between">
      <formula>12</formula>
      <formula>16</formula>
    </cfRule>
    <cfRule type="cellIs" dxfId="15184" priority="15883" stopIfTrue="1" operator="greaterThan">
      <formula>16</formula>
    </cfRule>
  </conditionalFormatting>
  <conditionalFormatting sqref="K667">
    <cfRule type="cellIs" dxfId="15183" priority="15878" stopIfTrue="1" operator="greaterThan">
      <formula>6.2</formula>
    </cfRule>
    <cfRule type="cellIs" dxfId="15182" priority="15879" stopIfTrue="1" operator="between">
      <formula>5.601</formula>
      <formula>6.2</formula>
    </cfRule>
    <cfRule type="cellIs" dxfId="15181" priority="15880" stopIfTrue="1" operator="lessThanOrEqual">
      <formula>5.6</formula>
    </cfRule>
  </conditionalFormatting>
  <conditionalFormatting sqref="L667">
    <cfRule type="cellIs" dxfId="15180" priority="15877" stopIfTrue="1" operator="lessThanOrEqual">
      <formula>0.02</formula>
    </cfRule>
  </conditionalFormatting>
  <conditionalFormatting sqref="G667">
    <cfRule type="cellIs" dxfId="15179" priority="15874" stopIfTrue="1" operator="lessThanOrEqual">
      <formula>0.12</formula>
    </cfRule>
    <cfRule type="cellIs" dxfId="15178" priority="15875" stopIfTrue="1" operator="between">
      <formula>0.1201</formula>
      <formula>0.2</formula>
    </cfRule>
    <cfRule type="cellIs" dxfId="15177" priority="15876" stopIfTrue="1" operator="greaterThan">
      <formula>0.2</formula>
    </cfRule>
  </conditionalFormatting>
  <conditionalFormatting sqref="P667">
    <cfRule type="cellIs" dxfId="15176" priority="15872" stopIfTrue="1" operator="between">
      <formula>50.1</formula>
      <formula>100</formula>
    </cfRule>
    <cfRule type="cellIs" dxfId="15175" priority="15873" stopIfTrue="1" operator="greaterThan">
      <formula>100</formula>
    </cfRule>
  </conditionalFormatting>
  <conditionalFormatting sqref="O667">
    <cfRule type="cellIs" dxfId="15174" priority="15870" stopIfTrue="1" operator="between">
      <formula>1250.1</formula>
      <formula>5000</formula>
    </cfRule>
    <cfRule type="cellIs" dxfId="15173" priority="15871" stopIfTrue="1" operator="greaterThan">
      <formula>5000</formula>
    </cfRule>
  </conditionalFormatting>
  <conditionalFormatting sqref="F667:G667">
    <cfRule type="cellIs" dxfId="15172" priority="15867" stopIfTrue="1" operator="lessThanOrEqual">
      <formula>60</formula>
    </cfRule>
    <cfRule type="cellIs" dxfId="15171" priority="15868" stopIfTrue="1" operator="between">
      <formula>60</formula>
      <formula>100</formula>
    </cfRule>
    <cfRule type="cellIs" dxfId="15170" priority="15869" stopIfTrue="1" operator="greaterThan">
      <formula>100</formula>
    </cfRule>
  </conditionalFormatting>
  <conditionalFormatting sqref="E667">
    <cfRule type="cellIs" dxfId="15169" priority="15864" stopIfTrue="1" operator="lessThanOrEqual">
      <formula>2.5</formula>
    </cfRule>
    <cfRule type="cellIs" dxfId="15168" priority="15865" stopIfTrue="1" operator="between">
      <formula>2.5</formula>
      <formula>7</formula>
    </cfRule>
    <cfRule type="cellIs" dxfId="15167" priority="15866" stopIfTrue="1" operator="greaterThan">
      <formula>7</formula>
    </cfRule>
  </conditionalFormatting>
  <conditionalFormatting sqref="H667">
    <cfRule type="cellIs" dxfId="15166" priority="15861" stopIfTrue="1" operator="lessThanOrEqual">
      <formula>12</formula>
    </cfRule>
    <cfRule type="cellIs" dxfId="15165" priority="15862" stopIfTrue="1" operator="between">
      <formula>12</formula>
      <formula>16</formula>
    </cfRule>
    <cfRule type="cellIs" dxfId="15164" priority="15863" stopIfTrue="1" operator="greaterThan">
      <formula>16</formula>
    </cfRule>
  </conditionalFormatting>
  <conditionalFormatting sqref="K667">
    <cfRule type="cellIs" dxfId="15163" priority="15858" stopIfTrue="1" operator="greaterThan">
      <formula>6.2</formula>
    </cfRule>
    <cfRule type="cellIs" dxfId="15162" priority="15859" stopIfTrue="1" operator="between">
      <formula>5.601</formula>
      <formula>6.2</formula>
    </cfRule>
    <cfRule type="cellIs" dxfId="15161" priority="15860" stopIfTrue="1" operator="lessThanOrEqual">
      <formula>5.6</formula>
    </cfRule>
  </conditionalFormatting>
  <conditionalFormatting sqref="L667">
    <cfRule type="cellIs" dxfId="15160" priority="15857" stopIfTrue="1" operator="lessThanOrEqual">
      <formula>0.02</formula>
    </cfRule>
  </conditionalFormatting>
  <conditionalFormatting sqref="G667">
    <cfRule type="cellIs" dxfId="15159" priority="15854" stopIfTrue="1" operator="lessThanOrEqual">
      <formula>0.12</formula>
    </cfRule>
    <cfRule type="cellIs" dxfId="15158" priority="15855" stopIfTrue="1" operator="between">
      <formula>0.1201</formula>
      <formula>0.2</formula>
    </cfRule>
    <cfRule type="cellIs" dxfId="15157" priority="15856" stopIfTrue="1" operator="greaterThan">
      <formula>0.2</formula>
    </cfRule>
  </conditionalFormatting>
  <conditionalFormatting sqref="P667">
    <cfRule type="cellIs" dxfId="15156" priority="15852" stopIfTrue="1" operator="between">
      <formula>50.1</formula>
      <formula>100</formula>
    </cfRule>
    <cfRule type="cellIs" dxfId="15155" priority="15853" stopIfTrue="1" operator="greaterThan">
      <formula>100</formula>
    </cfRule>
  </conditionalFormatting>
  <conditionalFormatting sqref="O667">
    <cfRule type="cellIs" dxfId="15154" priority="15850" stopIfTrue="1" operator="between">
      <formula>1250.1</formula>
      <formula>5000</formula>
    </cfRule>
    <cfRule type="cellIs" dxfId="15153" priority="15851" stopIfTrue="1" operator="greaterThan">
      <formula>5000</formula>
    </cfRule>
  </conditionalFormatting>
  <conditionalFormatting sqref="Q667">
    <cfRule type="cellIs" dxfId="15152" priority="15848" operator="lessThanOrEqual">
      <formula>1</formula>
    </cfRule>
    <cfRule type="cellIs" dxfId="15151" priority="15849" operator="lessThan">
      <formula>3</formula>
    </cfRule>
  </conditionalFormatting>
  <conditionalFormatting sqref="F679 J679">
    <cfRule type="cellIs" dxfId="15150" priority="15845" stopIfTrue="1" operator="lessThanOrEqual">
      <formula>60</formula>
    </cfRule>
    <cfRule type="cellIs" dxfId="15149" priority="15846" stopIfTrue="1" operator="between">
      <formula>60</formula>
      <formula>100</formula>
    </cfRule>
    <cfRule type="cellIs" dxfId="15148" priority="15847" stopIfTrue="1" operator="greaterThan">
      <formula>100</formula>
    </cfRule>
  </conditionalFormatting>
  <conditionalFormatting sqref="E679">
    <cfRule type="cellIs" dxfId="15147" priority="15842" stopIfTrue="1" operator="lessThanOrEqual">
      <formula>2.5</formula>
    </cfRule>
    <cfRule type="cellIs" dxfId="15146" priority="15843" stopIfTrue="1" operator="between">
      <formula>2.5</formula>
      <formula>7</formula>
    </cfRule>
    <cfRule type="cellIs" dxfId="15145" priority="15844" stopIfTrue="1" operator="greaterThan">
      <formula>7</formula>
    </cfRule>
  </conditionalFormatting>
  <conditionalFormatting sqref="H679">
    <cfRule type="cellIs" dxfId="15144" priority="15839" stopIfTrue="1" operator="lessThanOrEqual">
      <formula>12</formula>
    </cfRule>
    <cfRule type="cellIs" dxfId="15143" priority="15840" stopIfTrue="1" operator="between">
      <formula>12</formula>
      <formula>16</formula>
    </cfRule>
    <cfRule type="cellIs" dxfId="15142" priority="15841" stopIfTrue="1" operator="greaterThan">
      <formula>16</formula>
    </cfRule>
  </conditionalFormatting>
  <conditionalFormatting sqref="K679">
    <cfRule type="cellIs" dxfId="15141" priority="15836" stopIfTrue="1" operator="greaterThan">
      <formula>6.2</formula>
    </cfRule>
    <cfRule type="cellIs" dxfId="15140" priority="15837" stopIfTrue="1" operator="between">
      <formula>5.601</formula>
      <formula>6.2</formula>
    </cfRule>
    <cfRule type="cellIs" dxfId="15139" priority="15838" stopIfTrue="1" operator="lessThanOrEqual">
      <formula>5.6</formula>
    </cfRule>
  </conditionalFormatting>
  <conditionalFormatting sqref="L679">
    <cfRule type="cellIs" dxfId="15138" priority="15835" stopIfTrue="1" operator="lessThanOrEqual">
      <formula>0.02</formula>
    </cfRule>
  </conditionalFormatting>
  <conditionalFormatting sqref="G679">
    <cfRule type="cellIs" dxfId="15137" priority="15832" stopIfTrue="1" operator="lessThanOrEqual">
      <formula>0.12</formula>
    </cfRule>
    <cfRule type="cellIs" dxfId="15136" priority="15833" stopIfTrue="1" operator="between">
      <formula>0.1201</formula>
      <formula>0.2</formula>
    </cfRule>
    <cfRule type="cellIs" dxfId="15135" priority="15834" stopIfTrue="1" operator="greaterThan">
      <formula>0.2</formula>
    </cfRule>
  </conditionalFormatting>
  <conditionalFormatting sqref="P679">
    <cfRule type="cellIs" dxfId="15134" priority="15830" stopIfTrue="1" operator="between">
      <formula>50.1</formula>
      <formula>100</formula>
    </cfRule>
    <cfRule type="cellIs" dxfId="15133" priority="15831" stopIfTrue="1" operator="greaterThan">
      <formula>100</formula>
    </cfRule>
  </conditionalFormatting>
  <conditionalFormatting sqref="O679">
    <cfRule type="cellIs" dxfId="15132" priority="15828" stopIfTrue="1" operator="between">
      <formula>1250.1</formula>
      <formula>5000</formula>
    </cfRule>
    <cfRule type="cellIs" dxfId="15131" priority="15829" stopIfTrue="1" operator="greaterThan">
      <formula>5000</formula>
    </cfRule>
  </conditionalFormatting>
  <conditionalFormatting sqref="F679 J679">
    <cfRule type="cellIs" dxfId="15130" priority="15825" stopIfTrue="1" operator="lessThanOrEqual">
      <formula>60</formula>
    </cfRule>
    <cfRule type="cellIs" dxfId="15129" priority="15826" stopIfTrue="1" operator="between">
      <formula>60</formula>
      <formula>100</formula>
    </cfRule>
    <cfRule type="cellIs" dxfId="15128" priority="15827" stopIfTrue="1" operator="greaterThan">
      <formula>100</formula>
    </cfRule>
  </conditionalFormatting>
  <conditionalFormatting sqref="E679">
    <cfRule type="cellIs" dxfId="15127" priority="15822" stopIfTrue="1" operator="lessThanOrEqual">
      <formula>2.5</formula>
    </cfRule>
    <cfRule type="cellIs" dxfId="15126" priority="15823" stopIfTrue="1" operator="between">
      <formula>2.5</formula>
      <formula>7</formula>
    </cfRule>
    <cfRule type="cellIs" dxfId="15125" priority="15824" stopIfTrue="1" operator="greaterThan">
      <formula>7</formula>
    </cfRule>
  </conditionalFormatting>
  <conditionalFormatting sqref="H679">
    <cfRule type="cellIs" dxfId="15124" priority="15819" stopIfTrue="1" operator="lessThanOrEqual">
      <formula>12</formula>
    </cfRule>
    <cfRule type="cellIs" dxfId="15123" priority="15820" stopIfTrue="1" operator="between">
      <formula>12</formula>
      <formula>16</formula>
    </cfRule>
    <cfRule type="cellIs" dxfId="15122" priority="15821" stopIfTrue="1" operator="greaterThan">
      <formula>16</formula>
    </cfRule>
  </conditionalFormatting>
  <conditionalFormatting sqref="K679">
    <cfRule type="cellIs" dxfId="15121" priority="15816" stopIfTrue="1" operator="greaterThan">
      <formula>6.2</formula>
    </cfRule>
    <cfRule type="cellIs" dxfId="15120" priority="15817" stopIfTrue="1" operator="between">
      <formula>5.601</formula>
      <formula>6.2</formula>
    </cfRule>
    <cfRule type="cellIs" dxfId="15119" priority="15818" stopIfTrue="1" operator="lessThanOrEqual">
      <formula>5.6</formula>
    </cfRule>
  </conditionalFormatting>
  <conditionalFormatting sqref="L679">
    <cfRule type="cellIs" dxfId="15118" priority="15815" stopIfTrue="1" operator="lessThanOrEqual">
      <formula>0.02</formula>
    </cfRule>
  </conditionalFormatting>
  <conditionalFormatting sqref="G679">
    <cfRule type="cellIs" dxfId="15117" priority="15812" stopIfTrue="1" operator="lessThanOrEqual">
      <formula>0.12</formula>
    </cfRule>
    <cfRule type="cellIs" dxfId="15116" priority="15813" stopIfTrue="1" operator="between">
      <formula>0.1201</formula>
      <formula>0.2</formula>
    </cfRule>
    <cfRule type="cellIs" dxfId="15115" priority="15814" stopIfTrue="1" operator="greaterThan">
      <formula>0.2</formula>
    </cfRule>
  </conditionalFormatting>
  <conditionalFormatting sqref="P679">
    <cfRule type="cellIs" dxfId="15114" priority="15810" stopIfTrue="1" operator="between">
      <formula>50.1</formula>
      <formula>100</formula>
    </cfRule>
    <cfRule type="cellIs" dxfId="15113" priority="15811" stopIfTrue="1" operator="greaterThan">
      <formula>100</formula>
    </cfRule>
  </conditionalFormatting>
  <conditionalFormatting sqref="O679">
    <cfRule type="cellIs" dxfId="15112" priority="15808" stopIfTrue="1" operator="between">
      <formula>1250.1</formula>
      <formula>5000</formula>
    </cfRule>
    <cfRule type="cellIs" dxfId="15111" priority="15809" stopIfTrue="1" operator="greaterThan">
      <formula>5000</formula>
    </cfRule>
  </conditionalFormatting>
  <conditionalFormatting sqref="Q679">
    <cfRule type="cellIs" dxfId="15110" priority="15806" operator="lessThanOrEqual">
      <formula>1</formula>
    </cfRule>
    <cfRule type="cellIs" dxfId="15109" priority="15807" operator="lessThan">
      <formula>3</formula>
    </cfRule>
  </conditionalFormatting>
  <conditionalFormatting sqref="F691:G691">
    <cfRule type="cellIs" dxfId="15108" priority="15803" stopIfTrue="1" operator="lessThanOrEqual">
      <formula>60</formula>
    </cfRule>
    <cfRule type="cellIs" dxfId="15107" priority="15804" stopIfTrue="1" operator="between">
      <formula>60</formula>
      <formula>100</formula>
    </cfRule>
    <cfRule type="cellIs" dxfId="15106" priority="15805" stopIfTrue="1" operator="greaterThan">
      <formula>100</formula>
    </cfRule>
  </conditionalFormatting>
  <conditionalFormatting sqref="E691">
    <cfRule type="cellIs" dxfId="15105" priority="15800" stopIfTrue="1" operator="lessThanOrEqual">
      <formula>2.5</formula>
    </cfRule>
    <cfRule type="cellIs" dxfId="15104" priority="15801" stopIfTrue="1" operator="between">
      <formula>2.5</formula>
      <formula>7</formula>
    </cfRule>
    <cfRule type="cellIs" dxfId="15103" priority="15802" stopIfTrue="1" operator="greaterThan">
      <formula>7</formula>
    </cfRule>
  </conditionalFormatting>
  <conditionalFormatting sqref="H691">
    <cfRule type="cellIs" dxfId="15102" priority="15797" stopIfTrue="1" operator="lessThanOrEqual">
      <formula>12</formula>
    </cfRule>
    <cfRule type="cellIs" dxfId="15101" priority="15798" stopIfTrue="1" operator="between">
      <formula>12</formula>
      <formula>16</formula>
    </cfRule>
    <cfRule type="cellIs" dxfId="15100" priority="15799" stopIfTrue="1" operator="greaterThan">
      <formula>16</formula>
    </cfRule>
  </conditionalFormatting>
  <conditionalFormatting sqref="K691">
    <cfRule type="cellIs" dxfId="15099" priority="15794" stopIfTrue="1" operator="greaterThan">
      <formula>6.2</formula>
    </cfRule>
    <cfRule type="cellIs" dxfId="15098" priority="15795" stopIfTrue="1" operator="between">
      <formula>5.601</formula>
      <formula>6.2</formula>
    </cfRule>
    <cfRule type="cellIs" dxfId="15097" priority="15796" stopIfTrue="1" operator="lessThanOrEqual">
      <formula>5.6</formula>
    </cfRule>
  </conditionalFormatting>
  <conditionalFormatting sqref="L691">
    <cfRule type="cellIs" dxfId="15096" priority="15793" stopIfTrue="1" operator="lessThanOrEqual">
      <formula>0.02</formula>
    </cfRule>
  </conditionalFormatting>
  <conditionalFormatting sqref="G691">
    <cfRule type="cellIs" dxfId="15095" priority="15790" stopIfTrue="1" operator="lessThanOrEqual">
      <formula>0.12</formula>
    </cfRule>
    <cfRule type="cellIs" dxfId="15094" priority="15791" stopIfTrue="1" operator="between">
      <formula>0.1201</formula>
      <formula>0.2</formula>
    </cfRule>
    <cfRule type="cellIs" dxfId="15093" priority="15792" stopIfTrue="1" operator="greaterThan">
      <formula>0.2</formula>
    </cfRule>
  </conditionalFormatting>
  <conditionalFormatting sqref="P691">
    <cfRule type="cellIs" dxfId="15092" priority="15788" stopIfTrue="1" operator="between">
      <formula>50.1</formula>
      <formula>100</formula>
    </cfRule>
    <cfRule type="cellIs" dxfId="15091" priority="15789" stopIfTrue="1" operator="greaterThan">
      <formula>100</formula>
    </cfRule>
  </conditionalFormatting>
  <conditionalFormatting sqref="O691">
    <cfRule type="cellIs" dxfId="15090" priority="15786" stopIfTrue="1" operator="between">
      <formula>1250.1</formula>
      <formula>5000</formula>
    </cfRule>
    <cfRule type="cellIs" dxfId="15089" priority="15787" stopIfTrue="1" operator="greaterThan">
      <formula>5000</formula>
    </cfRule>
  </conditionalFormatting>
  <conditionalFormatting sqref="F691:G691">
    <cfRule type="cellIs" dxfId="15088" priority="15783" stopIfTrue="1" operator="lessThanOrEqual">
      <formula>60</formula>
    </cfRule>
    <cfRule type="cellIs" dxfId="15087" priority="15784" stopIfTrue="1" operator="between">
      <formula>60</formula>
      <formula>100</formula>
    </cfRule>
    <cfRule type="cellIs" dxfId="15086" priority="15785" stopIfTrue="1" operator="greaterThan">
      <formula>100</formula>
    </cfRule>
  </conditionalFormatting>
  <conditionalFormatting sqref="E691">
    <cfRule type="cellIs" dxfId="15085" priority="15780" stopIfTrue="1" operator="lessThanOrEqual">
      <formula>2.5</formula>
    </cfRule>
    <cfRule type="cellIs" dxfId="15084" priority="15781" stopIfTrue="1" operator="between">
      <formula>2.5</formula>
      <formula>7</formula>
    </cfRule>
    <cfRule type="cellIs" dxfId="15083" priority="15782" stopIfTrue="1" operator="greaterThan">
      <formula>7</formula>
    </cfRule>
  </conditionalFormatting>
  <conditionalFormatting sqref="H691">
    <cfRule type="cellIs" dxfId="15082" priority="15777" stopIfTrue="1" operator="lessThanOrEqual">
      <formula>12</formula>
    </cfRule>
    <cfRule type="cellIs" dxfId="15081" priority="15778" stopIfTrue="1" operator="between">
      <formula>12</formula>
      <formula>16</formula>
    </cfRule>
    <cfRule type="cellIs" dxfId="15080" priority="15779" stopIfTrue="1" operator="greaterThan">
      <formula>16</formula>
    </cfRule>
  </conditionalFormatting>
  <conditionalFormatting sqref="K691">
    <cfRule type="cellIs" dxfId="15079" priority="15774" stopIfTrue="1" operator="greaterThan">
      <formula>6.2</formula>
    </cfRule>
    <cfRule type="cellIs" dxfId="15078" priority="15775" stopIfTrue="1" operator="between">
      <formula>5.601</formula>
      <formula>6.2</formula>
    </cfRule>
    <cfRule type="cellIs" dxfId="15077" priority="15776" stopIfTrue="1" operator="lessThanOrEqual">
      <formula>5.6</formula>
    </cfRule>
  </conditionalFormatting>
  <conditionalFormatting sqref="L691">
    <cfRule type="cellIs" dxfId="15076" priority="15773" stopIfTrue="1" operator="lessThanOrEqual">
      <formula>0.02</formula>
    </cfRule>
  </conditionalFormatting>
  <conditionalFormatting sqref="G691">
    <cfRule type="cellIs" dxfId="15075" priority="15770" stopIfTrue="1" operator="lessThanOrEqual">
      <formula>0.12</formula>
    </cfRule>
    <cfRule type="cellIs" dxfId="15074" priority="15771" stopIfTrue="1" operator="between">
      <formula>0.1201</formula>
      <formula>0.2</formula>
    </cfRule>
    <cfRule type="cellIs" dxfId="15073" priority="15772" stopIfTrue="1" operator="greaterThan">
      <formula>0.2</formula>
    </cfRule>
  </conditionalFormatting>
  <conditionalFormatting sqref="P691">
    <cfRule type="cellIs" dxfId="15072" priority="15768" stopIfTrue="1" operator="between">
      <formula>50.1</formula>
      <formula>100</formula>
    </cfRule>
    <cfRule type="cellIs" dxfId="15071" priority="15769" stopIfTrue="1" operator="greaterThan">
      <formula>100</formula>
    </cfRule>
  </conditionalFormatting>
  <conditionalFormatting sqref="O691">
    <cfRule type="cellIs" dxfId="15070" priority="15766" stopIfTrue="1" operator="between">
      <formula>1250.1</formula>
      <formula>5000</formula>
    </cfRule>
    <cfRule type="cellIs" dxfId="15069" priority="15767" stopIfTrue="1" operator="greaterThan">
      <formula>5000</formula>
    </cfRule>
  </conditionalFormatting>
  <conditionalFormatting sqref="Q691">
    <cfRule type="cellIs" dxfId="15068" priority="15764" operator="lessThanOrEqual">
      <formula>1</formula>
    </cfRule>
    <cfRule type="cellIs" dxfId="15067" priority="15765" operator="lessThan">
      <formula>3</formula>
    </cfRule>
  </conditionalFormatting>
  <conditionalFormatting sqref="F703:G703">
    <cfRule type="cellIs" dxfId="15066" priority="15761" stopIfTrue="1" operator="lessThanOrEqual">
      <formula>60</formula>
    </cfRule>
    <cfRule type="cellIs" dxfId="15065" priority="15762" stopIfTrue="1" operator="between">
      <formula>60</formula>
      <formula>100</formula>
    </cfRule>
    <cfRule type="cellIs" dxfId="15064" priority="15763" stopIfTrue="1" operator="greaterThan">
      <formula>100</formula>
    </cfRule>
  </conditionalFormatting>
  <conditionalFormatting sqref="E703">
    <cfRule type="cellIs" dxfId="15063" priority="15758" stopIfTrue="1" operator="lessThanOrEqual">
      <formula>2.5</formula>
    </cfRule>
    <cfRule type="cellIs" dxfId="15062" priority="15759" stopIfTrue="1" operator="between">
      <formula>2.5</formula>
      <formula>7</formula>
    </cfRule>
    <cfRule type="cellIs" dxfId="15061" priority="15760" stopIfTrue="1" operator="greaterThan">
      <formula>7</formula>
    </cfRule>
  </conditionalFormatting>
  <conditionalFormatting sqref="H703">
    <cfRule type="cellIs" dxfId="15060" priority="15755" stopIfTrue="1" operator="lessThanOrEqual">
      <formula>12</formula>
    </cfRule>
    <cfRule type="cellIs" dxfId="15059" priority="15756" stopIfTrue="1" operator="between">
      <formula>12</formula>
      <formula>16</formula>
    </cfRule>
    <cfRule type="cellIs" dxfId="15058" priority="15757" stopIfTrue="1" operator="greaterThan">
      <formula>16</formula>
    </cfRule>
  </conditionalFormatting>
  <conditionalFormatting sqref="K703">
    <cfRule type="cellIs" dxfId="15057" priority="15752" stopIfTrue="1" operator="greaterThan">
      <formula>6.2</formula>
    </cfRule>
    <cfRule type="cellIs" dxfId="15056" priority="15753" stopIfTrue="1" operator="between">
      <formula>5.601</formula>
      <formula>6.2</formula>
    </cfRule>
    <cfRule type="cellIs" dxfId="15055" priority="15754" stopIfTrue="1" operator="lessThanOrEqual">
      <formula>5.6</formula>
    </cfRule>
  </conditionalFormatting>
  <conditionalFormatting sqref="L703">
    <cfRule type="cellIs" dxfId="15054" priority="15751" stopIfTrue="1" operator="lessThanOrEqual">
      <formula>0.02</formula>
    </cfRule>
  </conditionalFormatting>
  <conditionalFormatting sqref="G703">
    <cfRule type="cellIs" dxfId="15053" priority="15748" stopIfTrue="1" operator="lessThanOrEqual">
      <formula>0.12</formula>
    </cfRule>
    <cfRule type="cellIs" dxfId="15052" priority="15749" stopIfTrue="1" operator="between">
      <formula>0.1201</formula>
      <formula>0.2</formula>
    </cfRule>
    <cfRule type="cellIs" dxfId="15051" priority="15750" stopIfTrue="1" operator="greaterThan">
      <formula>0.2</formula>
    </cfRule>
  </conditionalFormatting>
  <conditionalFormatting sqref="P703">
    <cfRule type="cellIs" dxfId="15050" priority="15746" stopIfTrue="1" operator="between">
      <formula>50.1</formula>
      <formula>100</formula>
    </cfRule>
    <cfRule type="cellIs" dxfId="15049" priority="15747" stopIfTrue="1" operator="greaterThan">
      <formula>100</formula>
    </cfRule>
  </conditionalFormatting>
  <conditionalFormatting sqref="O703">
    <cfRule type="cellIs" dxfId="15048" priority="15744" stopIfTrue="1" operator="between">
      <formula>1250.1</formula>
      <formula>5000</formula>
    </cfRule>
    <cfRule type="cellIs" dxfId="15047" priority="15745" stopIfTrue="1" operator="greaterThan">
      <formula>5000</formula>
    </cfRule>
  </conditionalFormatting>
  <conditionalFormatting sqref="F703:G703">
    <cfRule type="cellIs" dxfId="15046" priority="15741" stopIfTrue="1" operator="lessThanOrEqual">
      <formula>60</formula>
    </cfRule>
    <cfRule type="cellIs" dxfId="15045" priority="15742" stopIfTrue="1" operator="between">
      <formula>60</formula>
      <formula>100</formula>
    </cfRule>
    <cfRule type="cellIs" dxfId="15044" priority="15743" stopIfTrue="1" operator="greaterThan">
      <formula>100</formula>
    </cfRule>
  </conditionalFormatting>
  <conditionalFormatting sqref="E703">
    <cfRule type="cellIs" dxfId="15043" priority="15738" stopIfTrue="1" operator="lessThanOrEqual">
      <formula>2.5</formula>
    </cfRule>
    <cfRule type="cellIs" dxfId="15042" priority="15739" stopIfTrue="1" operator="between">
      <formula>2.5</formula>
      <formula>7</formula>
    </cfRule>
    <cfRule type="cellIs" dxfId="15041" priority="15740" stopIfTrue="1" operator="greaterThan">
      <formula>7</formula>
    </cfRule>
  </conditionalFormatting>
  <conditionalFormatting sqref="H703">
    <cfRule type="cellIs" dxfId="15040" priority="15735" stopIfTrue="1" operator="lessThanOrEqual">
      <formula>12</formula>
    </cfRule>
    <cfRule type="cellIs" dxfId="15039" priority="15736" stopIfTrue="1" operator="between">
      <formula>12</formula>
      <formula>16</formula>
    </cfRule>
    <cfRule type="cellIs" dxfId="15038" priority="15737" stopIfTrue="1" operator="greaterThan">
      <formula>16</formula>
    </cfRule>
  </conditionalFormatting>
  <conditionalFormatting sqref="K703">
    <cfRule type="cellIs" dxfId="15037" priority="15732" stopIfTrue="1" operator="greaterThan">
      <formula>6.2</formula>
    </cfRule>
    <cfRule type="cellIs" dxfId="15036" priority="15733" stopIfTrue="1" operator="between">
      <formula>5.601</formula>
      <formula>6.2</formula>
    </cfRule>
    <cfRule type="cellIs" dxfId="15035" priority="15734" stopIfTrue="1" operator="lessThanOrEqual">
      <formula>5.6</formula>
    </cfRule>
  </conditionalFormatting>
  <conditionalFormatting sqref="L703">
    <cfRule type="cellIs" dxfId="15034" priority="15731" stopIfTrue="1" operator="lessThanOrEqual">
      <formula>0.02</formula>
    </cfRule>
  </conditionalFormatting>
  <conditionalFormatting sqref="G703">
    <cfRule type="cellIs" dxfId="15033" priority="15728" stopIfTrue="1" operator="lessThanOrEqual">
      <formula>0.12</formula>
    </cfRule>
    <cfRule type="cellIs" dxfId="15032" priority="15729" stopIfTrue="1" operator="between">
      <formula>0.1201</formula>
      <formula>0.2</formula>
    </cfRule>
    <cfRule type="cellIs" dxfId="15031" priority="15730" stopIfTrue="1" operator="greaterThan">
      <formula>0.2</formula>
    </cfRule>
  </conditionalFormatting>
  <conditionalFormatting sqref="P703">
    <cfRule type="cellIs" dxfId="15030" priority="15726" stopIfTrue="1" operator="between">
      <formula>50.1</formula>
      <formula>100</formula>
    </cfRule>
    <cfRule type="cellIs" dxfId="15029" priority="15727" stopIfTrue="1" operator="greaterThan">
      <formula>100</formula>
    </cfRule>
  </conditionalFormatting>
  <conditionalFormatting sqref="O703">
    <cfRule type="cellIs" dxfId="15028" priority="15724" stopIfTrue="1" operator="between">
      <formula>1250.1</formula>
      <formula>5000</formula>
    </cfRule>
    <cfRule type="cellIs" dxfId="15027" priority="15725" stopIfTrue="1" operator="greaterThan">
      <formula>5000</formula>
    </cfRule>
  </conditionalFormatting>
  <conditionalFormatting sqref="Q703">
    <cfRule type="cellIs" dxfId="15026" priority="15722" operator="lessThanOrEqual">
      <formula>1</formula>
    </cfRule>
    <cfRule type="cellIs" dxfId="15025" priority="15723" operator="lessThan">
      <formula>3</formula>
    </cfRule>
  </conditionalFormatting>
  <conditionalFormatting sqref="F715:G715">
    <cfRule type="cellIs" dxfId="15024" priority="15719" stopIfTrue="1" operator="lessThanOrEqual">
      <formula>60</formula>
    </cfRule>
    <cfRule type="cellIs" dxfId="15023" priority="15720" stopIfTrue="1" operator="between">
      <formula>60</formula>
      <formula>100</formula>
    </cfRule>
    <cfRule type="cellIs" dxfId="15022" priority="15721" stopIfTrue="1" operator="greaterThan">
      <formula>100</formula>
    </cfRule>
  </conditionalFormatting>
  <conditionalFormatting sqref="E715">
    <cfRule type="cellIs" dxfId="15021" priority="15716" stopIfTrue="1" operator="lessThanOrEqual">
      <formula>2.5</formula>
    </cfRule>
    <cfRule type="cellIs" dxfId="15020" priority="15717" stopIfTrue="1" operator="between">
      <formula>2.5</formula>
      <formula>7</formula>
    </cfRule>
    <cfRule type="cellIs" dxfId="15019" priority="15718" stopIfTrue="1" operator="greaterThan">
      <formula>7</formula>
    </cfRule>
  </conditionalFormatting>
  <conditionalFormatting sqref="H715">
    <cfRule type="cellIs" dxfId="15018" priority="15713" stopIfTrue="1" operator="lessThanOrEqual">
      <formula>12</formula>
    </cfRule>
    <cfRule type="cellIs" dxfId="15017" priority="15714" stopIfTrue="1" operator="between">
      <formula>12</formula>
      <formula>16</formula>
    </cfRule>
    <cfRule type="cellIs" dxfId="15016" priority="15715" stopIfTrue="1" operator="greaterThan">
      <formula>16</formula>
    </cfRule>
  </conditionalFormatting>
  <conditionalFormatting sqref="K715">
    <cfRule type="cellIs" dxfId="15015" priority="15710" stopIfTrue="1" operator="greaterThan">
      <formula>6.2</formula>
    </cfRule>
    <cfRule type="cellIs" dxfId="15014" priority="15711" stopIfTrue="1" operator="between">
      <formula>5.601</formula>
      <formula>6.2</formula>
    </cfRule>
    <cfRule type="cellIs" dxfId="15013" priority="15712" stopIfTrue="1" operator="lessThanOrEqual">
      <formula>5.6</formula>
    </cfRule>
  </conditionalFormatting>
  <conditionalFormatting sqref="L715">
    <cfRule type="cellIs" dxfId="15012" priority="15709" stopIfTrue="1" operator="lessThanOrEqual">
      <formula>0.02</formula>
    </cfRule>
  </conditionalFormatting>
  <conditionalFormatting sqref="G715">
    <cfRule type="cellIs" dxfId="15011" priority="15706" stopIfTrue="1" operator="lessThanOrEqual">
      <formula>0.12</formula>
    </cfRule>
    <cfRule type="cellIs" dxfId="15010" priority="15707" stopIfTrue="1" operator="between">
      <formula>0.1201</formula>
      <formula>0.2</formula>
    </cfRule>
    <cfRule type="cellIs" dxfId="15009" priority="15708" stopIfTrue="1" operator="greaterThan">
      <formula>0.2</formula>
    </cfRule>
  </conditionalFormatting>
  <conditionalFormatting sqref="P715">
    <cfRule type="cellIs" dxfId="15008" priority="15704" stopIfTrue="1" operator="between">
      <formula>50.1</formula>
      <formula>100</formula>
    </cfRule>
    <cfRule type="cellIs" dxfId="15007" priority="15705" stopIfTrue="1" operator="greaterThan">
      <formula>100</formula>
    </cfRule>
  </conditionalFormatting>
  <conditionalFormatting sqref="O715">
    <cfRule type="cellIs" dxfId="15006" priority="15702" stopIfTrue="1" operator="between">
      <formula>1250.1</formula>
      <formula>5000</formula>
    </cfRule>
    <cfRule type="cellIs" dxfId="15005" priority="15703" stopIfTrue="1" operator="greaterThan">
      <formula>5000</formula>
    </cfRule>
  </conditionalFormatting>
  <conditionalFormatting sqref="F715:G715">
    <cfRule type="cellIs" dxfId="15004" priority="15699" stopIfTrue="1" operator="lessThanOrEqual">
      <formula>60</formula>
    </cfRule>
    <cfRule type="cellIs" dxfId="15003" priority="15700" stopIfTrue="1" operator="between">
      <formula>60</formula>
      <formula>100</formula>
    </cfRule>
    <cfRule type="cellIs" dxfId="15002" priority="15701" stopIfTrue="1" operator="greaterThan">
      <formula>100</formula>
    </cfRule>
  </conditionalFormatting>
  <conditionalFormatting sqref="E715">
    <cfRule type="cellIs" dxfId="15001" priority="15696" stopIfTrue="1" operator="lessThanOrEqual">
      <formula>2.5</formula>
    </cfRule>
    <cfRule type="cellIs" dxfId="15000" priority="15697" stopIfTrue="1" operator="between">
      <formula>2.5</formula>
      <formula>7</formula>
    </cfRule>
    <cfRule type="cellIs" dxfId="14999" priority="15698" stopIfTrue="1" operator="greaterThan">
      <formula>7</formula>
    </cfRule>
  </conditionalFormatting>
  <conditionalFormatting sqref="H715">
    <cfRule type="cellIs" dxfId="14998" priority="15693" stopIfTrue="1" operator="lessThanOrEqual">
      <formula>12</formula>
    </cfRule>
    <cfRule type="cellIs" dxfId="14997" priority="15694" stopIfTrue="1" operator="between">
      <formula>12</formula>
      <formula>16</formula>
    </cfRule>
    <cfRule type="cellIs" dxfId="14996" priority="15695" stopIfTrue="1" operator="greaterThan">
      <formula>16</formula>
    </cfRule>
  </conditionalFormatting>
  <conditionalFormatting sqref="K715">
    <cfRule type="cellIs" dxfId="14995" priority="15690" stopIfTrue="1" operator="greaterThan">
      <formula>6.2</formula>
    </cfRule>
    <cfRule type="cellIs" dxfId="14994" priority="15691" stopIfTrue="1" operator="between">
      <formula>5.601</formula>
      <formula>6.2</formula>
    </cfRule>
    <cfRule type="cellIs" dxfId="14993" priority="15692" stopIfTrue="1" operator="lessThanOrEqual">
      <formula>5.6</formula>
    </cfRule>
  </conditionalFormatting>
  <conditionalFormatting sqref="L715">
    <cfRule type="cellIs" dxfId="14992" priority="15689" stopIfTrue="1" operator="lessThanOrEqual">
      <formula>0.02</formula>
    </cfRule>
  </conditionalFormatting>
  <conditionalFormatting sqref="G715">
    <cfRule type="cellIs" dxfId="14991" priority="15686" stopIfTrue="1" operator="lessThanOrEqual">
      <formula>0.12</formula>
    </cfRule>
    <cfRule type="cellIs" dxfId="14990" priority="15687" stopIfTrue="1" operator="between">
      <formula>0.1201</formula>
      <formula>0.2</formula>
    </cfRule>
    <cfRule type="cellIs" dxfId="14989" priority="15688" stopIfTrue="1" operator="greaterThan">
      <formula>0.2</formula>
    </cfRule>
  </conditionalFormatting>
  <conditionalFormatting sqref="P715">
    <cfRule type="cellIs" dxfId="14988" priority="15684" stopIfTrue="1" operator="between">
      <formula>50.1</formula>
      <formula>100</formula>
    </cfRule>
    <cfRule type="cellIs" dxfId="14987" priority="15685" stopIfTrue="1" operator="greaterThan">
      <formula>100</formula>
    </cfRule>
  </conditionalFormatting>
  <conditionalFormatting sqref="O715">
    <cfRule type="cellIs" dxfId="14986" priority="15682" stopIfTrue="1" operator="between">
      <formula>1250.1</formula>
      <formula>5000</formula>
    </cfRule>
    <cfRule type="cellIs" dxfId="14985" priority="15683" stopIfTrue="1" operator="greaterThan">
      <formula>5000</formula>
    </cfRule>
  </conditionalFormatting>
  <conditionalFormatting sqref="Q715">
    <cfRule type="cellIs" dxfId="14984" priority="15680" operator="lessThanOrEqual">
      <formula>1</formula>
    </cfRule>
    <cfRule type="cellIs" dxfId="14983" priority="15681" operator="lessThan">
      <formula>3</formula>
    </cfRule>
  </conditionalFormatting>
  <conditionalFormatting sqref="F728:G728">
    <cfRule type="cellIs" dxfId="14982" priority="15677" stopIfTrue="1" operator="lessThanOrEqual">
      <formula>60</formula>
    </cfRule>
    <cfRule type="cellIs" dxfId="14981" priority="15678" stopIfTrue="1" operator="between">
      <formula>60</formula>
      <formula>100</formula>
    </cfRule>
    <cfRule type="cellIs" dxfId="14980" priority="15679" stopIfTrue="1" operator="greaterThan">
      <formula>100</formula>
    </cfRule>
  </conditionalFormatting>
  <conditionalFormatting sqref="E728">
    <cfRule type="cellIs" dxfId="14979" priority="15674" stopIfTrue="1" operator="lessThanOrEqual">
      <formula>2.5</formula>
    </cfRule>
    <cfRule type="cellIs" dxfId="14978" priority="15675" stopIfTrue="1" operator="between">
      <formula>2.5</formula>
      <formula>7</formula>
    </cfRule>
    <cfRule type="cellIs" dxfId="14977" priority="15676" stopIfTrue="1" operator="greaterThan">
      <formula>7</formula>
    </cfRule>
  </conditionalFormatting>
  <conditionalFormatting sqref="H728">
    <cfRule type="cellIs" dxfId="14976" priority="15671" stopIfTrue="1" operator="lessThanOrEqual">
      <formula>12</formula>
    </cfRule>
    <cfRule type="cellIs" dxfId="14975" priority="15672" stopIfTrue="1" operator="between">
      <formula>12</formula>
      <formula>16</formula>
    </cfRule>
    <cfRule type="cellIs" dxfId="14974" priority="15673" stopIfTrue="1" operator="greaterThan">
      <formula>16</formula>
    </cfRule>
  </conditionalFormatting>
  <conditionalFormatting sqref="K728">
    <cfRule type="cellIs" dxfId="14973" priority="15668" stopIfTrue="1" operator="greaterThan">
      <formula>6.2</formula>
    </cfRule>
    <cfRule type="cellIs" dxfId="14972" priority="15669" stopIfTrue="1" operator="between">
      <formula>5.601</formula>
      <formula>6.2</formula>
    </cfRule>
    <cfRule type="cellIs" dxfId="14971" priority="15670" stopIfTrue="1" operator="lessThanOrEqual">
      <formula>5.6</formula>
    </cfRule>
  </conditionalFormatting>
  <conditionalFormatting sqref="L728">
    <cfRule type="cellIs" dxfId="14970" priority="15667" stopIfTrue="1" operator="lessThanOrEqual">
      <formula>0.02</formula>
    </cfRule>
  </conditionalFormatting>
  <conditionalFormatting sqref="G728">
    <cfRule type="cellIs" dxfId="14969" priority="15664" stopIfTrue="1" operator="lessThanOrEqual">
      <formula>0.12</formula>
    </cfRule>
    <cfRule type="cellIs" dxfId="14968" priority="15665" stopIfTrue="1" operator="between">
      <formula>0.1201</formula>
      <formula>0.2</formula>
    </cfRule>
    <cfRule type="cellIs" dxfId="14967" priority="15666" stopIfTrue="1" operator="greaterThan">
      <formula>0.2</formula>
    </cfRule>
  </conditionalFormatting>
  <conditionalFormatting sqref="P728">
    <cfRule type="cellIs" dxfId="14966" priority="15662" stopIfTrue="1" operator="between">
      <formula>50.1</formula>
      <formula>100</formula>
    </cfRule>
    <cfRule type="cellIs" dxfId="14965" priority="15663" stopIfTrue="1" operator="greaterThan">
      <formula>100</formula>
    </cfRule>
  </conditionalFormatting>
  <conditionalFormatting sqref="O728">
    <cfRule type="cellIs" dxfId="14964" priority="15660" stopIfTrue="1" operator="between">
      <formula>1250.1</formula>
      <formula>5000</formula>
    </cfRule>
    <cfRule type="cellIs" dxfId="14963" priority="15661" stopIfTrue="1" operator="greaterThan">
      <formula>5000</formula>
    </cfRule>
  </conditionalFormatting>
  <conditionalFormatting sqref="F728:G728">
    <cfRule type="cellIs" dxfId="14962" priority="15657" stopIfTrue="1" operator="lessThanOrEqual">
      <formula>60</formula>
    </cfRule>
    <cfRule type="cellIs" dxfId="14961" priority="15658" stopIfTrue="1" operator="between">
      <formula>60</formula>
      <formula>100</formula>
    </cfRule>
    <cfRule type="cellIs" dxfId="14960" priority="15659" stopIfTrue="1" operator="greaterThan">
      <formula>100</formula>
    </cfRule>
  </conditionalFormatting>
  <conditionalFormatting sqref="E728">
    <cfRule type="cellIs" dxfId="14959" priority="15654" stopIfTrue="1" operator="lessThanOrEqual">
      <formula>2.5</formula>
    </cfRule>
    <cfRule type="cellIs" dxfId="14958" priority="15655" stopIfTrue="1" operator="between">
      <formula>2.5</formula>
      <formula>7</formula>
    </cfRule>
    <cfRule type="cellIs" dxfId="14957" priority="15656" stopIfTrue="1" operator="greaterThan">
      <formula>7</formula>
    </cfRule>
  </conditionalFormatting>
  <conditionalFormatting sqref="H728">
    <cfRule type="cellIs" dxfId="14956" priority="15651" stopIfTrue="1" operator="lessThanOrEqual">
      <formula>12</formula>
    </cfRule>
    <cfRule type="cellIs" dxfId="14955" priority="15652" stopIfTrue="1" operator="between">
      <formula>12</formula>
      <formula>16</formula>
    </cfRule>
    <cfRule type="cellIs" dxfId="14954" priority="15653" stopIfTrue="1" operator="greaterThan">
      <formula>16</formula>
    </cfRule>
  </conditionalFormatting>
  <conditionalFormatting sqref="K728">
    <cfRule type="cellIs" dxfId="14953" priority="15648" stopIfTrue="1" operator="greaterThan">
      <formula>6.2</formula>
    </cfRule>
    <cfRule type="cellIs" dxfId="14952" priority="15649" stopIfTrue="1" operator="between">
      <formula>5.601</formula>
      <formula>6.2</formula>
    </cfRule>
    <cfRule type="cellIs" dxfId="14951" priority="15650" stopIfTrue="1" operator="lessThanOrEqual">
      <formula>5.6</formula>
    </cfRule>
  </conditionalFormatting>
  <conditionalFormatting sqref="L728">
    <cfRule type="cellIs" dxfId="14950" priority="15647" stopIfTrue="1" operator="lessThanOrEqual">
      <formula>0.02</formula>
    </cfRule>
  </conditionalFormatting>
  <conditionalFormatting sqref="G728">
    <cfRule type="cellIs" dxfId="14949" priority="15644" stopIfTrue="1" operator="lessThanOrEqual">
      <formula>0.12</formula>
    </cfRule>
    <cfRule type="cellIs" dxfId="14948" priority="15645" stopIfTrue="1" operator="between">
      <formula>0.1201</formula>
      <formula>0.2</formula>
    </cfRule>
    <cfRule type="cellIs" dxfId="14947" priority="15646" stopIfTrue="1" operator="greaterThan">
      <formula>0.2</formula>
    </cfRule>
  </conditionalFormatting>
  <conditionalFormatting sqref="P728">
    <cfRule type="cellIs" dxfId="14946" priority="15642" stopIfTrue="1" operator="between">
      <formula>50.1</formula>
      <formula>100</formula>
    </cfRule>
    <cfRule type="cellIs" dxfId="14945" priority="15643" stopIfTrue="1" operator="greaterThan">
      <formula>100</formula>
    </cfRule>
  </conditionalFormatting>
  <conditionalFormatting sqref="O728">
    <cfRule type="cellIs" dxfId="14944" priority="15640" stopIfTrue="1" operator="between">
      <formula>1250.1</formula>
      <formula>5000</formula>
    </cfRule>
    <cfRule type="cellIs" dxfId="14943" priority="15641" stopIfTrue="1" operator="greaterThan">
      <formula>5000</formula>
    </cfRule>
  </conditionalFormatting>
  <conditionalFormatting sqref="Q728">
    <cfRule type="cellIs" dxfId="14942" priority="15638" operator="lessThanOrEqual">
      <formula>1</formula>
    </cfRule>
    <cfRule type="cellIs" dxfId="14941" priority="15639" operator="lessThan">
      <formula>3</formula>
    </cfRule>
  </conditionalFormatting>
  <conditionalFormatting sqref="F740 J740">
    <cfRule type="cellIs" dxfId="14940" priority="15635" stopIfTrue="1" operator="lessThanOrEqual">
      <formula>60</formula>
    </cfRule>
    <cfRule type="cellIs" dxfId="14939" priority="15636" stopIfTrue="1" operator="between">
      <formula>60</formula>
      <formula>100</formula>
    </cfRule>
    <cfRule type="cellIs" dxfId="14938" priority="15637" stopIfTrue="1" operator="greaterThan">
      <formula>100</formula>
    </cfRule>
  </conditionalFormatting>
  <conditionalFormatting sqref="E740">
    <cfRule type="cellIs" dxfId="14937" priority="15632" stopIfTrue="1" operator="lessThanOrEqual">
      <formula>2.5</formula>
    </cfRule>
    <cfRule type="cellIs" dxfId="14936" priority="15633" stopIfTrue="1" operator="between">
      <formula>2.5</formula>
      <formula>7</formula>
    </cfRule>
    <cfRule type="cellIs" dxfId="14935" priority="15634" stopIfTrue="1" operator="greaterThan">
      <formula>7</formula>
    </cfRule>
  </conditionalFormatting>
  <conditionalFormatting sqref="H740">
    <cfRule type="cellIs" dxfId="14934" priority="15629" stopIfTrue="1" operator="lessThanOrEqual">
      <formula>12</formula>
    </cfRule>
    <cfRule type="cellIs" dxfId="14933" priority="15630" stopIfTrue="1" operator="between">
      <formula>12</formula>
      <formula>16</formula>
    </cfRule>
    <cfRule type="cellIs" dxfId="14932" priority="15631" stopIfTrue="1" operator="greaterThan">
      <formula>16</formula>
    </cfRule>
  </conditionalFormatting>
  <conditionalFormatting sqref="K740">
    <cfRule type="cellIs" dxfId="14931" priority="15626" stopIfTrue="1" operator="greaterThan">
      <formula>6.2</formula>
    </cfRule>
    <cfRule type="cellIs" dxfId="14930" priority="15627" stopIfTrue="1" operator="between">
      <formula>5.601</formula>
      <formula>6.2</formula>
    </cfRule>
    <cfRule type="cellIs" dxfId="14929" priority="15628" stopIfTrue="1" operator="lessThanOrEqual">
      <formula>5.6</formula>
    </cfRule>
  </conditionalFormatting>
  <conditionalFormatting sqref="L740">
    <cfRule type="cellIs" dxfId="14928" priority="15625" stopIfTrue="1" operator="lessThanOrEqual">
      <formula>0.02</formula>
    </cfRule>
  </conditionalFormatting>
  <conditionalFormatting sqref="G740">
    <cfRule type="cellIs" dxfId="14927" priority="15622" stopIfTrue="1" operator="lessThanOrEqual">
      <formula>0.12</formula>
    </cfRule>
    <cfRule type="cellIs" dxfId="14926" priority="15623" stopIfTrue="1" operator="between">
      <formula>0.1201</formula>
      <formula>0.2</formula>
    </cfRule>
    <cfRule type="cellIs" dxfId="14925" priority="15624" stopIfTrue="1" operator="greaterThan">
      <formula>0.2</formula>
    </cfRule>
  </conditionalFormatting>
  <conditionalFormatting sqref="P740">
    <cfRule type="cellIs" dxfId="14924" priority="15620" stopIfTrue="1" operator="between">
      <formula>50.1</formula>
      <formula>100</formula>
    </cfRule>
    <cfRule type="cellIs" dxfId="14923" priority="15621" stopIfTrue="1" operator="greaterThan">
      <formula>100</formula>
    </cfRule>
  </conditionalFormatting>
  <conditionalFormatting sqref="O740">
    <cfRule type="cellIs" dxfId="14922" priority="15618" stopIfTrue="1" operator="between">
      <formula>1250.1</formula>
      <formula>5000</formula>
    </cfRule>
    <cfRule type="cellIs" dxfId="14921" priority="15619" stopIfTrue="1" operator="greaterThan">
      <formula>5000</formula>
    </cfRule>
  </conditionalFormatting>
  <conditionalFormatting sqref="F740 J740">
    <cfRule type="cellIs" dxfId="14920" priority="15615" stopIfTrue="1" operator="lessThanOrEqual">
      <formula>60</formula>
    </cfRule>
    <cfRule type="cellIs" dxfId="14919" priority="15616" stopIfTrue="1" operator="between">
      <formula>60</formula>
      <formula>100</formula>
    </cfRule>
    <cfRule type="cellIs" dxfId="14918" priority="15617" stopIfTrue="1" operator="greaterThan">
      <formula>100</formula>
    </cfRule>
  </conditionalFormatting>
  <conditionalFormatting sqref="E740">
    <cfRule type="cellIs" dxfId="14917" priority="15612" stopIfTrue="1" operator="lessThanOrEqual">
      <formula>2.5</formula>
    </cfRule>
    <cfRule type="cellIs" dxfId="14916" priority="15613" stopIfTrue="1" operator="between">
      <formula>2.5</formula>
      <formula>7</formula>
    </cfRule>
    <cfRule type="cellIs" dxfId="14915" priority="15614" stopIfTrue="1" operator="greaterThan">
      <formula>7</formula>
    </cfRule>
  </conditionalFormatting>
  <conditionalFormatting sqref="H740">
    <cfRule type="cellIs" dxfId="14914" priority="15609" stopIfTrue="1" operator="lessThanOrEqual">
      <formula>12</formula>
    </cfRule>
    <cfRule type="cellIs" dxfId="14913" priority="15610" stopIfTrue="1" operator="between">
      <formula>12</formula>
      <formula>16</formula>
    </cfRule>
    <cfRule type="cellIs" dxfId="14912" priority="15611" stopIfTrue="1" operator="greaterThan">
      <formula>16</formula>
    </cfRule>
  </conditionalFormatting>
  <conditionalFormatting sqref="K740">
    <cfRule type="cellIs" dxfId="14911" priority="15606" stopIfTrue="1" operator="greaterThan">
      <formula>6.2</formula>
    </cfRule>
    <cfRule type="cellIs" dxfId="14910" priority="15607" stopIfTrue="1" operator="between">
      <formula>5.601</formula>
      <formula>6.2</formula>
    </cfRule>
    <cfRule type="cellIs" dxfId="14909" priority="15608" stopIfTrue="1" operator="lessThanOrEqual">
      <formula>5.6</formula>
    </cfRule>
  </conditionalFormatting>
  <conditionalFormatting sqref="L740">
    <cfRule type="cellIs" dxfId="14908" priority="15605" stopIfTrue="1" operator="lessThanOrEqual">
      <formula>0.02</formula>
    </cfRule>
  </conditionalFormatting>
  <conditionalFormatting sqref="G740">
    <cfRule type="cellIs" dxfId="14907" priority="15602" stopIfTrue="1" operator="lessThanOrEqual">
      <formula>0.12</formula>
    </cfRule>
    <cfRule type="cellIs" dxfId="14906" priority="15603" stopIfTrue="1" operator="between">
      <formula>0.1201</formula>
      <formula>0.2</formula>
    </cfRule>
    <cfRule type="cellIs" dxfId="14905" priority="15604" stopIfTrue="1" operator="greaterThan">
      <formula>0.2</formula>
    </cfRule>
  </conditionalFormatting>
  <conditionalFormatting sqref="P740">
    <cfRule type="cellIs" dxfId="14904" priority="15600" stopIfTrue="1" operator="between">
      <formula>50.1</formula>
      <formula>100</formula>
    </cfRule>
    <cfRule type="cellIs" dxfId="14903" priority="15601" stopIfTrue="1" operator="greaterThan">
      <formula>100</formula>
    </cfRule>
  </conditionalFormatting>
  <conditionalFormatting sqref="O740">
    <cfRule type="cellIs" dxfId="14902" priority="15598" stopIfTrue="1" operator="between">
      <formula>1250.1</formula>
      <formula>5000</formula>
    </cfRule>
    <cfRule type="cellIs" dxfId="14901" priority="15599" stopIfTrue="1" operator="greaterThan">
      <formula>5000</formula>
    </cfRule>
  </conditionalFormatting>
  <conditionalFormatting sqref="Q740">
    <cfRule type="cellIs" dxfId="14900" priority="15596" operator="lessThanOrEqual">
      <formula>1</formula>
    </cfRule>
    <cfRule type="cellIs" dxfId="14899" priority="15597" operator="lessThan">
      <formula>3</formula>
    </cfRule>
  </conditionalFormatting>
  <conditionalFormatting sqref="F71:G71">
    <cfRule type="cellIs" dxfId="14898" priority="15593" stopIfTrue="1" operator="lessThanOrEqual">
      <formula>60</formula>
    </cfRule>
    <cfRule type="cellIs" dxfId="14897" priority="15594" stopIfTrue="1" operator="between">
      <formula>60</formula>
      <formula>100</formula>
    </cfRule>
    <cfRule type="cellIs" dxfId="14896" priority="15595" stopIfTrue="1" operator="greaterThan">
      <formula>100</formula>
    </cfRule>
  </conditionalFormatting>
  <conditionalFormatting sqref="E71">
    <cfRule type="cellIs" dxfId="14895" priority="15590" stopIfTrue="1" operator="lessThanOrEqual">
      <formula>2.5</formula>
    </cfRule>
    <cfRule type="cellIs" dxfId="14894" priority="15591" stopIfTrue="1" operator="between">
      <formula>2.5</formula>
      <formula>7</formula>
    </cfRule>
    <cfRule type="cellIs" dxfId="14893" priority="15592" stopIfTrue="1" operator="greaterThan">
      <formula>7</formula>
    </cfRule>
  </conditionalFormatting>
  <conditionalFormatting sqref="H71">
    <cfRule type="cellIs" dxfId="14892" priority="15587" stopIfTrue="1" operator="lessThanOrEqual">
      <formula>12</formula>
    </cfRule>
    <cfRule type="cellIs" dxfId="14891" priority="15588" stopIfTrue="1" operator="between">
      <formula>12</formula>
      <formula>16</formula>
    </cfRule>
    <cfRule type="cellIs" dxfId="14890" priority="15589" stopIfTrue="1" operator="greaterThan">
      <formula>16</formula>
    </cfRule>
  </conditionalFormatting>
  <conditionalFormatting sqref="K71">
    <cfRule type="cellIs" dxfId="14889" priority="15584" stopIfTrue="1" operator="greaterThan">
      <formula>6.2</formula>
    </cfRule>
    <cfRule type="cellIs" dxfId="14888" priority="15585" stopIfTrue="1" operator="between">
      <formula>5.601</formula>
      <formula>6.2</formula>
    </cfRule>
    <cfRule type="cellIs" dxfId="14887" priority="15586" stopIfTrue="1" operator="lessThanOrEqual">
      <formula>5.6</formula>
    </cfRule>
  </conditionalFormatting>
  <conditionalFormatting sqref="L71">
    <cfRule type="cellIs" dxfId="14886" priority="15583" stopIfTrue="1" operator="lessThanOrEqual">
      <formula>0.02</formula>
    </cfRule>
  </conditionalFormatting>
  <conditionalFormatting sqref="G71">
    <cfRule type="cellIs" dxfId="14885" priority="15580" stopIfTrue="1" operator="lessThanOrEqual">
      <formula>0.12</formula>
    </cfRule>
    <cfRule type="cellIs" dxfId="14884" priority="15581" stopIfTrue="1" operator="between">
      <formula>0.1201</formula>
      <formula>0.2</formula>
    </cfRule>
    <cfRule type="cellIs" dxfId="14883" priority="15582" stopIfTrue="1" operator="greaterThan">
      <formula>0.2</formula>
    </cfRule>
  </conditionalFormatting>
  <conditionalFormatting sqref="P71">
    <cfRule type="cellIs" dxfId="14882" priority="15578" stopIfTrue="1" operator="between">
      <formula>50.1</formula>
      <formula>100</formula>
    </cfRule>
    <cfRule type="cellIs" dxfId="14881" priority="15579" stopIfTrue="1" operator="greaterThan">
      <formula>100</formula>
    </cfRule>
  </conditionalFormatting>
  <conditionalFormatting sqref="O71">
    <cfRule type="cellIs" dxfId="14880" priority="15576" stopIfTrue="1" operator="between">
      <formula>1250.1</formula>
      <formula>5000</formula>
    </cfRule>
    <cfRule type="cellIs" dxfId="14879" priority="15577" stopIfTrue="1" operator="greaterThan">
      <formula>5000</formula>
    </cfRule>
  </conditionalFormatting>
  <conditionalFormatting sqref="F71:G71">
    <cfRule type="cellIs" dxfId="14878" priority="15573" stopIfTrue="1" operator="lessThanOrEqual">
      <formula>60</formula>
    </cfRule>
    <cfRule type="cellIs" dxfId="14877" priority="15574" stopIfTrue="1" operator="between">
      <formula>60</formula>
      <formula>100</formula>
    </cfRule>
    <cfRule type="cellIs" dxfId="14876" priority="15575" stopIfTrue="1" operator="greaterThan">
      <formula>100</formula>
    </cfRule>
  </conditionalFormatting>
  <conditionalFormatting sqref="E71">
    <cfRule type="cellIs" dxfId="14875" priority="15570" stopIfTrue="1" operator="lessThanOrEqual">
      <formula>2.5</formula>
    </cfRule>
    <cfRule type="cellIs" dxfId="14874" priority="15571" stopIfTrue="1" operator="between">
      <formula>2.5</formula>
      <formula>7</formula>
    </cfRule>
    <cfRule type="cellIs" dxfId="14873" priority="15572" stopIfTrue="1" operator="greaterThan">
      <formula>7</formula>
    </cfRule>
  </conditionalFormatting>
  <conditionalFormatting sqref="H71">
    <cfRule type="cellIs" dxfId="14872" priority="15567" stopIfTrue="1" operator="lessThanOrEqual">
      <formula>12</formula>
    </cfRule>
    <cfRule type="cellIs" dxfId="14871" priority="15568" stopIfTrue="1" operator="between">
      <formula>12</formula>
      <formula>16</formula>
    </cfRule>
    <cfRule type="cellIs" dxfId="14870" priority="15569" stopIfTrue="1" operator="greaterThan">
      <formula>16</formula>
    </cfRule>
  </conditionalFormatting>
  <conditionalFormatting sqref="K71">
    <cfRule type="cellIs" dxfId="14869" priority="15564" stopIfTrue="1" operator="greaterThan">
      <formula>6.2</formula>
    </cfRule>
    <cfRule type="cellIs" dxfId="14868" priority="15565" stopIfTrue="1" operator="between">
      <formula>5.601</formula>
      <formula>6.2</formula>
    </cfRule>
    <cfRule type="cellIs" dxfId="14867" priority="15566" stopIfTrue="1" operator="lessThanOrEqual">
      <formula>5.6</formula>
    </cfRule>
  </conditionalFormatting>
  <conditionalFormatting sqref="L71">
    <cfRule type="cellIs" dxfId="14866" priority="15563" stopIfTrue="1" operator="lessThanOrEqual">
      <formula>0.02</formula>
    </cfRule>
  </conditionalFormatting>
  <conditionalFormatting sqref="G71">
    <cfRule type="cellIs" dxfId="14865" priority="15560" stopIfTrue="1" operator="lessThanOrEqual">
      <formula>0.12</formula>
    </cfRule>
    <cfRule type="cellIs" dxfId="14864" priority="15561" stopIfTrue="1" operator="between">
      <formula>0.1201</formula>
      <formula>0.2</formula>
    </cfRule>
    <cfRule type="cellIs" dxfId="14863" priority="15562" stopIfTrue="1" operator="greaterThan">
      <formula>0.2</formula>
    </cfRule>
  </conditionalFormatting>
  <conditionalFormatting sqref="P71">
    <cfRule type="cellIs" dxfId="14862" priority="15558" stopIfTrue="1" operator="between">
      <formula>50.1</formula>
      <formula>100</formula>
    </cfRule>
    <cfRule type="cellIs" dxfId="14861" priority="15559" stopIfTrue="1" operator="greaterThan">
      <formula>100</formula>
    </cfRule>
  </conditionalFormatting>
  <conditionalFormatting sqref="O71">
    <cfRule type="cellIs" dxfId="14860" priority="15556" stopIfTrue="1" operator="between">
      <formula>1250.1</formula>
      <formula>5000</formula>
    </cfRule>
    <cfRule type="cellIs" dxfId="14859" priority="15557" stopIfTrue="1" operator="greaterThan">
      <formula>5000</formula>
    </cfRule>
  </conditionalFormatting>
  <conditionalFormatting sqref="Q71">
    <cfRule type="cellIs" dxfId="14858" priority="15554" operator="lessThanOrEqual">
      <formula>1</formula>
    </cfRule>
    <cfRule type="cellIs" dxfId="14857" priority="15555" operator="lessThan">
      <formula>3</formula>
    </cfRule>
  </conditionalFormatting>
  <conditionalFormatting sqref="F89:G89">
    <cfRule type="cellIs" dxfId="14856" priority="15551" stopIfTrue="1" operator="lessThanOrEqual">
      <formula>60</formula>
    </cfRule>
    <cfRule type="cellIs" dxfId="14855" priority="15552" stopIfTrue="1" operator="between">
      <formula>60</formula>
      <formula>100</formula>
    </cfRule>
    <cfRule type="cellIs" dxfId="14854" priority="15553" stopIfTrue="1" operator="greaterThan">
      <formula>100</formula>
    </cfRule>
  </conditionalFormatting>
  <conditionalFormatting sqref="E89">
    <cfRule type="cellIs" dxfId="14853" priority="15548" stopIfTrue="1" operator="lessThanOrEqual">
      <formula>2.5</formula>
    </cfRule>
    <cfRule type="cellIs" dxfId="14852" priority="15549" stopIfTrue="1" operator="between">
      <formula>2.5</formula>
      <formula>7</formula>
    </cfRule>
    <cfRule type="cellIs" dxfId="14851" priority="15550" stopIfTrue="1" operator="greaterThan">
      <formula>7</formula>
    </cfRule>
  </conditionalFormatting>
  <conditionalFormatting sqref="H89">
    <cfRule type="cellIs" dxfId="14850" priority="15545" stopIfTrue="1" operator="lessThanOrEqual">
      <formula>12</formula>
    </cfRule>
    <cfRule type="cellIs" dxfId="14849" priority="15546" stopIfTrue="1" operator="between">
      <formula>12</formula>
      <formula>16</formula>
    </cfRule>
    <cfRule type="cellIs" dxfId="14848" priority="15547" stopIfTrue="1" operator="greaterThan">
      <formula>16</formula>
    </cfRule>
  </conditionalFormatting>
  <conditionalFormatting sqref="K89">
    <cfRule type="cellIs" dxfId="14847" priority="15542" stopIfTrue="1" operator="greaterThan">
      <formula>6.2</formula>
    </cfRule>
    <cfRule type="cellIs" dxfId="14846" priority="15543" stopIfTrue="1" operator="between">
      <formula>5.601</formula>
      <formula>6.2</formula>
    </cfRule>
    <cfRule type="cellIs" dxfId="14845" priority="15544" stopIfTrue="1" operator="lessThanOrEqual">
      <formula>5.6</formula>
    </cfRule>
  </conditionalFormatting>
  <conditionalFormatting sqref="L89">
    <cfRule type="cellIs" dxfId="14844" priority="15541" stopIfTrue="1" operator="lessThanOrEqual">
      <formula>0.02</formula>
    </cfRule>
  </conditionalFormatting>
  <conditionalFormatting sqref="G89">
    <cfRule type="cellIs" dxfId="14843" priority="15538" stopIfTrue="1" operator="lessThanOrEqual">
      <formula>0.12</formula>
    </cfRule>
    <cfRule type="cellIs" dxfId="14842" priority="15539" stopIfTrue="1" operator="between">
      <formula>0.1201</formula>
      <formula>0.2</formula>
    </cfRule>
    <cfRule type="cellIs" dxfId="14841" priority="15540" stopIfTrue="1" operator="greaterThan">
      <formula>0.2</formula>
    </cfRule>
  </conditionalFormatting>
  <conditionalFormatting sqref="P89">
    <cfRule type="cellIs" dxfId="14840" priority="15536" stopIfTrue="1" operator="between">
      <formula>50.1</formula>
      <formula>100</formula>
    </cfRule>
    <cfRule type="cellIs" dxfId="14839" priority="15537" stopIfTrue="1" operator="greaterThan">
      <formula>100</formula>
    </cfRule>
  </conditionalFormatting>
  <conditionalFormatting sqref="O89">
    <cfRule type="cellIs" dxfId="14838" priority="15534" stopIfTrue="1" operator="between">
      <formula>1250.1</formula>
      <formula>5000</formula>
    </cfRule>
    <cfRule type="cellIs" dxfId="14837" priority="15535" stopIfTrue="1" operator="greaterThan">
      <formula>5000</formula>
    </cfRule>
  </conditionalFormatting>
  <conditionalFormatting sqref="F89:G89">
    <cfRule type="cellIs" dxfId="14836" priority="15531" stopIfTrue="1" operator="lessThanOrEqual">
      <formula>60</formula>
    </cfRule>
    <cfRule type="cellIs" dxfId="14835" priority="15532" stopIfTrue="1" operator="between">
      <formula>60</formula>
      <formula>100</formula>
    </cfRule>
    <cfRule type="cellIs" dxfId="14834" priority="15533" stopIfTrue="1" operator="greaterThan">
      <formula>100</formula>
    </cfRule>
  </conditionalFormatting>
  <conditionalFormatting sqref="E89">
    <cfRule type="cellIs" dxfId="14833" priority="15528" stopIfTrue="1" operator="lessThanOrEqual">
      <formula>2.5</formula>
    </cfRule>
    <cfRule type="cellIs" dxfId="14832" priority="15529" stopIfTrue="1" operator="between">
      <formula>2.5</formula>
      <formula>7</formula>
    </cfRule>
    <cfRule type="cellIs" dxfId="14831" priority="15530" stopIfTrue="1" operator="greaterThan">
      <formula>7</formula>
    </cfRule>
  </conditionalFormatting>
  <conditionalFormatting sqref="H89">
    <cfRule type="cellIs" dxfId="14830" priority="15525" stopIfTrue="1" operator="lessThanOrEqual">
      <formula>12</formula>
    </cfRule>
    <cfRule type="cellIs" dxfId="14829" priority="15526" stopIfTrue="1" operator="between">
      <formula>12</formula>
      <formula>16</formula>
    </cfRule>
    <cfRule type="cellIs" dxfId="14828" priority="15527" stopIfTrue="1" operator="greaterThan">
      <formula>16</formula>
    </cfRule>
  </conditionalFormatting>
  <conditionalFormatting sqref="K89">
    <cfRule type="cellIs" dxfId="14827" priority="15522" stopIfTrue="1" operator="greaterThan">
      <formula>6.2</formula>
    </cfRule>
    <cfRule type="cellIs" dxfId="14826" priority="15523" stopIfTrue="1" operator="between">
      <formula>5.601</formula>
      <formula>6.2</formula>
    </cfRule>
    <cfRule type="cellIs" dxfId="14825" priority="15524" stopIfTrue="1" operator="lessThanOrEqual">
      <formula>5.6</formula>
    </cfRule>
  </conditionalFormatting>
  <conditionalFormatting sqref="L89">
    <cfRule type="cellIs" dxfId="14824" priority="15521" stopIfTrue="1" operator="lessThanOrEqual">
      <formula>0.02</formula>
    </cfRule>
  </conditionalFormatting>
  <conditionalFormatting sqref="G89">
    <cfRule type="cellIs" dxfId="14823" priority="15518" stopIfTrue="1" operator="lessThanOrEqual">
      <formula>0.12</formula>
    </cfRule>
    <cfRule type="cellIs" dxfId="14822" priority="15519" stopIfTrue="1" operator="between">
      <formula>0.1201</formula>
      <formula>0.2</formula>
    </cfRule>
    <cfRule type="cellIs" dxfId="14821" priority="15520" stopIfTrue="1" operator="greaterThan">
      <formula>0.2</formula>
    </cfRule>
  </conditionalFormatting>
  <conditionalFormatting sqref="P89">
    <cfRule type="cellIs" dxfId="14820" priority="15516" stopIfTrue="1" operator="between">
      <formula>50.1</formula>
      <formula>100</formula>
    </cfRule>
    <cfRule type="cellIs" dxfId="14819" priority="15517" stopIfTrue="1" operator="greaterThan">
      <formula>100</formula>
    </cfRule>
  </conditionalFormatting>
  <conditionalFormatting sqref="O89">
    <cfRule type="cellIs" dxfId="14818" priority="15514" stopIfTrue="1" operator="between">
      <formula>1250.1</formula>
      <formula>5000</formula>
    </cfRule>
    <cfRule type="cellIs" dxfId="14817" priority="15515" stopIfTrue="1" operator="greaterThan">
      <formula>5000</formula>
    </cfRule>
  </conditionalFormatting>
  <conditionalFormatting sqref="Q89">
    <cfRule type="cellIs" dxfId="14816" priority="15512" operator="lessThanOrEqual">
      <formula>1</formula>
    </cfRule>
    <cfRule type="cellIs" dxfId="14815" priority="15513" operator="lessThan">
      <formula>3</formula>
    </cfRule>
  </conditionalFormatting>
  <conditionalFormatting sqref="F131:G131">
    <cfRule type="cellIs" dxfId="14814" priority="15509" stopIfTrue="1" operator="lessThanOrEqual">
      <formula>60</formula>
    </cfRule>
    <cfRule type="cellIs" dxfId="14813" priority="15510" stopIfTrue="1" operator="between">
      <formula>60</formula>
      <formula>100</formula>
    </cfRule>
    <cfRule type="cellIs" dxfId="14812" priority="15511" stopIfTrue="1" operator="greaterThan">
      <formula>100</formula>
    </cfRule>
  </conditionalFormatting>
  <conditionalFormatting sqref="E131">
    <cfRule type="cellIs" dxfId="14811" priority="15506" stopIfTrue="1" operator="lessThanOrEqual">
      <formula>2.5</formula>
    </cfRule>
    <cfRule type="cellIs" dxfId="14810" priority="15507" stopIfTrue="1" operator="between">
      <formula>2.5</formula>
      <formula>7</formula>
    </cfRule>
    <cfRule type="cellIs" dxfId="14809" priority="15508" stopIfTrue="1" operator="greaterThan">
      <formula>7</formula>
    </cfRule>
  </conditionalFormatting>
  <conditionalFormatting sqref="H131">
    <cfRule type="cellIs" dxfId="14808" priority="15503" stopIfTrue="1" operator="lessThanOrEqual">
      <formula>12</formula>
    </cfRule>
    <cfRule type="cellIs" dxfId="14807" priority="15504" stopIfTrue="1" operator="between">
      <formula>12</formula>
      <formula>16</formula>
    </cfRule>
    <cfRule type="cellIs" dxfId="14806" priority="15505" stopIfTrue="1" operator="greaterThan">
      <formula>16</formula>
    </cfRule>
  </conditionalFormatting>
  <conditionalFormatting sqref="K131">
    <cfRule type="cellIs" dxfId="14805" priority="15500" stopIfTrue="1" operator="greaterThan">
      <formula>6.2</formula>
    </cfRule>
    <cfRule type="cellIs" dxfId="14804" priority="15501" stopIfTrue="1" operator="between">
      <formula>5.601</formula>
      <formula>6.2</formula>
    </cfRule>
    <cfRule type="cellIs" dxfId="14803" priority="15502" stopIfTrue="1" operator="lessThanOrEqual">
      <formula>5.6</formula>
    </cfRule>
  </conditionalFormatting>
  <conditionalFormatting sqref="L131">
    <cfRule type="cellIs" dxfId="14802" priority="15499" stopIfTrue="1" operator="lessThanOrEqual">
      <formula>0.02</formula>
    </cfRule>
  </conditionalFormatting>
  <conditionalFormatting sqref="G131">
    <cfRule type="cellIs" dxfId="14801" priority="15496" stopIfTrue="1" operator="lessThanOrEqual">
      <formula>0.12</formula>
    </cfRule>
    <cfRule type="cellIs" dxfId="14800" priority="15497" stopIfTrue="1" operator="between">
      <formula>0.1201</formula>
      <formula>0.2</formula>
    </cfRule>
    <cfRule type="cellIs" dxfId="14799" priority="15498" stopIfTrue="1" operator="greaterThan">
      <formula>0.2</formula>
    </cfRule>
  </conditionalFormatting>
  <conditionalFormatting sqref="P131">
    <cfRule type="cellIs" dxfId="14798" priority="15494" stopIfTrue="1" operator="between">
      <formula>50.1</formula>
      <formula>100</formula>
    </cfRule>
    <cfRule type="cellIs" dxfId="14797" priority="15495" stopIfTrue="1" operator="greaterThan">
      <formula>100</formula>
    </cfRule>
  </conditionalFormatting>
  <conditionalFormatting sqref="O131">
    <cfRule type="cellIs" dxfId="14796" priority="15492" stopIfTrue="1" operator="between">
      <formula>1250.1</formula>
      <formula>5000</formula>
    </cfRule>
    <cfRule type="cellIs" dxfId="14795" priority="15493" stopIfTrue="1" operator="greaterThan">
      <formula>5000</formula>
    </cfRule>
  </conditionalFormatting>
  <conditionalFormatting sqref="F131:G131">
    <cfRule type="cellIs" dxfId="14794" priority="15489" stopIfTrue="1" operator="lessThanOrEqual">
      <formula>60</formula>
    </cfRule>
    <cfRule type="cellIs" dxfId="14793" priority="15490" stopIfTrue="1" operator="between">
      <formula>60</formula>
      <formula>100</formula>
    </cfRule>
    <cfRule type="cellIs" dxfId="14792" priority="15491" stopIfTrue="1" operator="greaterThan">
      <formula>100</formula>
    </cfRule>
  </conditionalFormatting>
  <conditionalFormatting sqref="E131">
    <cfRule type="cellIs" dxfId="14791" priority="15486" stopIfTrue="1" operator="lessThanOrEqual">
      <formula>2.5</formula>
    </cfRule>
    <cfRule type="cellIs" dxfId="14790" priority="15487" stopIfTrue="1" operator="between">
      <formula>2.5</formula>
      <formula>7</formula>
    </cfRule>
    <cfRule type="cellIs" dxfId="14789" priority="15488" stopIfTrue="1" operator="greaterThan">
      <formula>7</formula>
    </cfRule>
  </conditionalFormatting>
  <conditionalFormatting sqref="H131">
    <cfRule type="cellIs" dxfId="14788" priority="15483" stopIfTrue="1" operator="lessThanOrEqual">
      <formula>12</formula>
    </cfRule>
    <cfRule type="cellIs" dxfId="14787" priority="15484" stopIfTrue="1" operator="between">
      <formula>12</formula>
      <formula>16</formula>
    </cfRule>
    <cfRule type="cellIs" dxfId="14786" priority="15485" stopIfTrue="1" operator="greaterThan">
      <formula>16</formula>
    </cfRule>
  </conditionalFormatting>
  <conditionalFormatting sqref="K131">
    <cfRule type="cellIs" dxfId="14785" priority="15480" stopIfTrue="1" operator="greaterThan">
      <formula>6.2</formula>
    </cfRule>
    <cfRule type="cellIs" dxfId="14784" priority="15481" stopIfTrue="1" operator="between">
      <formula>5.601</formula>
      <formula>6.2</formula>
    </cfRule>
    <cfRule type="cellIs" dxfId="14783" priority="15482" stopIfTrue="1" operator="lessThanOrEqual">
      <formula>5.6</formula>
    </cfRule>
  </conditionalFormatting>
  <conditionalFormatting sqref="L131">
    <cfRule type="cellIs" dxfId="14782" priority="15479" stopIfTrue="1" operator="lessThanOrEqual">
      <formula>0.02</formula>
    </cfRule>
  </conditionalFormatting>
  <conditionalFormatting sqref="G131">
    <cfRule type="cellIs" dxfId="14781" priority="15476" stopIfTrue="1" operator="lessThanOrEqual">
      <formula>0.12</formula>
    </cfRule>
    <cfRule type="cellIs" dxfId="14780" priority="15477" stopIfTrue="1" operator="between">
      <formula>0.1201</formula>
      <formula>0.2</formula>
    </cfRule>
    <cfRule type="cellIs" dxfId="14779" priority="15478" stopIfTrue="1" operator="greaterThan">
      <formula>0.2</formula>
    </cfRule>
  </conditionalFormatting>
  <conditionalFormatting sqref="P131">
    <cfRule type="cellIs" dxfId="14778" priority="15474" stopIfTrue="1" operator="between">
      <formula>50.1</formula>
      <formula>100</formula>
    </cfRule>
    <cfRule type="cellIs" dxfId="14777" priority="15475" stopIfTrue="1" operator="greaterThan">
      <formula>100</formula>
    </cfRule>
  </conditionalFormatting>
  <conditionalFormatting sqref="O131">
    <cfRule type="cellIs" dxfId="14776" priority="15472" stopIfTrue="1" operator="between">
      <formula>1250.1</formula>
      <formula>5000</formula>
    </cfRule>
    <cfRule type="cellIs" dxfId="14775" priority="15473" stopIfTrue="1" operator="greaterThan">
      <formula>5000</formula>
    </cfRule>
  </conditionalFormatting>
  <conditionalFormatting sqref="F131:G131">
    <cfRule type="cellIs" dxfId="14774" priority="15469" stopIfTrue="1" operator="lessThanOrEqual">
      <formula>60</formula>
    </cfRule>
    <cfRule type="cellIs" dxfId="14773" priority="15470" stopIfTrue="1" operator="between">
      <formula>60</formula>
      <formula>100</formula>
    </cfRule>
    <cfRule type="cellIs" dxfId="14772" priority="15471" stopIfTrue="1" operator="greaterThan">
      <formula>100</formula>
    </cfRule>
  </conditionalFormatting>
  <conditionalFormatting sqref="E131">
    <cfRule type="cellIs" dxfId="14771" priority="15466" stopIfTrue="1" operator="lessThanOrEqual">
      <formula>2.5</formula>
    </cfRule>
    <cfRule type="cellIs" dxfId="14770" priority="15467" stopIfTrue="1" operator="between">
      <formula>2.5</formula>
      <formula>7</formula>
    </cfRule>
    <cfRule type="cellIs" dxfId="14769" priority="15468" stopIfTrue="1" operator="greaterThan">
      <formula>7</formula>
    </cfRule>
  </conditionalFormatting>
  <conditionalFormatting sqref="H131">
    <cfRule type="cellIs" dxfId="14768" priority="15463" stopIfTrue="1" operator="lessThanOrEqual">
      <formula>12</formula>
    </cfRule>
    <cfRule type="cellIs" dxfId="14767" priority="15464" stopIfTrue="1" operator="between">
      <formula>12</formula>
      <formula>16</formula>
    </cfRule>
    <cfRule type="cellIs" dxfId="14766" priority="15465" stopIfTrue="1" operator="greaterThan">
      <formula>16</formula>
    </cfRule>
  </conditionalFormatting>
  <conditionalFormatting sqref="K131">
    <cfRule type="cellIs" dxfId="14765" priority="15460" stopIfTrue="1" operator="greaterThan">
      <formula>6.2</formula>
    </cfRule>
    <cfRule type="cellIs" dxfId="14764" priority="15461" stopIfTrue="1" operator="between">
      <formula>5.601</formula>
      <formula>6.2</formula>
    </cfRule>
    <cfRule type="cellIs" dxfId="14763" priority="15462" stopIfTrue="1" operator="lessThanOrEqual">
      <formula>5.6</formula>
    </cfRule>
  </conditionalFormatting>
  <conditionalFormatting sqref="L131">
    <cfRule type="cellIs" dxfId="14762" priority="15459" stopIfTrue="1" operator="lessThanOrEqual">
      <formula>0.02</formula>
    </cfRule>
  </conditionalFormatting>
  <conditionalFormatting sqref="G131">
    <cfRule type="cellIs" dxfId="14761" priority="15456" stopIfTrue="1" operator="lessThanOrEqual">
      <formula>0.12</formula>
    </cfRule>
    <cfRule type="cellIs" dxfId="14760" priority="15457" stopIfTrue="1" operator="between">
      <formula>0.1201</formula>
      <formula>0.2</formula>
    </cfRule>
    <cfRule type="cellIs" dxfId="14759" priority="15458" stopIfTrue="1" operator="greaterThan">
      <formula>0.2</formula>
    </cfRule>
  </conditionalFormatting>
  <conditionalFormatting sqref="P131">
    <cfRule type="cellIs" dxfId="14758" priority="15454" stopIfTrue="1" operator="between">
      <formula>50.1</formula>
      <formula>100</formula>
    </cfRule>
    <cfRule type="cellIs" dxfId="14757" priority="15455" stopIfTrue="1" operator="greaterThan">
      <formula>100</formula>
    </cfRule>
  </conditionalFormatting>
  <conditionalFormatting sqref="O131">
    <cfRule type="cellIs" dxfId="14756" priority="15452" stopIfTrue="1" operator="between">
      <formula>1250.1</formula>
      <formula>5000</formula>
    </cfRule>
    <cfRule type="cellIs" dxfId="14755" priority="15453" stopIfTrue="1" operator="greaterThan">
      <formula>5000</formula>
    </cfRule>
  </conditionalFormatting>
  <conditionalFormatting sqref="F131:G131">
    <cfRule type="cellIs" dxfId="14754" priority="15449" stopIfTrue="1" operator="lessThanOrEqual">
      <formula>60</formula>
    </cfRule>
    <cfRule type="cellIs" dxfId="14753" priority="15450" stopIfTrue="1" operator="between">
      <formula>60</formula>
      <formula>100</formula>
    </cfRule>
    <cfRule type="cellIs" dxfId="14752" priority="15451" stopIfTrue="1" operator="greaterThan">
      <formula>100</formula>
    </cfRule>
  </conditionalFormatting>
  <conditionalFormatting sqref="E131">
    <cfRule type="cellIs" dxfId="14751" priority="15446" stopIfTrue="1" operator="lessThanOrEqual">
      <formula>2.5</formula>
    </cfRule>
    <cfRule type="cellIs" dxfId="14750" priority="15447" stopIfTrue="1" operator="between">
      <formula>2.5</formula>
      <formula>7</formula>
    </cfRule>
    <cfRule type="cellIs" dxfId="14749" priority="15448" stopIfTrue="1" operator="greaterThan">
      <formula>7</formula>
    </cfRule>
  </conditionalFormatting>
  <conditionalFormatting sqref="H131">
    <cfRule type="cellIs" dxfId="14748" priority="15443" stopIfTrue="1" operator="lessThanOrEqual">
      <formula>12</formula>
    </cfRule>
    <cfRule type="cellIs" dxfId="14747" priority="15444" stopIfTrue="1" operator="between">
      <formula>12</formula>
      <formula>16</formula>
    </cfRule>
    <cfRule type="cellIs" dxfId="14746" priority="15445" stopIfTrue="1" operator="greaterThan">
      <formula>16</formula>
    </cfRule>
  </conditionalFormatting>
  <conditionalFormatting sqref="K131">
    <cfRule type="cellIs" dxfId="14745" priority="15440" stopIfTrue="1" operator="greaterThan">
      <formula>6.2</formula>
    </cfRule>
    <cfRule type="cellIs" dxfId="14744" priority="15441" stopIfTrue="1" operator="between">
      <formula>5.601</formula>
      <formula>6.2</formula>
    </cfRule>
    <cfRule type="cellIs" dxfId="14743" priority="15442" stopIfTrue="1" operator="lessThanOrEqual">
      <formula>5.6</formula>
    </cfRule>
  </conditionalFormatting>
  <conditionalFormatting sqref="L131">
    <cfRule type="cellIs" dxfId="14742" priority="15439" stopIfTrue="1" operator="lessThanOrEqual">
      <formula>0.02</formula>
    </cfRule>
  </conditionalFormatting>
  <conditionalFormatting sqref="G131">
    <cfRule type="cellIs" dxfId="14741" priority="15436" stopIfTrue="1" operator="lessThanOrEqual">
      <formula>0.12</formula>
    </cfRule>
    <cfRule type="cellIs" dxfId="14740" priority="15437" stopIfTrue="1" operator="between">
      <formula>0.1201</formula>
      <formula>0.2</formula>
    </cfRule>
    <cfRule type="cellIs" dxfId="14739" priority="15438" stopIfTrue="1" operator="greaterThan">
      <formula>0.2</formula>
    </cfRule>
  </conditionalFormatting>
  <conditionalFormatting sqref="P131">
    <cfRule type="cellIs" dxfId="14738" priority="15434" stopIfTrue="1" operator="between">
      <formula>50.1</formula>
      <formula>100</formula>
    </cfRule>
    <cfRule type="cellIs" dxfId="14737" priority="15435" stopIfTrue="1" operator="greaterThan">
      <formula>100</formula>
    </cfRule>
  </conditionalFormatting>
  <conditionalFormatting sqref="O131">
    <cfRule type="cellIs" dxfId="14736" priority="15432" stopIfTrue="1" operator="between">
      <formula>1250.1</formula>
      <formula>5000</formula>
    </cfRule>
    <cfRule type="cellIs" dxfId="14735" priority="15433" stopIfTrue="1" operator="greaterThan">
      <formula>5000</formula>
    </cfRule>
  </conditionalFormatting>
  <conditionalFormatting sqref="Q131">
    <cfRule type="cellIs" dxfId="14734" priority="15430" operator="lessThanOrEqual">
      <formula>1</formula>
    </cfRule>
    <cfRule type="cellIs" dxfId="14733" priority="15431" operator="lessThan">
      <formula>3</formula>
    </cfRule>
  </conditionalFormatting>
  <conditionalFormatting sqref="F161">
    <cfRule type="cellIs" dxfId="14732" priority="15427" stopIfTrue="1" operator="lessThanOrEqual">
      <formula>60</formula>
    </cfRule>
    <cfRule type="cellIs" dxfId="14731" priority="15428" stopIfTrue="1" operator="between">
      <formula>60</formula>
      <formula>100</formula>
    </cfRule>
    <cfRule type="cellIs" dxfId="14730" priority="15429" stopIfTrue="1" operator="greaterThan">
      <formula>100</formula>
    </cfRule>
  </conditionalFormatting>
  <conditionalFormatting sqref="E161">
    <cfRule type="cellIs" dxfId="14729" priority="15424" stopIfTrue="1" operator="lessThanOrEqual">
      <formula>2.5</formula>
    </cfRule>
    <cfRule type="cellIs" dxfId="14728" priority="15425" stopIfTrue="1" operator="between">
      <formula>2.5</formula>
      <formula>7</formula>
    </cfRule>
    <cfRule type="cellIs" dxfId="14727" priority="15426" stopIfTrue="1" operator="greaterThan">
      <formula>7</formula>
    </cfRule>
  </conditionalFormatting>
  <conditionalFormatting sqref="H161">
    <cfRule type="cellIs" dxfId="14726" priority="15421" stopIfTrue="1" operator="lessThanOrEqual">
      <formula>12</formula>
    </cfRule>
    <cfRule type="cellIs" dxfId="14725" priority="15422" stopIfTrue="1" operator="between">
      <formula>12</formula>
      <formula>16</formula>
    </cfRule>
    <cfRule type="cellIs" dxfId="14724" priority="15423" stopIfTrue="1" operator="greaterThan">
      <formula>16</formula>
    </cfRule>
  </conditionalFormatting>
  <conditionalFormatting sqref="K161">
    <cfRule type="cellIs" dxfId="14723" priority="15418" stopIfTrue="1" operator="greaterThan">
      <formula>6.2</formula>
    </cfRule>
    <cfRule type="cellIs" dxfId="14722" priority="15419" stopIfTrue="1" operator="between">
      <formula>5.601</formula>
      <formula>6.2</formula>
    </cfRule>
    <cfRule type="cellIs" dxfId="14721" priority="15420" stopIfTrue="1" operator="lessThanOrEqual">
      <formula>5.6</formula>
    </cfRule>
  </conditionalFormatting>
  <conditionalFormatting sqref="L161">
    <cfRule type="cellIs" dxfId="14720" priority="15417" stopIfTrue="1" operator="lessThanOrEqual">
      <formula>0.02</formula>
    </cfRule>
  </conditionalFormatting>
  <conditionalFormatting sqref="P161">
    <cfRule type="cellIs" dxfId="14719" priority="15415" stopIfTrue="1" operator="between">
      <formula>50.1</formula>
      <formula>100</formula>
    </cfRule>
    <cfRule type="cellIs" dxfId="14718" priority="15416" stopIfTrue="1" operator="greaterThan">
      <formula>100</formula>
    </cfRule>
  </conditionalFormatting>
  <conditionalFormatting sqref="O161">
    <cfRule type="cellIs" dxfId="14717" priority="15413" stopIfTrue="1" operator="between">
      <formula>1250.1</formula>
      <formula>5000</formula>
    </cfRule>
    <cfRule type="cellIs" dxfId="14716" priority="15414" stopIfTrue="1" operator="greaterThan">
      <formula>5000</formula>
    </cfRule>
  </conditionalFormatting>
  <conditionalFormatting sqref="F161">
    <cfRule type="cellIs" dxfId="14715" priority="15410" stopIfTrue="1" operator="lessThanOrEqual">
      <formula>60</formula>
    </cfRule>
    <cfRule type="cellIs" dxfId="14714" priority="15411" stopIfTrue="1" operator="between">
      <formula>60</formula>
      <formula>100</formula>
    </cfRule>
    <cfRule type="cellIs" dxfId="14713" priority="15412" stopIfTrue="1" operator="greaterThan">
      <formula>100</formula>
    </cfRule>
  </conditionalFormatting>
  <conditionalFormatting sqref="E161">
    <cfRule type="cellIs" dxfId="14712" priority="15407" stopIfTrue="1" operator="lessThanOrEqual">
      <formula>2.5</formula>
    </cfRule>
    <cfRule type="cellIs" dxfId="14711" priority="15408" stopIfTrue="1" operator="between">
      <formula>2.5</formula>
      <formula>7</formula>
    </cfRule>
    <cfRule type="cellIs" dxfId="14710" priority="15409" stopIfTrue="1" operator="greaterThan">
      <formula>7</formula>
    </cfRule>
  </conditionalFormatting>
  <conditionalFormatting sqref="H161">
    <cfRule type="cellIs" dxfId="14709" priority="15404" stopIfTrue="1" operator="lessThanOrEqual">
      <formula>12</formula>
    </cfRule>
    <cfRule type="cellIs" dxfId="14708" priority="15405" stopIfTrue="1" operator="between">
      <formula>12</formula>
      <formula>16</formula>
    </cfRule>
    <cfRule type="cellIs" dxfId="14707" priority="15406" stopIfTrue="1" operator="greaterThan">
      <formula>16</formula>
    </cfRule>
  </conditionalFormatting>
  <conditionalFormatting sqref="K161">
    <cfRule type="cellIs" dxfId="14706" priority="15401" stopIfTrue="1" operator="greaterThan">
      <formula>6.2</formula>
    </cfRule>
    <cfRule type="cellIs" dxfId="14705" priority="15402" stopIfTrue="1" operator="between">
      <formula>5.601</formula>
      <formula>6.2</formula>
    </cfRule>
    <cfRule type="cellIs" dxfId="14704" priority="15403" stopIfTrue="1" operator="lessThanOrEqual">
      <formula>5.6</formula>
    </cfRule>
  </conditionalFormatting>
  <conditionalFormatting sqref="L161">
    <cfRule type="cellIs" dxfId="14703" priority="15400" stopIfTrue="1" operator="lessThanOrEqual">
      <formula>0.02</formula>
    </cfRule>
  </conditionalFormatting>
  <conditionalFormatting sqref="P161">
    <cfRule type="cellIs" dxfId="14702" priority="15398" stopIfTrue="1" operator="between">
      <formula>50.1</formula>
      <formula>100</formula>
    </cfRule>
    <cfRule type="cellIs" dxfId="14701" priority="15399" stopIfTrue="1" operator="greaterThan">
      <formula>100</formula>
    </cfRule>
  </conditionalFormatting>
  <conditionalFormatting sqref="O161">
    <cfRule type="cellIs" dxfId="14700" priority="15396" stopIfTrue="1" operator="between">
      <formula>1250.1</formula>
      <formula>5000</formula>
    </cfRule>
    <cfRule type="cellIs" dxfId="14699" priority="15397" stopIfTrue="1" operator="greaterThan">
      <formula>5000</formula>
    </cfRule>
  </conditionalFormatting>
  <conditionalFormatting sqref="E161">
    <cfRule type="cellIs" dxfId="14698" priority="15393" stopIfTrue="1" operator="lessThanOrEqual">
      <formula>2.5</formula>
    </cfRule>
    <cfRule type="cellIs" dxfId="14697" priority="15394" stopIfTrue="1" operator="between">
      <formula>2.5</formula>
      <formula>7</formula>
    </cfRule>
    <cfRule type="cellIs" dxfId="14696" priority="15395" stopIfTrue="1" operator="greaterThan">
      <formula>7</formula>
    </cfRule>
  </conditionalFormatting>
  <conditionalFormatting sqref="H161">
    <cfRule type="cellIs" dxfId="14695" priority="15390" stopIfTrue="1" operator="lessThanOrEqual">
      <formula>12</formula>
    </cfRule>
    <cfRule type="cellIs" dxfId="14694" priority="15391" stopIfTrue="1" operator="between">
      <formula>12</formula>
      <formula>16</formula>
    </cfRule>
    <cfRule type="cellIs" dxfId="14693" priority="15392" stopIfTrue="1" operator="greaterThan">
      <formula>16</formula>
    </cfRule>
  </conditionalFormatting>
  <conditionalFormatting sqref="K161">
    <cfRule type="cellIs" dxfId="14692" priority="15387" stopIfTrue="1" operator="greaterThan">
      <formula>6.2</formula>
    </cfRule>
    <cfRule type="cellIs" dxfId="14691" priority="15388" stopIfTrue="1" operator="between">
      <formula>5.601</formula>
      <formula>6.2</formula>
    </cfRule>
    <cfRule type="cellIs" dxfId="14690" priority="15389" stopIfTrue="1" operator="lessThanOrEqual">
      <formula>5.6</formula>
    </cfRule>
  </conditionalFormatting>
  <conditionalFormatting sqref="L161">
    <cfRule type="cellIs" dxfId="14689" priority="15386" stopIfTrue="1" operator="lessThanOrEqual">
      <formula>0.02</formula>
    </cfRule>
  </conditionalFormatting>
  <conditionalFormatting sqref="P161">
    <cfRule type="cellIs" dxfId="14688" priority="15384" stopIfTrue="1" operator="between">
      <formula>50.1</formula>
      <formula>100</formula>
    </cfRule>
    <cfRule type="cellIs" dxfId="14687" priority="15385" stopIfTrue="1" operator="greaterThan">
      <formula>100</formula>
    </cfRule>
  </conditionalFormatting>
  <conditionalFormatting sqref="O161">
    <cfRule type="cellIs" dxfId="14686" priority="15382" stopIfTrue="1" operator="between">
      <formula>1250.1</formula>
      <formula>5000</formula>
    </cfRule>
    <cfRule type="cellIs" dxfId="14685" priority="15383" stopIfTrue="1" operator="greaterThan">
      <formula>5000</formula>
    </cfRule>
  </conditionalFormatting>
  <conditionalFormatting sqref="E161">
    <cfRule type="cellIs" dxfId="14684" priority="15379" stopIfTrue="1" operator="lessThanOrEqual">
      <formula>2.5</formula>
    </cfRule>
    <cfRule type="cellIs" dxfId="14683" priority="15380" stopIfTrue="1" operator="between">
      <formula>2.5</formula>
      <formula>7</formula>
    </cfRule>
    <cfRule type="cellIs" dxfId="14682" priority="15381" stopIfTrue="1" operator="greaterThan">
      <formula>7</formula>
    </cfRule>
  </conditionalFormatting>
  <conditionalFormatting sqref="H161">
    <cfRule type="cellIs" dxfId="14681" priority="15376" stopIfTrue="1" operator="lessThanOrEqual">
      <formula>12</formula>
    </cfRule>
    <cfRule type="cellIs" dxfId="14680" priority="15377" stopIfTrue="1" operator="between">
      <formula>12</formula>
      <formula>16</formula>
    </cfRule>
    <cfRule type="cellIs" dxfId="14679" priority="15378" stopIfTrue="1" operator="greaterThan">
      <formula>16</formula>
    </cfRule>
  </conditionalFormatting>
  <conditionalFormatting sqref="K161">
    <cfRule type="cellIs" dxfId="14678" priority="15373" stopIfTrue="1" operator="greaterThan">
      <formula>6.2</formula>
    </cfRule>
    <cfRule type="cellIs" dxfId="14677" priority="15374" stopIfTrue="1" operator="between">
      <formula>5.601</formula>
      <formula>6.2</formula>
    </cfRule>
    <cfRule type="cellIs" dxfId="14676" priority="15375" stopIfTrue="1" operator="lessThanOrEqual">
      <formula>5.6</formula>
    </cfRule>
  </conditionalFormatting>
  <conditionalFormatting sqref="L161">
    <cfRule type="cellIs" dxfId="14675" priority="15372" stopIfTrue="1" operator="lessThanOrEqual">
      <formula>0.02</formula>
    </cfRule>
  </conditionalFormatting>
  <conditionalFormatting sqref="P161">
    <cfRule type="cellIs" dxfId="14674" priority="15370" stopIfTrue="1" operator="between">
      <formula>50.1</formula>
      <formula>100</formula>
    </cfRule>
    <cfRule type="cellIs" dxfId="14673" priority="15371" stopIfTrue="1" operator="greaterThan">
      <formula>100</formula>
    </cfRule>
  </conditionalFormatting>
  <conditionalFormatting sqref="O161">
    <cfRule type="cellIs" dxfId="14672" priority="15368" stopIfTrue="1" operator="between">
      <formula>1250.1</formula>
      <formula>5000</formula>
    </cfRule>
    <cfRule type="cellIs" dxfId="14671" priority="15369" stopIfTrue="1" operator="greaterThan">
      <formula>5000</formula>
    </cfRule>
  </conditionalFormatting>
  <conditionalFormatting sqref="F161">
    <cfRule type="cellIs" dxfId="14670" priority="15365" stopIfTrue="1" operator="lessThanOrEqual">
      <formula>60</formula>
    </cfRule>
    <cfRule type="cellIs" dxfId="14669" priority="15366" stopIfTrue="1" operator="between">
      <formula>60</formula>
      <formula>100</formula>
    </cfRule>
    <cfRule type="cellIs" dxfId="14668" priority="15367" stopIfTrue="1" operator="greaterThan">
      <formula>100</formula>
    </cfRule>
  </conditionalFormatting>
  <conditionalFormatting sqref="F161">
    <cfRule type="cellIs" dxfId="14667" priority="15362" stopIfTrue="1" operator="lessThanOrEqual">
      <formula>60</formula>
    </cfRule>
    <cfRule type="cellIs" dxfId="14666" priority="15363" stopIfTrue="1" operator="between">
      <formula>60</formula>
      <formula>100</formula>
    </cfRule>
    <cfRule type="cellIs" dxfId="14665" priority="15364" stopIfTrue="1" operator="greaterThan">
      <formula>100</formula>
    </cfRule>
  </conditionalFormatting>
  <conditionalFormatting sqref="G161">
    <cfRule type="cellIs" dxfId="14664" priority="15359" stopIfTrue="1" operator="lessThanOrEqual">
      <formula>60</formula>
    </cfRule>
    <cfRule type="cellIs" dxfId="14663" priority="15360" stopIfTrue="1" operator="between">
      <formula>60</formula>
      <formula>100</formula>
    </cfRule>
    <cfRule type="cellIs" dxfId="14662" priority="15361" stopIfTrue="1" operator="greaterThan">
      <formula>100</formula>
    </cfRule>
  </conditionalFormatting>
  <conditionalFormatting sqref="G161">
    <cfRule type="cellIs" dxfId="14661" priority="15356" stopIfTrue="1" operator="lessThanOrEqual">
      <formula>0.12</formula>
    </cfRule>
    <cfRule type="cellIs" dxfId="14660" priority="15357" stopIfTrue="1" operator="between">
      <formula>0.1201</formula>
      <formula>0.2</formula>
    </cfRule>
    <cfRule type="cellIs" dxfId="14659" priority="15358" stopIfTrue="1" operator="greaterThan">
      <formula>0.2</formula>
    </cfRule>
  </conditionalFormatting>
  <conditionalFormatting sqref="G161">
    <cfRule type="cellIs" dxfId="14658" priority="15353" stopIfTrue="1" operator="lessThanOrEqual">
      <formula>60</formula>
    </cfRule>
    <cfRule type="cellIs" dxfId="14657" priority="15354" stopIfTrue="1" operator="between">
      <formula>60</formula>
      <formula>100</formula>
    </cfRule>
    <cfRule type="cellIs" dxfId="14656" priority="15355" stopIfTrue="1" operator="greaterThan">
      <formula>100</formula>
    </cfRule>
  </conditionalFormatting>
  <conditionalFormatting sqref="G161">
    <cfRule type="cellIs" dxfId="14655" priority="15350" stopIfTrue="1" operator="lessThanOrEqual">
      <formula>0.12</formula>
    </cfRule>
    <cfRule type="cellIs" dxfId="14654" priority="15351" stopIfTrue="1" operator="between">
      <formula>0.1201</formula>
      <formula>0.2</formula>
    </cfRule>
    <cfRule type="cellIs" dxfId="14653" priority="15352" stopIfTrue="1" operator="greaterThan">
      <formula>0.2</formula>
    </cfRule>
  </conditionalFormatting>
  <conditionalFormatting sqref="G161">
    <cfRule type="cellIs" dxfId="14652" priority="15347" stopIfTrue="1" operator="lessThanOrEqual">
      <formula>60</formula>
    </cfRule>
    <cfRule type="cellIs" dxfId="14651" priority="15348" stopIfTrue="1" operator="between">
      <formula>60</formula>
      <formula>100</formula>
    </cfRule>
    <cfRule type="cellIs" dxfId="14650" priority="15349" stopIfTrue="1" operator="greaterThan">
      <formula>100</formula>
    </cfRule>
  </conditionalFormatting>
  <conditionalFormatting sqref="G161">
    <cfRule type="cellIs" dxfId="14649" priority="15344" stopIfTrue="1" operator="lessThanOrEqual">
      <formula>0.12</formula>
    </cfRule>
    <cfRule type="cellIs" dxfId="14648" priority="15345" stopIfTrue="1" operator="between">
      <formula>0.1201</formula>
      <formula>0.2</formula>
    </cfRule>
    <cfRule type="cellIs" dxfId="14647" priority="15346" stopIfTrue="1" operator="greaterThan">
      <formula>0.2</formula>
    </cfRule>
  </conditionalFormatting>
  <conditionalFormatting sqref="G161">
    <cfRule type="cellIs" dxfId="14646" priority="15341" stopIfTrue="1" operator="lessThanOrEqual">
      <formula>60</formula>
    </cfRule>
    <cfRule type="cellIs" dxfId="14645" priority="15342" stopIfTrue="1" operator="between">
      <formula>60</formula>
      <formula>100</formula>
    </cfRule>
    <cfRule type="cellIs" dxfId="14644" priority="15343" stopIfTrue="1" operator="greaterThan">
      <formula>100</formula>
    </cfRule>
  </conditionalFormatting>
  <conditionalFormatting sqref="G161">
    <cfRule type="cellIs" dxfId="14643" priority="15338" stopIfTrue="1" operator="lessThanOrEqual">
      <formula>0.12</formula>
    </cfRule>
    <cfRule type="cellIs" dxfId="14642" priority="15339" stopIfTrue="1" operator="between">
      <formula>0.1201</formula>
      <formula>0.2</formula>
    </cfRule>
    <cfRule type="cellIs" dxfId="14641" priority="15340" stopIfTrue="1" operator="greaterThan">
      <formula>0.2</formula>
    </cfRule>
  </conditionalFormatting>
  <conditionalFormatting sqref="Q161">
    <cfRule type="cellIs" dxfId="14640" priority="15336" operator="lessThanOrEqual">
      <formula>1</formula>
    </cfRule>
    <cfRule type="cellIs" dxfId="14639" priority="15337" operator="lessThan">
      <formula>3</formula>
    </cfRule>
  </conditionalFormatting>
  <conditionalFormatting sqref="F191:G191">
    <cfRule type="cellIs" dxfId="14638" priority="15333" stopIfTrue="1" operator="lessThanOrEqual">
      <formula>60</formula>
    </cfRule>
    <cfRule type="cellIs" dxfId="14637" priority="15334" stopIfTrue="1" operator="between">
      <formula>60</formula>
      <formula>100</formula>
    </cfRule>
    <cfRule type="cellIs" dxfId="14636" priority="15335" stopIfTrue="1" operator="greaterThan">
      <formula>100</formula>
    </cfRule>
  </conditionalFormatting>
  <conditionalFormatting sqref="E191">
    <cfRule type="cellIs" dxfId="14635" priority="15330" stopIfTrue="1" operator="lessThanOrEqual">
      <formula>2.5</formula>
    </cfRule>
    <cfRule type="cellIs" dxfId="14634" priority="15331" stopIfTrue="1" operator="between">
      <formula>2.5</formula>
      <formula>7</formula>
    </cfRule>
    <cfRule type="cellIs" dxfId="14633" priority="15332" stopIfTrue="1" operator="greaterThan">
      <formula>7</formula>
    </cfRule>
  </conditionalFormatting>
  <conditionalFormatting sqref="H191">
    <cfRule type="cellIs" dxfId="14632" priority="15327" stopIfTrue="1" operator="lessThanOrEqual">
      <formula>12</formula>
    </cfRule>
    <cfRule type="cellIs" dxfId="14631" priority="15328" stopIfTrue="1" operator="between">
      <formula>12</formula>
      <formula>16</formula>
    </cfRule>
    <cfRule type="cellIs" dxfId="14630" priority="15329" stopIfTrue="1" operator="greaterThan">
      <formula>16</formula>
    </cfRule>
  </conditionalFormatting>
  <conditionalFormatting sqref="K191">
    <cfRule type="cellIs" dxfId="14629" priority="15324" stopIfTrue="1" operator="greaterThan">
      <formula>6.2</formula>
    </cfRule>
    <cfRule type="cellIs" dxfId="14628" priority="15325" stopIfTrue="1" operator="between">
      <formula>5.601</formula>
      <formula>6.2</formula>
    </cfRule>
    <cfRule type="cellIs" dxfId="14627" priority="15326" stopIfTrue="1" operator="lessThanOrEqual">
      <formula>5.6</formula>
    </cfRule>
  </conditionalFormatting>
  <conditionalFormatting sqref="L191">
    <cfRule type="cellIs" dxfId="14626" priority="15323" stopIfTrue="1" operator="lessThanOrEqual">
      <formula>0.02</formula>
    </cfRule>
  </conditionalFormatting>
  <conditionalFormatting sqref="G191">
    <cfRule type="cellIs" dxfId="14625" priority="15320" stopIfTrue="1" operator="lessThanOrEqual">
      <formula>0.12</formula>
    </cfRule>
    <cfRule type="cellIs" dxfId="14624" priority="15321" stopIfTrue="1" operator="between">
      <formula>0.1201</formula>
      <formula>0.2</formula>
    </cfRule>
    <cfRule type="cellIs" dxfId="14623" priority="15322" stopIfTrue="1" operator="greaterThan">
      <formula>0.2</formula>
    </cfRule>
  </conditionalFormatting>
  <conditionalFormatting sqref="P191">
    <cfRule type="cellIs" dxfId="14622" priority="15318" stopIfTrue="1" operator="between">
      <formula>50.1</formula>
      <formula>100</formula>
    </cfRule>
    <cfRule type="cellIs" dxfId="14621" priority="15319" stopIfTrue="1" operator="greaterThan">
      <formula>100</formula>
    </cfRule>
  </conditionalFormatting>
  <conditionalFormatting sqref="O191">
    <cfRule type="cellIs" dxfId="14620" priority="15316" stopIfTrue="1" operator="between">
      <formula>1250.1</formula>
      <formula>5000</formula>
    </cfRule>
    <cfRule type="cellIs" dxfId="14619" priority="15317" stopIfTrue="1" operator="greaterThan">
      <formula>5000</formula>
    </cfRule>
  </conditionalFormatting>
  <conditionalFormatting sqref="F191:G191">
    <cfRule type="cellIs" dxfId="14618" priority="15313" stopIfTrue="1" operator="lessThanOrEqual">
      <formula>60</formula>
    </cfRule>
    <cfRule type="cellIs" dxfId="14617" priority="15314" stopIfTrue="1" operator="between">
      <formula>60</formula>
      <formula>100</formula>
    </cfRule>
    <cfRule type="cellIs" dxfId="14616" priority="15315" stopIfTrue="1" operator="greaterThan">
      <formula>100</formula>
    </cfRule>
  </conditionalFormatting>
  <conditionalFormatting sqref="E191">
    <cfRule type="cellIs" dxfId="14615" priority="15310" stopIfTrue="1" operator="lessThanOrEqual">
      <formula>2.5</formula>
    </cfRule>
    <cfRule type="cellIs" dxfId="14614" priority="15311" stopIfTrue="1" operator="between">
      <formula>2.5</formula>
      <formula>7</formula>
    </cfRule>
    <cfRule type="cellIs" dxfId="14613" priority="15312" stopIfTrue="1" operator="greaterThan">
      <formula>7</formula>
    </cfRule>
  </conditionalFormatting>
  <conditionalFormatting sqref="H191">
    <cfRule type="cellIs" dxfId="14612" priority="15307" stopIfTrue="1" operator="lessThanOrEqual">
      <formula>12</formula>
    </cfRule>
    <cfRule type="cellIs" dxfId="14611" priority="15308" stopIfTrue="1" operator="between">
      <formula>12</formula>
      <formula>16</formula>
    </cfRule>
    <cfRule type="cellIs" dxfId="14610" priority="15309" stopIfTrue="1" operator="greaterThan">
      <formula>16</formula>
    </cfRule>
  </conditionalFormatting>
  <conditionalFormatting sqref="K191">
    <cfRule type="cellIs" dxfId="14609" priority="15304" stopIfTrue="1" operator="greaterThan">
      <formula>6.2</formula>
    </cfRule>
    <cfRule type="cellIs" dxfId="14608" priority="15305" stopIfTrue="1" operator="between">
      <formula>5.601</formula>
      <formula>6.2</formula>
    </cfRule>
    <cfRule type="cellIs" dxfId="14607" priority="15306" stopIfTrue="1" operator="lessThanOrEqual">
      <formula>5.6</formula>
    </cfRule>
  </conditionalFormatting>
  <conditionalFormatting sqref="L191">
    <cfRule type="cellIs" dxfId="14606" priority="15303" stopIfTrue="1" operator="lessThanOrEqual">
      <formula>0.02</formula>
    </cfRule>
  </conditionalFormatting>
  <conditionalFormatting sqref="G191">
    <cfRule type="cellIs" dxfId="14605" priority="15300" stopIfTrue="1" operator="lessThanOrEqual">
      <formula>0.12</formula>
    </cfRule>
    <cfRule type="cellIs" dxfId="14604" priority="15301" stopIfTrue="1" operator="between">
      <formula>0.1201</formula>
      <formula>0.2</formula>
    </cfRule>
    <cfRule type="cellIs" dxfId="14603" priority="15302" stopIfTrue="1" operator="greaterThan">
      <formula>0.2</formula>
    </cfRule>
  </conditionalFormatting>
  <conditionalFormatting sqref="P191">
    <cfRule type="cellIs" dxfId="14602" priority="15298" stopIfTrue="1" operator="between">
      <formula>50.1</formula>
      <formula>100</formula>
    </cfRule>
    <cfRule type="cellIs" dxfId="14601" priority="15299" stopIfTrue="1" operator="greaterThan">
      <formula>100</formula>
    </cfRule>
  </conditionalFormatting>
  <conditionalFormatting sqref="O191">
    <cfRule type="cellIs" dxfId="14600" priority="15296" stopIfTrue="1" operator="between">
      <formula>1250.1</formula>
      <formula>5000</formula>
    </cfRule>
    <cfRule type="cellIs" dxfId="14599" priority="15297" stopIfTrue="1" operator="greaterThan">
      <formula>5000</formula>
    </cfRule>
  </conditionalFormatting>
  <conditionalFormatting sqref="F191:G191">
    <cfRule type="cellIs" dxfId="14598" priority="15293" stopIfTrue="1" operator="lessThanOrEqual">
      <formula>60</formula>
    </cfRule>
    <cfRule type="cellIs" dxfId="14597" priority="15294" stopIfTrue="1" operator="between">
      <formula>60</formula>
      <formula>100</formula>
    </cfRule>
    <cfRule type="cellIs" dxfId="14596" priority="15295" stopIfTrue="1" operator="greaterThan">
      <formula>100</formula>
    </cfRule>
  </conditionalFormatting>
  <conditionalFormatting sqref="E191">
    <cfRule type="cellIs" dxfId="14595" priority="15290" stopIfTrue="1" operator="lessThanOrEqual">
      <formula>2.5</formula>
    </cfRule>
    <cfRule type="cellIs" dxfId="14594" priority="15291" stopIfTrue="1" operator="between">
      <formula>2.5</formula>
      <formula>7</formula>
    </cfRule>
    <cfRule type="cellIs" dxfId="14593" priority="15292" stopIfTrue="1" operator="greaterThan">
      <formula>7</formula>
    </cfRule>
  </conditionalFormatting>
  <conditionalFormatting sqref="H191">
    <cfRule type="cellIs" dxfId="14592" priority="15287" stopIfTrue="1" operator="lessThanOrEqual">
      <formula>12</formula>
    </cfRule>
    <cfRule type="cellIs" dxfId="14591" priority="15288" stopIfTrue="1" operator="between">
      <formula>12</formula>
      <formula>16</formula>
    </cfRule>
    <cfRule type="cellIs" dxfId="14590" priority="15289" stopIfTrue="1" operator="greaterThan">
      <formula>16</formula>
    </cfRule>
  </conditionalFormatting>
  <conditionalFormatting sqref="K191">
    <cfRule type="cellIs" dxfId="14589" priority="15284" stopIfTrue="1" operator="greaterThan">
      <formula>6.2</formula>
    </cfRule>
    <cfRule type="cellIs" dxfId="14588" priority="15285" stopIfTrue="1" operator="between">
      <formula>5.601</formula>
      <formula>6.2</formula>
    </cfRule>
    <cfRule type="cellIs" dxfId="14587" priority="15286" stopIfTrue="1" operator="lessThanOrEqual">
      <formula>5.6</formula>
    </cfRule>
  </conditionalFormatting>
  <conditionalFormatting sqref="L191">
    <cfRule type="cellIs" dxfId="14586" priority="15283" stopIfTrue="1" operator="lessThanOrEqual">
      <formula>0.02</formula>
    </cfRule>
  </conditionalFormatting>
  <conditionalFormatting sqref="G191">
    <cfRule type="cellIs" dxfId="14585" priority="15280" stopIfTrue="1" operator="lessThanOrEqual">
      <formula>0.12</formula>
    </cfRule>
    <cfRule type="cellIs" dxfId="14584" priority="15281" stopIfTrue="1" operator="between">
      <formula>0.1201</formula>
      <formula>0.2</formula>
    </cfRule>
    <cfRule type="cellIs" dxfId="14583" priority="15282" stopIfTrue="1" operator="greaterThan">
      <formula>0.2</formula>
    </cfRule>
  </conditionalFormatting>
  <conditionalFormatting sqref="P191">
    <cfRule type="cellIs" dxfId="14582" priority="15278" stopIfTrue="1" operator="between">
      <formula>50.1</formula>
      <formula>100</formula>
    </cfRule>
    <cfRule type="cellIs" dxfId="14581" priority="15279" stopIfTrue="1" operator="greaterThan">
      <formula>100</formula>
    </cfRule>
  </conditionalFormatting>
  <conditionalFormatting sqref="O191">
    <cfRule type="cellIs" dxfId="14580" priority="15276" stopIfTrue="1" operator="between">
      <formula>1250.1</formula>
      <formula>5000</formula>
    </cfRule>
    <cfRule type="cellIs" dxfId="14579" priority="15277" stopIfTrue="1" operator="greaterThan">
      <formula>5000</formula>
    </cfRule>
  </conditionalFormatting>
  <conditionalFormatting sqref="Q191">
    <cfRule type="cellIs" dxfId="14578" priority="15274" operator="lessThanOrEqual">
      <formula>1</formula>
    </cfRule>
    <cfRule type="cellIs" dxfId="14577" priority="15275" operator="lessThan">
      <formula>3</formula>
    </cfRule>
  </conditionalFormatting>
  <conditionalFormatting sqref="E209">
    <cfRule type="cellIs" dxfId="14576" priority="15271" stopIfTrue="1" operator="lessThanOrEqual">
      <formula>2.5</formula>
    </cfRule>
    <cfRule type="cellIs" dxfId="14575" priority="15272" stopIfTrue="1" operator="between">
      <formula>2.5</formula>
      <formula>7</formula>
    </cfRule>
    <cfRule type="cellIs" dxfId="14574" priority="15273" stopIfTrue="1" operator="greaterThan">
      <formula>7</formula>
    </cfRule>
  </conditionalFormatting>
  <conditionalFormatting sqref="H209">
    <cfRule type="cellIs" dxfId="14573" priority="15268" stopIfTrue="1" operator="lessThanOrEqual">
      <formula>12</formula>
    </cfRule>
    <cfRule type="cellIs" dxfId="14572" priority="15269" stopIfTrue="1" operator="between">
      <formula>12</formula>
      <formula>16</formula>
    </cfRule>
    <cfRule type="cellIs" dxfId="14571" priority="15270" stopIfTrue="1" operator="greaterThan">
      <formula>16</formula>
    </cfRule>
  </conditionalFormatting>
  <conditionalFormatting sqref="K209">
    <cfRule type="cellIs" dxfId="14570" priority="15265" stopIfTrue="1" operator="greaterThan">
      <formula>6.2</formula>
    </cfRule>
    <cfRule type="cellIs" dxfId="14569" priority="15266" stopIfTrue="1" operator="between">
      <formula>5.601</formula>
      <formula>6.2</formula>
    </cfRule>
    <cfRule type="cellIs" dxfId="14568" priority="15267" stopIfTrue="1" operator="lessThanOrEqual">
      <formula>5.6</formula>
    </cfRule>
  </conditionalFormatting>
  <conditionalFormatting sqref="L209">
    <cfRule type="cellIs" dxfId="14567" priority="15264" stopIfTrue="1" operator="lessThanOrEqual">
      <formula>0.02</formula>
    </cfRule>
  </conditionalFormatting>
  <conditionalFormatting sqref="G209">
    <cfRule type="cellIs" dxfId="14566" priority="15261" stopIfTrue="1" operator="lessThanOrEqual">
      <formula>0.12</formula>
    </cfRule>
    <cfRule type="cellIs" dxfId="14565" priority="15262" stopIfTrue="1" operator="between">
      <formula>0.1201</formula>
      <formula>0.2</formula>
    </cfRule>
    <cfRule type="cellIs" dxfId="14564" priority="15263" stopIfTrue="1" operator="greaterThan">
      <formula>0.2</formula>
    </cfRule>
  </conditionalFormatting>
  <conditionalFormatting sqref="P209">
    <cfRule type="cellIs" dxfId="14563" priority="15259" stopIfTrue="1" operator="between">
      <formula>50.1</formula>
      <formula>100</formula>
    </cfRule>
    <cfRule type="cellIs" dxfId="14562" priority="15260" stopIfTrue="1" operator="greaterThan">
      <formula>100</formula>
    </cfRule>
  </conditionalFormatting>
  <conditionalFormatting sqref="O209">
    <cfRule type="cellIs" dxfId="14561" priority="15257" stopIfTrue="1" operator="between">
      <formula>1250.1</formula>
      <formula>5000</formula>
    </cfRule>
    <cfRule type="cellIs" dxfId="14560" priority="15258" stopIfTrue="1" operator="greaterThan">
      <formula>5000</formula>
    </cfRule>
  </conditionalFormatting>
  <conditionalFormatting sqref="E209">
    <cfRule type="cellIs" dxfId="14559" priority="15254" stopIfTrue="1" operator="lessThanOrEqual">
      <formula>2.5</formula>
    </cfRule>
    <cfRule type="cellIs" dxfId="14558" priority="15255" stopIfTrue="1" operator="between">
      <formula>2.5</formula>
      <formula>7</formula>
    </cfRule>
    <cfRule type="cellIs" dxfId="14557" priority="15256" stopIfTrue="1" operator="greaterThan">
      <formula>7</formula>
    </cfRule>
  </conditionalFormatting>
  <conditionalFormatting sqref="H209">
    <cfRule type="cellIs" dxfId="14556" priority="15251" stopIfTrue="1" operator="lessThanOrEqual">
      <formula>12</formula>
    </cfRule>
    <cfRule type="cellIs" dxfId="14555" priority="15252" stopIfTrue="1" operator="between">
      <formula>12</formula>
      <formula>16</formula>
    </cfRule>
    <cfRule type="cellIs" dxfId="14554" priority="15253" stopIfTrue="1" operator="greaterThan">
      <formula>16</formula>
    </cfRule>
  </conditionalFormatting>
  <conditionalFormatting sqref="K209">
    <cfRule type="cellIs" dxfId="14553" priority="15248" stopIfTrue="1" operator="greaterThan">
      <formula>6.2</formula>
    </cfRule>
    <cfRule type="cellIs" dxfId="14552" priority="15249" stopIfTrue="1" operator="between">
      <formula>5.601</formula>
      <formula>6.2</formula>
    </cfRule>
    <cfRule type="cellIs" dxfId="14551" priority="15250" stopIfTrue="1" operator="lessThanOrEqual">
      <formula>5.6</formula>
    </cfRule>
  </conditionalFormatting>
  <conditionalFormatting sqref="L209">
    <cfRule type="cellIs" dxfId="14550" priority="15247" stopIfTrue="1" operator="lessThanOrEqual">
      <formula>0.02</formula>
    </cfRule>
  </conditionalFormatting>
  <conditionalFormatting sqref="G209">
    <cfRule type="cellIs" dxfId="14549" priority="15244" stopIfTrue="1" operator="lessThanOrEqual">
      <formula>0.12</formula>
    </cfRule>
    <cfRule type="cellIs" dxfId="14548" priority="15245" stopIfTrue="1" operator="between">
      <formula>0.1201</formula>
      <formula>0.2</formula>
    </cfRule>
    <cfRule type="cellIs" dxfId="14547" priority="15246" stopIfTrue="1" operator="greaterThan">
      <formula>0.2</formula>
    </cfRule>
  </conditionalFormatting>
  <conditionalFormatting sqref="P209">
    <cfRule type="cellIs" dxfId="14546" priority="15242" stopIfTrue="1" operator="between">
      <formula>50.1</formula>
      <formula>100</formula>
    </cfRule>
    <cfRule type="cellIs" dxfId="14545" priority="15243" stopIfTrue="1" operator="greaterThan">
      <formula>100</formula>
    </cfRule>
  </conditionalFormatting>
  <conditionalFormatting sqref="O209">
    <cfRule type="cellIs" dxfId="14544" priority="15240" stopIfTrue="1" operator="between">
      <formula>1250.1</formula>
      <formula>5000</formula>
    </cfRule>
    <cfRule type="cellIs" dxfId="14543" priority="15241" stopIfTrue="1" operator="greaterThan">
      <formula>5000</formula>
    </cfRule>
  </conditionalFormatting>
  <conditionalFormatting sqref="F209:G209">
    <cfRule type="cellIs" dxfId="14542" priority="15237" stopIfTrue="1" operator="lessThanOrEqual">
      <formula>60</formula>
    </cfRule>
    <cfRule type="cellIs" dxfId="14541" priority="15238" stopIfTrue="1" operator="between">
      <formula>60</formula>
      <formula>100</formula>
    </cfRule>
    <cfRule type="cellIs" dxfId="14540" priority="15239" stopIfTrue="1" operator="greaterThan">
      <formula>100</formula>
    </cfRule>
  </conditionalFormatting>
  <conditionalFormatting sqref="F209:G209">
    <cfRule type="cellIs" dxfId="14539" priority="15234" stopIfTrue="1" operator="lessThanOrEqual">
      <formula>60</formula>
    </cfRule>
    <cfRule type="cellIs" dxfId="14538" priority="15235" stopIfTrue="1" operator="between">
      <formula>60</formula>
      <formula>100</formula>
    </cfRule>
    <cfRule type="cellIs" dxfId="14537" priority="15236" stopIfTrue="1" operator="greaterThan">
      <formula>100</formula>
    </cfRule>
  </conditionalFormatting>
  <conditionalFormatting sqref="F209:G209">
    <cfRule type="cellIs" dxfId="14536" priority="15231" stopIfTrue="1" operator="lessThanOrEqual">
      <formula>60</formula>
    </cfRule>
    <cfRule type="cellIs" dxfId="14535" priority="15232" stopIfTrue="1" operator="between">
      <formula>60</formula>
      <formula>100</formula>
    </cfRule>
    <cfRule type="cellIs" dxfId="14534" priority="15233" stopIfTrue="1" operator="greaterThan">
      <formula>100</formula>
    </cfRule>
  </conditionalFormatting>
  <conditionalFormatting sqref="E209">
    <cfRule type="cellIs" dxfId="14533" priority="15228" stopIfTrue="1" operator="lessThanOrEqual">
      <formula>2.5</formula>
    </cfRule>
    <cfRule type="cellIs" dxfId="14532" priority="15229" stopIfTrue="1" operator="between">
      <formula>2.5</formula>
      <formula>7</formula>
    </cfRule>
    <cfRule type="cellIs" dxfId="14531" priority="15230" stopIfTrue="1" operator="greaterThan">
      <formula>7</formula>
    </cfRule>
  </conditionalFormatting>
  <conditionalFormatting sqref="H209">
    <cfRule type="cellIs" dxfId="14530" priority="15225" stopIfTrue="1" operator="lessThanOrEqual">
      <formula>12</formula>
    </cfRule>
    <cfRule type="cellIs" dxfId="14529" priority="15226" stopIfTrue="1" operator="between">
      <formula>12</formula>
      <formula>16</formula>
    </cfRule>
    <cfRule type="cellIs" dxfId="14528" priority="15227" stopIfTrue="1" operator="greaterThan">
      <formula>16</formula>
    </cfRule>
  </conditionalFormatting>
  <conditionalFormatting sqref="K209">
    <cfRule type="cellIs" dxfId="14527" priority="15222" stopIfTrue="1" operator="greaterThan">
      <formula>6.2</formula>
    </cfRule>
    <cfRule type="cellIs" dxfId="14526" priority="15223" stopIfTrue="1" operator="between">
      <formula>5.601</formula>
      <formula>6.2</formula>
    </cfRule>
    <cfRule type="cellIs" dxfId="14525" priority="15224" stopIfTrue="1" operator="lessThanOrEqual">
      <formula>5.6</formula>
    </cfRule>
  </conditionalFormatting>
  <conditionalFormatting sqref="L209">
    <cfRule type="cellIs" dxfId="14524" priority="15221" stopIfTrue="1" operator="lessThanOrEqual">
      <formula>0.02</formula>
    </cfRule>
  </conditionalFormatting>
  <conditionalFormatting sqref="G209">
    <cfRule type="cellIs" dxfId="14523" priority="15218" stopIfTrue="1" operator="lessThanOrEqual">
      <formula>0.12</formula>
    </cfRule>
    <cfRule type="cellIs" dxfId="14522" priority="15219" stopIfTrue="1" operator="between">
      <formula>0.1201</formula>
      <formula>0.2</formula>
    </cfRule>
    <cfRule type="cellIs" dxfId="14521" priority="15220" stopIfTrue="1" operator="greaterThan">
      <formula>0.2</formula>
    </cfRule>
  </conditionalFormatting>
  <conditionalFormatting sqref="P209">
    <cfRule type="cellIs" dxfId="14520" priority="15216" stopIfTrue="1" operator="between">
      <formula>50.1</formula>
      <formula>100</formula>
    </cfRule>
    <cfRule type="cellIs" dxfId="14519" priority="15217" stopIfTrue="1" operator="greaterThan">
      <formula>100</formula>
    </cfRule>
  </conditionalFormatting>
  <conditionalFormatting sqref="O209">
    <cfRule type="cellIs" dxfId="14518" priority="15214" stopIfTrue="1" operator="between">
      <formula>1250.1</formula>
      <formula>5000</formula>
    </cfRule>
    <cfRule type="cellIs" dxfId="14517" priority="15215" stopIfTrue="1" operator="greaterThan">
      <formula>5000</formula>
    </cfRule>
  </conditionalFormatting>
  <conditionalFormatting sqref="F209:G209">
    <cfRule type="cellIs" dxfId="14516" priority="15211" stopIfTrue="1" operator="lessThanOrEqual">
      <formula>60</formula>
    </cfRule>
    <cfRule type="cellIs" dxfId="14515" priority="15212" stopIfTrue="1" operator="between">
      <formula>60</formula>
      <formula>100</formula>
    </cfRule>
    <cfRule type="cellIs" dxfId="14514" priority="15213" stopIfTrue="1" operator="greaterThan">
      <formula>100</formula>
    </cfRule>
  </conditionalFormatting>
  <conditionalFormatting sqref="E209">
    <cfRule type="cellIs" dxfId="14513" priority="15208" stopIfTrue="1" operator="lessThanOrEqual">
      <formula>2.5</formula>
    </cfRule>
    <cfRule type="cellIs" dxfId="14512" priority="15209" stopIfTrue="1" operator="between">
      <formula>2.5</formula>
      <formula>7</formula>
    </cfRule>
    <cfRule type="cellIs" dxfId="14511" priority="15210" stopIfTrue="1" operator="greaterThan">
      <formula>7</formula>
    </cfRule>
  </conditionalFormatting>
  <conditionalFormatting sqref="H209">
    <cfRule type="cellIs" dxfId="14510" priority="15205" stopIfTrue="1" operator="lessThanOrEqual">
      <formula>12</formula>
    </cfRule>
    <cfRule type="cellIs" dxfId="14509" priority="15206" stopIfTrue="1" operator="between">
      <formula>12</formula>
      <formula>16</formula>
    </cfRule>
    <cfRule type="cellIs" dxfId="14508" priority="15207" stopIfTrue="1" operator="greaterThan">
      <formula>16</formula>
    </cfRule>
  </conditionalFormatting>
  <conditionalFormatting sqref="K209">
    <cfRule type="cellIs" dxfId="14507" priority="15202" stopIfTrue="1" operator="greaterThan">
      <formula>6.2</formula>
    </cfRule>
    <cfRule type="cellIs" dxfId="14506" priority="15203" stopIfTrue="1" operator="between">
      <formula>5.601</formula>
      <formula>6.2</formula>
    </cfRule>
    <cfRule type="cellIs" dxfId="14505" priority="15204" stopIfTrue="1" operator="lessThanOrEqual">
      <formula>5.6</formula>
    </cfRule>
  </conditionalFormatting>
  <conditionalFormatting sqref="L209">
    <cfRule type="cellIs" dxfId="14504" priority="15201" stopIfTrue="1" operator="lessThanOrEqual">
      <formula>0.02</formula>
    </cfRule>
  </conditionalFormatting>
  <conditionalFormatting sqref="G209">
    <cfRule type="cellIs" dxfId="14503" priority="15198" stopIfTrue="1" operator="lessThanOrEqual">
      <formula>0.12</formula>
    </cfRule>
    <cfRule type="cellIs" dxfId="14502" priority="15199" stopIfTrue="1" operator="between">
      <formula>0.1201</formula>
      <formula>0.2</formula>
    </cfRule>
    <cfRule type="cellIs" dxfId="14501" priority="15200" stopIfTrue="1" operator="greaterThan">
      <formula>0.2</formula>
    </cfRule>
  </conditionalFormatting>
  <conditionalFormatting sqref="P209">
    <cfRule type="cellIs" dxfId="14500" priority="15196" stopIfTrue="1" operator="between">
      <formula>50.1</formula>
      <formula>100</formula>
    </cfRule>
    <cfRule type="cellIs" dxfId="14499" priority="15197" stopIfTrue="1" operator="greaterThan">
      <formula>100</formula>
    </cfRule>
  </conditionalFormatting>
  <conditionalFormatting sqref="O209">
    <cfRule type="cellIs" dxfId="14498" priority="15194" stopIfTrue="1" operator="between">
      <formula>1250.1</formula>
      <formula>5000</formula>
    </cfRule>
    <cfRule type="cellIs" dxfId="14497" priority="15195" stopIfTrue="1" operator="greaterThan">
      <formula>5000</formula>
    </cfRule>
  </conditionalFormatting>
  <conditionalFormatting sqref="Q209">
    <cfRule type="cellIs" dxfId="14496" priority="15192" operator="lessThanOrEqual">
      <formula>1</formula>
    </cfRule>
    <cfRule type="cellIs" dxfId="14495" priority="15193" operator="lessThan">
      <formula>3</formula>
    </cfRule>
  </conditionalFormatting>
  <conditionalFormatting sqref="F239:G239">
    <cfRule type="cellIs" dxfId="14494" priority="15189" stopIfTrue="1" operator="lessThanOrEqual">
      <formula>60</formula>
    </cfRule>
    <cfRule type="cellIs" dxfId="14493" priority="15190" stopIfTrue="1" operator="between">
      <formula>60</formula>
      <formula>100</formula>
    </cfRule>
    <cfRule type="cellIs" dxfId="14492" priority="15191" stopIfTrue="1" operator="greaterThan">
      <formula>100</formula>
    </cfRule>
  </conditionalFormatting>
  <conditionalFormatting sqref="E239">
    <cfRule type="cellIs" dxfId="14491" priority="15186" stopIfTrue="1" operator="lessThanOrEqual">
      <formula>2.5</formula>
    </cfRule>
    <cfRule type="cellIs" dxfId="14490" priority="15187" stopIfTrue="1" operator="between">
      <formula>2.5</formula>
      <formula>7</formula>
    </cfRule>
    <cfRule type="cellIs" dxfId="14489" priority="15188" stopIfTrue="1" operator="greaterThan">
      <formula>7</formula>
    </cfRule>
  </conditionalFormatting>
  <conditionalFormatting sqref="H239">
    <cfRule type="cellIs" dxfId="14488" priority="15183" stopIfTrue="1" operator="lessThanOrEqual">
      <formula>12</formula>
    </cfRule>
    <cfRule type="cellIs" dxfId="14487" priority="15184" stopIfTrue="1" operator="between">
      <formula>12</formula>
      <formula>16</formula>
    </cfRule>
    <cfRule type="cellIs" dxfId="14486" priority="15185" stopIfTrue="1" operator="greaterThan">
      <formula>16</formula>
    </cfRule>
  </conditionalFormatting>
  <conditionalFormatting sqref="K239">
    <cfRule type="cellIs" dxfId="14485" priority="15180" stopIfTrue="1" operator="greaterThan">
      <formula>6.2</formula>
    </cfRule>
    <cfRule type="cellIs" dxfId="14484" priority="15181" stopIfTrue="1" operator="between">
      <formula>5.601</formula>
      <formula>6.2</formula>
    </cfRule>
    <cfRule type="cellIs" dxfId="14483" priority="15182" stopIfTrue="1" operator="lessThanOrEqual">
      <formula>5.6</formula>
    </cfRule>
  </conditionalFormatting>
  <conditionalFormatting sqref="L239">
    <cfRule type="cellIs" dxfId="14482" priority="15179" stopIfTrue="1" operator="lessThanOrEqual">
      <formula>0.02</formula>
    </cfRule>
  </conditionalFormatting>
  <conditionalFormatting sqref="G239">
    <cfRule type="cellIs" dxfId="14481" priority="15176" stopIfTrue="1" operator="lessThanOrEqual">
      <formula>0.12</formula>
    </cfRule>
    <cfRule type="cellIs" dxfId="14480" priority="15177" stopIfTrue="1" operator="between">
      <formula>0.1201</formula>
      <formula>0.2</formula>
    </cfRule>
    <cfRule type="cellIs" dxfId="14479" priority="15178" stopIfTrue="1" operator="greaterThan">
      <formula>0.2</formula>
    </cfRule>
  </conditionalFormatting>
  <conditionalFormatting sqref="P239">
    <cfRule type="cellIs" dxfId="14478" priority="15174" stopIfTrue="1" operator="between">
      <formula>50.1</formula>
      <formula>100</formula>
    </cfRule>
    <cfRule type="cellIs" dxfId="14477" priority="15175" stopIfTrue="1" operator="greaterThan">
      <formula>100</formula>
    </cfRule>
  </conditionalFormatting>
  <conditionalFormatting sqref="O239">
    <cfRule type="cellIs" dxfId="14476" priority="15172" stopIfTrue="1" operator="between">
      <formula>1250.1</formula>
      <formula>5000</formula>
    </cfRule>
    <cfRule type="cellIs" dxfId="14475" priority="15173" stopIfTrue="1" operator="greaterThan">
      <formula>5000</formula>
    </cfRule>
  </conditionalFormatting>
  <conditionalFormatting sqref="F239 J239">
    <cfRule type="cellIs" dxfId="14474" priority="15169" stopIfTrue="1" operator="lessThanOrEqual">
      <formula>60</formula>
    </cfRule>
    <cfRule type="cellIs" dxfId="14473" priority="15170" stopIfTrue="1" operator="between">
      <formula>60</formula>
      <formula>100</formula>
    </cfRule>
    <cfRule type="cellIs" dxfId="14472" priority="15171" stopIfTrue="1" operator="greaterThan">
      <formula>100</formula>
    </cfRule>
  </conditionalFormatting>
  <conditionalFormatting sqref="E239">
    <cfRule type="cellIs" dxfId="14471" priority="15166" stopIfTrue="1" operator="lessThanOrEqual">
      <formula>2.5</formula>
    </cfRule>
    <cfRule type="cellIs" dxfId="14470" priority="15167" stopIfTrue="1" operator="between">
      <formula>2.5</formula>
      <formula>7</formula>
    </cfRule>
    <cfRule type="cellIs" dxfId="14469" priority="15168" stopIfTrue="1" operator="greaterThan">
      <formula>7</formula>
    </cfRule>
  </conditionalFormatting>
  <conditionalFormatting sqref="H239">
    <cfRule type="cellIs" dxfId="14468" priority="15163" stopIfTrue="1" operator="lessThanOrEqual">
      <formula>12</formula>
    </cfRule>
    <cfRule type="cellIs" dxfId="14467" priority="15164" stopIfTrue="1" operator="between">
      <formula>12</formula>
      <formula>16</formula>
    </cfRule>
    <cfRule type="cellIs" dxfId="14466" priority="15165" stopIfTrue="1" operator="greaterThan">
      <formula>16</formula>
    </cfRule>
  </conditionalFormatting>
  <conditionalFormatting sqref="K239">
    <cfRule type="cellIs" dxfId="14465" priority="15160" stopIfTrue="1" operator="greaterThan">
      <formula>6.2</formula>
    </cfRule>
    <cfRule type="cellIs" dxfId="14464" priority="15161" stopIfTrue="1" operator="between">
      <formula>5.601</formula>
      <formula>6.2</formula>
    </cfRule>
    <cfRule type="cellIs" dxfId="14463" priority="15162" stopIfTrue="1" operator="lessThanOrEqual">
      <formula>5.6</formula>
    </cfRule>
  </conditionalFormatting>
  <conditionalFormatting sqref="L239">
    <cfRule type="cellIs" dxfId="14462" priority="15159" stopIfTrue="1" operator="lessThanOrEqual">
      <formula>0.02</formula>
    </cfRule>
  </conditionalFormatting>
  <conditionalFormatting sqref="G239">
    <cfRule type="cellIs" dxfId="14461" priority="15156" stopIfTrue="1" operator="lessThanOrEqual">
      <formula>0.12</formula>
    </cfRule>
    <cfRule type="cellIs" dxfId="14460" priority="15157" stopIfTrue="1" operator="between">
      <formula>0.1201</formula>
      <formula>0.2</formula>
    </cfRule>
    <cfRule type="cellIs" dxfId="14459" priority="15158" stopIfTrue="1" operator="greaterThan">
      <formula>0.2</formula>
    </cfRule>
  </conditionalFormatting>
  <conditionalFormatting sqref="P239">
    <cfRule type="cellIs" dxfId="14458" priority="15154" stopIfTrue="1" operator="between">
      <formula>50.1</formula>
      <formula>100</formula>
    </cfRule>
    <cfRule type="cellIs" dxfId="14457" priority="15155" stopIfTrue="1" operator="greaterThan">
      <formula>100</formula>
    </cfRule>
  </conditionalFormatting>
  <conditionalFormatting sqref="O239">
    <cfRule type="cellIs" dxfId="14456" priority="15152" stopIfTrue="1" operator="between">
      <formula>1250.1</formula>
      <formula>5000</formula>
    </cfRule>
    <cfRule type="cellIs" dxfId="14455" priority="15153" stopIfTrue="1" operator="greaterThan">
      <formula>5000</formula>
    </cfRule>
  </conditionalFormatting>
  <conditionalFormatting sqref="F239 J239">
    <cfRule type="cellIs" dxfId="14454" priority="15149" stopIfTrue="1" operator="lessThanOrEqual">
      <formula>60</formula>
    </cfRule>
    <cfRule type="cellIs" dxfId="14453" priority="15150" stopIfTrue="1" operator="between">
      <formula>60</formula>
      <formula>100</formula>
    </cfRule>
    <cfRule type="cellIs" dxfId="14452" priority="15151" stopIfTrue="1" operator="greaterThan">
      <formula>100</formula>
    </cfRule>
  </conditionalFormatting>
  <conditionalFormatting sqref="E239">
    <cfRule type="cellIs" dxfId="14451" priority="15146" stopIfTrue="1" operator="lessThanOrEqual">
      <formula>2.5</formula>
    </cfRule>
    <cfRule type="cellIs" dxfId="14450" priority="15147" stopIfTrue="1" operator="between">
      <formula>2.5</formula>
      <formula>7</formula>
    </cfRule>
    <cfRule type="cellIs" dxfId="14449" priority="15148" stopIfTrue="1" operator="greaterThan">
      <formula>7</formula>
    </cfRule>
  </conditionalFormatting>
  <conditionalFormatting sqref="H239">
    <cfRule type="cellIs" dxfId="14448" priority="15143" stopIfTrue="1" operator="lessThanOrEqual">
      <formula>12</formula>
    </cfRule>
    <cfRule type="cellIs" dxfId="14447" priority="15144" stopIfTrue="1" operator="between">
      <formula>12</formula>
      <formula>16</formula>
    </cfRule>
    <cfRule type="cellIs" dxfId="14446" priority="15145" stopIfTrue="1" operator="greaterThan">
      <formula>16</formula>
    </cfRule>
  </conditionalFormatting>
  <conditionalFormatting sqref="K239">
    <cfRule type="cellIs" dxfId="14445" priority="15140" stopIfTrue="1" operator="greaterThan">
      <formula>6.2</formula>
    </cfRule>
    <cfRule type="cellIs" dxfId="14444" priority="15141" stopIfTrue="1" operator="between">
      <formula>5.601</formula>
      <formula>6.2</formula>
    </cfRule>
    <cfRule type="cellIs" dxfId="14443" priority="15142" stopIfTrue="1" operator="lessThanOrEqual">
      <formula>5.6</formula>
    </cfRule>
  </conditionalFormatting>
  <conditionalFormatting sqref="L239">
    <cfRule type="cellIs" dxfId="14442" priority="15139" stopIfTrue="1" operator="lessThanOrEqual">
      <formula>0.02</formula>
    </cfRule>
  </conditionalFormatting>
  <conditionalFormatting sqref="G239">
    <cfRule type="cellIs" dxfId="14441" priority="15136" stopIfTrue="1" operator="lessThanOrEqual">
      <formula>0.12</formula>
    </cfRule>
    <cfRule type="cellIs" dxfId="14440" priority="15137" stopIfTrue="1" operator="between">
      <formula>0.1201</formula>
      <formula>0.2</formula>
    </cfRule>
    <cfRule type="cellIs" dxfId="14439" priority="15138" stopIfTrue="1" operator="greaterThan">
      <formula>0.2</formula>
    </cfRule>
  </conditionalFormatting>
  <conditionalFormatting sqref="P239">
    <cfRule type="cellIs" dxfId="14438" priority="15134" stopIfTrue="1" operator="between">
      <formula>50.1</formula>
      <formula>100</formula>
    </cfRule>
    <cfRule type="cellIs" dxfId="14437" priority="15135" stopIfTrue="1" operator="greaterThan">
      <formula>100</formula>
    </cfRule>
  </conditionalFormatting>
  <conditionalFormatting sqref="O239">
    <cfRule type="cellIs" dxfId="14436" priority="15132" stopIfTrue="1" operator="between">
      <formula>1250.1</formula>
      <formula>5000</formula>
    </cfRule>
    <cfRule type="cellIs" dxfId="14435" priority="15133" stopIfTrue="1" operator="greaterThan">
      <formula>5000</formula>
    </cfRule>
  </conditionalFormatting>
  <conditionalFormatting sqref="Q239">
    <cfRule type="cellIs" dxfId="14434" priority="15130" operator="lessThanOrEqual">
      <formula>1</formula>
    </cfRule>
    <cfRule type="cellIs" dxfId="14433" priority="15131" operator="lessThan">
      <formula>3</formula>
    </cfRule>
  </conditionalFormatting>
  <conditionalFormatting sqref="F257:G257">
    <cfRule type="cellIs" dxfId="14432" priority="15127" stopIfTrue="1" operator="lessThanOrEqual">
      <formula>60</formula>
    </cfRule>
    <cfRule type="cellIs" dxfId="14431" priority="15128" stopIfTrue="1" operator="between">
      <formula>60</formula>
      <formula>100</formula>
    </cfRule>
    <cfRule type="cellIs" dxfId="14430" priority="15129" stopIfTrue="1" operator="greaterThan">
      <formula>100</formula>
    </cfRule>
  </conditionalFormatting>
  <conditionalFormatting sqref="E257">
    <cfRule type="cellIs" dxfId="14429" priority="15124" stopIfTrue="1" operator="lessThanOrEqual">
      <formula>2.5</formula>
    </cfRule>
    <cfRule type="cellIs" dxfId="14428" priority="15125" stopIfTrue="1" operator="between">
      <formula>2.5</formula>
      <formula>7</formula>
    </cfRule>
    <cfRule type="cellIs" dxfId="14427" priority="15126" stopIfTrue="1" operator="greaterThan">
      <formula>7</formula>
    </cfRule>
  </conditionalFormatting>
  <conditionalFormatting sqref="H257">
    <cfRule type="cellIs" dxfId="14426" priority="15121" stopIfTrue="1" operator="lessThanOrEqual">
      <formula>12</formula>
    </cfRule>
    <cfRule type="cellIs" dxfId="14425" priority="15122" stopIfTrue="1" operator="between">
      <formula>12</formula>
      <formula>16</formula>
    </cfRule>
    <cfRule type="cellIs" dxfId="14424" priority="15123" stopIfTrue="1" operator="greaterThan">
      <formula>16</formula>
    </cfRule>
  </conditionalFormatting>
  <conditionalFormatting sqref="K257">
    <cfRule type="cellIs" dxfId="14423" priority="15118" stopIfTrue="1" operator="greaterThan">
      <formula>6.2</formula>
    </cfRule>
    <cfRule type="cellIs" dxfId="14422" priority="15119" stopIfTrue="1" operator="between">
      <formula>5.601</formula>
      <formula>6.2</formula>
    </cfRule>
    <cfRule type="cellIs" dxfId="14421" priority="15120" stopIfTrue="1" operator="lessThanOrEqual">
      <formula>5.6</formula>
    </cfRule>
  </conditionalFormatting>
  <conditionalFormatting sqref="L257">
    <cfRule type="cellIs" dxfId="14420" priority="15117" stopIfTrue="1" operator="lessThanOrEqual">
      <formula>0.02</formula>
    </cfRule>
  </conditionalFormatting>
  <conditionalFormatting sqref="G257">
    <cfRule type="cellIs" dxfId="14419" priority="15114" stopIfTrue="1" operator="lessThanOrEqual">
      <formula>0.12</formula>
    </cfRule>
    <cfRule type="cellIs" dxfId="14418" priority="15115" stopIfTrue="1" operator="between">
      <formula>0.1201</formula>
      <formula>0.2</formula>
    </cfRule>
    <cfRule type="cellIs" dxfId="14417" priority="15116" stopIfTrue="1" operator="greaterThan">
      <formula>0.2</formula>
    </cfRule>
  </conditionalFormatting>
  <conditionalFormatting sqref="P257">
    <cfRule type="cellIs" dxfId="14416" priority="15112" stopIfTrue="1" operator="between">
      <formula>50.1</formula>
      <formula>100</formula>
    </cfRule>
    <cfRule type="cellIs" dxfId="14415" priority="15113" stopIfTrue="1" operator="greaterThan">
      <formula>100</formula>
    </cfRule>
  </conditionalFormatting>
  <conditionalFormatting sqref="O257">
    <cfRule type="cellIs" dxfId="14414" priority="15110" stopIfTrue="1" operator="between">
      <formula>1250.1</formula>
      <formula>5000</formula>
    </cfRule>
    <cfRule type="cellIs" dxfId="14413" priority="15111" stopIfTrue="1" operator="greaterThan">
      <formula>5000</formula>
    </cfRule>
  </conditionalFormatting>
  <conditionalFormatting sqref="F257:G257">
    <cfRule type="cellIs" dxfId="14412" priority="15107" stopIfTrue="1" operator="lessThanOrEqual">
      <formula>60</formula>
    </cfRule>
    <cfRule type="cellIs" dxfId="14411" priority="15108" stopIfTrue="1" operator="between">
      <formula>60</formula>
      <formula>100</formula>
    </cfRule>
    <cfRule type="cellIs" dxfId="14410" priority="15109" stopIfTrue="1" operator="greaterThan">
      <formula>100</formula>
    </cfRule>
  </conditionalFormatting>
  <conditionalFormatting sqref="E257">
    <cfRule type="cellIs" dxfId="14409" priority="15104" stopIfTrue="1" operator="lessThanOrEqual">
      <formula>2.5</formula>
    </cfRule>
    <cfRule type="cellIs" dxfId="14408" priority="15105" stopIfTrue="1" operator="between">
      <formula>2.5</formula>
      <formula>7</formula>
    </cfRule>
    <cfRule type="cellIs" dxfId="14407" priority="15106" stopIfTrue="1" operator="greaterThan">
      <formula>7</formula>
    </cfRule>
  </conditionalFormatting>
  <conditionalFormatting sqref="H257">
    <cfRule type="cellIs" dxfId="14406" priority="15101" stopIfTrue="1" operator="lessThanOrEqual">
      <formula>12</formula>
    </cfRule>
    <cfRule type="cellIs" dxfId="14405" priority="15102" stopIfTrue="1" operator="between">
      <formula>12</formula>
      <formula>16</formula>
    </cfRule>
    <cfRule type="cellIs" dxfId="14404" priority="15103" stopIfTrue="1" operator="greaterThan">
      <formula>16</formula>
    </cfRule>
  </conditionalFormatting>
  <conditionalFormatting sqref="K257">
    <cfRule type="cellIs" dxfId="14403" priority="15098" stopIfTrue="1" operator="greaterThan">
      <formula>6.2</formula>
    </cfRule>
    <cfRule type="cellIs" dxfId="14402" priority="15099" stopIfTrue="1" operator="between">
      <formula>5.601</formula>
      <formula>6.2</formula>
    </cfRule>
    <cfRule type="cellIs" dxfId="14401" priority="15100" stopIfTrue="1" operator="lessThanOrEqual">
      <formula>5.6</formula>
    </cfRule>
  </conditionalFormatting>
  <conditionalFormatting sqref="L257">
    <cfRule type="cellIs" dxfId="14400" priority="15097" stopIfTrue="1" operator="lessThanOrEqual">
      <formula>0.02</formula>
    </cfRule>
  </conditionalFormatting>
  <conditionalFormatting sqref="G257">
    <cfRule type="cellIs" dxfId="14399" priority="15094" stopIfTrue="1" operator="lessThanOrEqual">
      <formula>0.12</formula>
    </cfRule>
    <cfRule type="cellIs" dxfId="14398" priority="15095" stopIfTrue="1" operator="between">
      <formula>0.1201</formula>
      <formula>0.2</formula>
    </cfRule>
    <cfRule type="cellIs" dxfId="14397" priority="15096" stopIfTrue="1" operator="greaterThan">
      <formula>0.2</formula>
    </cfRule>
  </conditionalFormatting>
  <conditionalFormatting sqref="P257">
    <cfRule type="cellIs" dxfId="14396" priority="15092" stopIfTrue="1" operator="between">
      <formula>50.1</formula>
      <formula>100</formula>
    </cfRule>
    <cfRule type="cellIs" dxfId="14395" priority="15093" stopIfTrue="1" operator="greaterThan">
      <formula>100</formula>
    </cfRule>
  </conditionalFormatting>
  <conditionalFormatting sqref="O257">
    <cfRule type="cellIs" dxfId="14394" priority="15090" stopIfTrue="1" operator="between">
      <formula>1250.1</formula>
      <formula>5000</formula>
    </cfRule>
    <cfRule type="cellIs" dxfId="14393" priority="15091" stopIfTrue="1" operator="greaterThan">
      <formula>5000</formula>
    </cfRule>
  </conditionalFormatting>
  <conditionalFormatting sqref="F257:G257">
    <cfRule type="cellIs" dxfId="14392" priority="15087" stopIfTrue="1" operator="lessThanOrEqual">
      <formula>60</formula>
    </cfRule>
    <cfRule type="cellIs" dxfId="14391" priority="15088" stopIfTrue="1" operator="between">
      <formula>60</formula>
      <formula>100</formula>
    </cfRule>
    <cfRule type="cellIs" dxfId="14390" priority="15089" stopIfTrue="1" operator="greaterThan">
      <formula>100</formula>
    </cfRule>
  </conditionalFormatting>
  <conditionalFormatting sqref="E257">
    <cfRule type="cellIs" dxfId="14389" priority="15084" stopIfTrue="1" operator="lessThanOrEqual">
      <formula>2.5</formula>
    </cfRule>
    <cfRule type="cellIs" dxfId="14388" priority="15085" stopIfTrue="1" operator="between">
      <formula>2.5</formula>
      <formula>7</formula>
    </cfRule>
    <cfRule type="cellIs" dxfId="14387" priority="15086" stopIfTrue="1" operator="greaterThan">
      <formula>7</formula>
    </cfRule>
  </conditionalFormatting>
  <conditionalFormatting sqref="H257">
    <cfRule type="cellIs" dxfId="14386" priority="15081" stopIfTrue="1" operator="lessThanOrEqual">
      <formula>12</formula>
    </cfRule>
    <cfRule type="cellIs" dxfId="14385" priority="15082" stopIfTrue="1" operator="between">
      <formula>12</formula>
      <formula>16</formula>
    </cfRule>
    <cfRule type="cellIs" dxfId="14384" priority="15083" stopIfTrue="1" operator="greaterThan">
      <formula>16</formula>
    </cfRule>
  </conditionalFormatting>
  <conditionalFormatting sqref="K257">
    <cfRule type="cellIs" dxfId="14383" priority="15078" stopIfTrue="1" operator="greaterThan">
      <formula>6.2</formula>
    </cfRule>
    <cfRule type="cellIs" dxfId="14382" priority="15079" stopIfTrue="1" operator="between">
      <formula>5.601</formula>
      <formula>6.2</formula>
    </cfRule>
    <cfRule type="cellIs" dxfId="14381" priority="15080" stopIfTrue="1" operator="lessThanOrEqual">
      <formula>5.6</formula>
    </cfRule>
  </conditionalFormatting>
  <conditionalFormatting sqref="L257">
    <cfRule type="cellIs" dxfId="14380" priority="15077" stopIfTrue="1" operator="lessThanOrEqual">
      <formula>0.02</formula>
    </cfRule>
  </conditionalFormatting>
  <conditionalFormatting sqref="G257">
    <cfRule type="cellIs" dxfId="14379" priority="15074" stopIfTrue="1" operator="lessThanOrEqual">
      <formula>0.12</formula>
    </cfRule>
    <cfRule type="cellIs" dxfId="14378" priority="15075" stopIfTrue="1" operator="between">
      <formula>0.1201</formula>
      <formula>0.2</formula>
    </cfRule>
    <cfRule type="cellIs" dxfId="14377" priority="15076" stopIfTrue="1" operator="greaterThan">
      <formula>0.2</formula>
    </cfRule>
  </conditionalFormatting>
  <conditionalFormatting sqref="P257">
    <cfRule type="cellIs" dxfId="14376" priority="15072" stopIfTrue="1" operator="between">
      <formula>50.1</formula>
      <formula>100</formula>
    </cfRule>
    <cfRule type="cellIs" dxfId="14375" priority="15073" stopIfTrue="1" operator="greaterThan">
      <formula>100</formula>
    </cfRule>
  </conditionalFormatting>
  <conditionalFormatting sqref="O257">
    <cfRule type="cellIs" dxfId="14374" priority="15070" stopIfTrue="1" operator="between">
      <formula>1250.1</formula>
      <formula>5000</formula>
    </cfRule>
    <cfRule type="cellIs" dxfId="14373" priority="15071" stopIfTrue="1" operator="greaterThan">
      <formula>5000</formula>
    </cfRule>
  </conditionalFormatting>
  <conditionalFormatting sqref="F257:G257">
    <cfRule type="cellIs" dxfId="14372" priority="15067" stopIfTrue="1" operator="lessThanOrEqual">
      <formula>60</formula>
    </cfRule>
    <cfRule type="cellIs" dxfId="14371" priority="15068" stopIfTrue="1" operator="between">
      <formula>60</formula>
      <formula>100</formula>
    </cfRule>
    <cfRule type="cellIs" dxfId="14370" priority="15069" stopIfTrue="1" operator="greaterThan">
      <formula>100</formula>
    </cfRule>
  </conditionalFormatting>
  <conditionalFormatting sqref="E257">
    <cfRule type="cellIs" dxfId="14369" priority="15064" stopIfTrue="1" operator="lessThanOrEqual">
      <formula>2.5</formula>
    </cfRule>
    <cfRule type="cellIs" dxfId="14368" priority="15065" stopIfTrue="1" operator="between">
      <formula>2.5</formula>
      <formula>7</formula>
    </cfRule>
    <cfRule type="cellIs" dxfId="14367" priority="15066" stopIfTrue="1" operator="greaterThan">
      <formula>7</formula>
    </cfRule>
  </conditionalFormatting>
  <conditionalFormatting sqref="H257">
    <cfRule type="cellIs" dxfId="14366" priority="15061" stopIfTrue="1" operator="lessThanOrEqual">
      <formula>12</formula>
    </cfRule>
    <cfRule type="cellIs" dxfId="14365" priority="15062" stopIfTrue="1" operator="between">
      <formula>12</formula>
      <formula>16</formula>
    </cfRule>
    <cfRule type="cellIs" dxfId="14364" priority="15063" stopIfTrue="1" operator="greaterThan">
      <formula>16</formula>
    </cfRule>
  </conditionalFormatting>
  <conditionalFormatting sqref="K257">
    <cfRule type="cellIs" dxfId="14363" priority="15058" stopIfTrue="1" operator="greaterThan">
      <formula>6.2</formula>
    </cfRule>
    <cfRule type="cellIs" dxfId="14362" priority="15059" stopIfTrue="1" operator="between">
      <formula>5.601</formula>
      <formula>6.2</formula>
    </cfRule>
    <cfRule type="cellIs" dxfId="14361" priority="15060" stopIfTrue="1" operator="lessThanOrEqual">
      <formula>5.6</formula>
    </cfRule>
  </conditionalFormatting>
  <conditionalFormatting sqref="L257">
    <cfRule type="cellIs" dxfId="14360" priority="15057" stopIfTrue="1" operator="lessThanOrEqual">
      <formula>0.02</formula>
    </cfRule>
  </conditionalFormatting>
  <conditionalFormatting sqref="G257">
    <cfRule type="cellIs" dxfId="14359" priority="15054" stopIfTrue="1" operator="lessThanOrEqual">
      <formula>0.12</formula>
    </cfRule>
    <cfRule type="cellIs" dxfId="14358" priority="15055" stopIfTrue="1" operator="between">
      <formula>0.1201</formula>
      <formula>0.2</formula>
    </cfRule>
    <cfRule type="cellIs" dxfId="14357" priority="15056" stopIfTrue="1" operator="greaterThan">
      <formula>0.2</formula>
    </cfRule>
  </conditionalFormatting>
  <conditionalFormatting sqref="P257">
    <cfRule type="cellIs" dxfId="14356" priority="15052" stopIfTrue="1" operator="between">
      <formula>50.1</formula>
      <formula>100</formula>
    </cfRule>
    <cfRule type="cellIs" dxfId="14355" priority="15053" stopIfTrue="1" operator="greaterThan">
      <formula>100</formula>
    </cfRule>
  </conditionalFormatting>
  <conditionalFormatting sqref="O257">
    <cfRule type="cellIs" dxfId="14354" priority="15050" stopIfTrue="1" operator="between">
      <formula>1250.1</formula>
      <formula>5000</formula>
    </cfRule>
    <cfRule type="cellIs" dxfId="14353" priority="15051" stopIfTrue="1" operator="greaterThan">
      <formula>5000</formula>
    </cfRule>
  </conditionalFormatting>
  <conditionalFormatting sqref="Q257">
    <cfRule type="cellIs" dxfId="14352" priority="15048" operator="lessThanOrEqual">
      <formula>1</formula>
    </cfRule>
    <cfRule type="cellIs" dxfId="14351" priority="15049" operator="lessThan">
      <formula>3</formula>
    </cfRule>
  </conditionalFormatting>
  <conditionalFormatting sqref="F347:G347">
    <cfRule type="cellIs" dxfId="14350" priority="15045" stopIfTrue="1" operator="lessThanOrEqual">
      <formula>60</formula>
    </cfRule>
    <cfRule type="cellIs" dxfId="14349" priority="15046" stopIfTrue="1" operator="between">
      <formula>60</formula>
      <formula>100</formula>
    </cfRule>
    <cfRule type="cellIs" dxfId="14348" priority="15047" stopIfTrue="1" operator="greaterThan">
      <formula>100</formula>
    </cfRule>
  </conditionalFormatting>
  <conditionalFormatting sqref="E347">
    <cfRule type="cellIs" dxfId="14347" priority="15042" stopIfTrue="1" operator="lessThanOrEqual">
      <formula>2.5</formula>
    </cfRule>
    <cfRule type="cellIs" dxfId="14346" priority="15043" stopIfTrue="1" operator="between">
      <formula>2.5</formula>
      <formula>7</formula>
    </cfRule>
    <cfRule type="cellIs" dxfId="14345" priority="15044" stopIfTrue="1" operator="greaterThan">
      <formula>7</formula>
    </cfRule>
  </conditionalFormatting>
  <conditionalFormatting sqref="H347">
    <cfRule type="cellIs" dxfId="14344" priority="15039" stopIfTrue="1" operator="lessThanOrEqual">
      <formula>12</formula>
    </cfRule>
    <cfRule type="cellIs" dxfId="14343" priority="15040" stopIfTrue="1" operator="between">
      <formula>12</formula>
      <formula>16</formula>
    </cfRule>
    <cfRule type="cellIs" dxfId="14342" priority="15041" stopIfTrue="1" operator="greaterThan">
      <formula>16</formula>
    </cfRule>
  </conditionalFormatting>
  <conditionalFormatting sqref="K347">
    <cfRule type="cellIs" dxfId="14341" priority="15036" stopIfTrue="1" operator="greaterThan">
      <formula>6.2</formula>
    </cfRule>
    <cfRule type="cellIs" dxfId="14340" priority="15037" stopIfTrue="1" operator="between">
      <formula>5.601</formula>
      <formula>6.2</formula>
    </cfRule>
    <cfRule type="cellIs" dxfId="14339" priority="15038" stopIfTrue="1" operator="lessThanOrEqual">
      <formula>5.6</formula>
    </cfRule>
  </conditionalFormatting>
  <conditionalFormatting sqref="L347">
    <cfRule type="cellIs" dxfId="14338" priority="15035" stopIfTrue="1" operator="lessThanOrEqual">
      <formula>0.02</formula>
    </cfRule>
  </conditionalFormatting>
  <conditionalFormatting sqref="G347">
    <cfRule type="cellIs" dxfId="14337" priority="15032" stopIfTrue="1" operator="lessThanOrEqual">
      <formula>0.12</formula>
    </cfRule>
    <cfRule type="cellIs" dxfId="14336" priority="15033" stopIfTrue="1" operator="between">
      <formula>0.1201</formula>
      <formula>0.2</formula>
    </cfRule>
    <cfRule type="cellIs" dxfId="14335" priority="15034" stopIfTrue="1" operator="greaterThan">
      <formula>0.2</formula>
    </cfRule>
  </conditionalFormatting>
  <conditionalFormatting sqref="P347">
    <cfRule type="cellIs" dxfId="14334" priority="15030" stopIfTrue="1" operator="between">
      <formula>50.1</formula>
      <formula>100</formula>
    </cfRule>
    <cfRule type="cellIs" dxfId="14333" priority="15031" stopIfTrue="1" operator="greaterThan">
      <formula>100</formula>
    </cfRule>
  </conditionalFormatting>
  <conditionalFormatting sqref="O347">
    <cfRule type="cellIs" dxfId="14332" priority="15028" stopIfTrue="1" operator="between">
      <formula>1250.1</formula>
      <formula>5000</formula>
    </cfRule>
    <cfRule type="cellIs" dxfId="14331" priority="15029" stopIfTrue="1" operator="greaterThan">
      <formula>5000</formula>
    </cfRule>
  </conditionalFormatting>
  <conditionalFormatting sqref="Q347">
    <cfRule type="cellIs" dxfId="14330" priority="15026" operator="lessThanOrEqual">
      <formula>1</formula>
    </cfRule>
    <cfRule type="cellIs" dxfId="14329" priority="15027" operator="lessThan">
      <formula>3</formula>
    </cfRule>
  </conditionalFormatting>
  <conditionalFormatting sqref="F393 J393">
    <cfRule type="cellIs" dxfId="14328" priority="15023" stopIfTrue="1" operator="lessThanOrEqual">
      <formula>60</formula>
    </cfRule>
    <cfRule type="cellIs" dxfId="14327" priority="15024" stopIfTrue="1" operator="between">
      <formula>60</formula>
      <formula>100</formula>
    </cfRule>
    <cfRule type="cellIs" dxfId="14326" priority="15025" stopIfTrue="1" operator="greaterThan">
      <formula>100</formula>
    </cfRule>
  </conditionalFormatting>
  <conditionalFormatting sqref="E393">
    <cfRule type="cellIs" dxfId="14325" priority="15020" stopIfTrue="1" operator="lessThanOrEqual">
      <formula>2.5</formula>
    </cfRule>
    <cfRule type="cellIs" dxfId="14324" priority="15021" stopIfTrue="1" operator="between">
      <formula>2.5</formula>
      <formula>7</formula>
    </cfRule>
    <cfRule type="cellIs" dxfId="14323" priority="15022" stopIfTrue="1" operator="greaterThan">
      <formula>7</formula>
    </cfRule>
  </conditionalFormatting>
  <conditionalFormatting sqref="H393">
    <cfRule type="cellIs" dxfId="14322" priority="15017" stopIfTrue="1" operator="lessThanOrEqual">
      <formula>12</formula>
    </cfRule>
    <cfRule type="cellIs" dxfId="14321" priority="15018" stopIfTrue="1" operator="between">
      <formula>12</formula>
      <formula>16</formula>
    </cfRule>
    <cfRule type="cellIs" dxfId="14320" priority="15019" stopIfTrue="1" operator="greaterThan">
      <formula>16</formula>
    </cfRule>
  </conditionalFormatting>
  <conditionalFormatting sqref="K393">
    <cfRule type="cellIs" dxfId="14319" priority="15014" stopIfTrue="1" operator="greaterThan">
      <formula>6.2</formula>
    </cfRule>
    <cfRule type="cellIs" dxfId="14318" priority="15015" stopIfTrue="1" operator="between">
      <formula>5.601</formula>
      <formula>6.2</formula>
    </cfRule>
    <cfRule type="cellIs" dxfId="14317" priority="15016" stopIfTrue="1" operator="lessThanOrEqual">
      <formula>5.6</formula>
    </cfRule>
  </conditionalFormatting>
  <conditionalFormatting sqref="L393">
    <cfRule type="cellIs" dxfId="14316" priority="15013" stopIfTrue="1" operator="lessThanOrEqual">
      <formula>0.02</formula>
    </cfRule>
  </conditionalFormatting>
  <conditionalFormatting sqref="G393">
    <cfRule type="cellIs" dxfId="14315" priority="15010" stopIfTrue="1" operator="lessThanOrEqual">
      <formula>0.12</formula>
    </cfRule>
    <cfRule type="cellIs" dxfId="14314" priority="15011" stopIfTrue="1" operator="between">
      <formula>0.1201</formula>
      <formula>0.2</formula>
    </cfRule>
    <cfRule type="cellIs" dxfId="14313" priority="15012" stopIfTrue="1" operator="greaterThan">
      <formula>0.2</formula>
    </cfRule>
  </conditionalFormatting>
  <conditionalFormatting sqref="P393">
    <cfRule type="cellIs" dxfId="14312" priority="15008" stopIfTrue="1" operator="between">
      <formula>50.1</formula>
      <formula>100</formula>
    </cfRule>
    <cfRule type="cellIs" dxfId="14311" priority="15009" stopIfTrue="1" operator="greaterThan">
      <formula>100</formula>
    </cfRule>
  </conditionalFormatting>
  <conditionalFormatting sqref="O393">
    <cfRule type="cellIs" dxfId="14310" priority="15006" stopIfTrue="1" operator="between">
      <formula>1250.1</formula>
      <formula>5000</formula>
    </cfRule>
    <cfRule type="cellIs" dxfId="14309" priority="15007" stopIfTrue="1" operator="greaterThan">
      <formula>5000</formula>
    </cfRule>
  </conditionalFormatting>
  <conditionalFormatting sqref="F393 J393">
    <cfRule type="cellIs" dxfId="14308" priority="15003" stopIfTrue="1" operator="lessThanOrEqual">
      <formula>60</formula>
    </cfRule>
    <cfRule type="cellIs" dxfId="14307" priority="15004" stopIfTrue="1" operator="between">
      <formula>60</formula>
      <formula>100</formula>
    </cfRule>
    <cfRule type="cellIs" dxfId="14306" priority="15005" stopIfTrue="1" operator="greaterThan">
      <formula>100</formula>
    </cfRule>
  </conditionalFormatting>
  <conditionalFormatting sqref="E393">
    <cfRule type="cellIs" dxfId="14305" priority="15000" stopIfTrue="1" operator="lessThanOrEqual">
      <formula>2.5</formula>
    </cfRule>
    <cfRule type="cellIs" dxfId="14304" priority="15001" stopIfTrue="1" operator="between">
      <formula>2.5</formula>
      <formula>7</formula>
    </cfRule>
    <cfRule type="cellIs" dxfId="14303" priority="15002" stopIfTrue="1" operator="greaterThan">
      <formula>7</formula>
    </cfRule>
  </conditionalFormatting>
  <conditionalFormatting sqref="H393">
    <cfRule type="cellIs" dxfId="14302" priority="14997" stopIfTrue="1" operator="lessThanOrEqual">
      <formula>12</formula>
    </cfRule>
    <cfRule type="cellIs" dxfId="14301" priority="14998" stopIfTrue="1" operator="between">
      <formula>12</formula>
      <formula>16</formula>
    </cfRule>
    <cfRule type="cellIs" dxfId="14300" priority="14999" stopIfTrue="1" operator="greaterThan">
      <formula>16</formula>
    </cfRule>
  </conditionalFormatting>
  <conditionalFormatting sqref="K393">
    <cfRule type="cellIs" dxfId="14299" priority="14994" stopIfTrue="1" operator="greaterThan">
      <formula>6.2</formula>
    </cfRule>
    <cfRule type="cellIs" dxfId="14298" priority="14995" stopIfTrue="1" operator="between">
      <formula>5.601</formula>
      <formula>6.2</formula>
    </cfRule>
    <cfRule type="cellIs" dxfId="14297" priority="14996" stopIfTrue="1" operator="lessThanOrEqual">
      <formula>5.6</formula>
    </cfRule>
  </conditionalFormatting>
  <conditionalFormatting sqref="L393">
    <cfRule type="cellIs" dxfId="14296" priority="14993" stopIfTrue="1" operator="lessThanOrEqual">
      <formula>0.02</formula>
    </cfRule>
  </conditionalFormatting>
  <conditionalFormatting sqref="G393">
    <cfRule type="cellIs" dxfId="14295" priority="14990" stopIfTrue="1" operator="lessThanOrEqual">
      <formula>0.12</formula>
    </cfRule>
    <cfRule type="cellIs" dxfId="14294" priority="14991" stopIfTrue="1" operator="between">
      <formula>0.1201</formula>
      <formula>0.2</formula>
    </cfRule>
    <cfRule type="cellIs" dxfId="14293" priority="14992" stopIfTrue="1" operator="greaterThan">
      <formula>0.2</formula>
    </cfRule>
  </conditionalFormatting>
  <conditionalFormatting sqref="P393">
    <cfRule type="cellIs" dxfId="14292" priority="14988" stopIfTrue="1" operator="between">
      <formula>50.1</formula>
      <formula>100</formula>
    </cfRule>
    <cfRule type="cellIs" dxfId="14291" priority="14989" stopIfTrue="1" operator="greaterThan">
      <formula>100</formula>
    </cfRule>
  </conditionalFormatting>
  <conditionalFormatting sqref="O393">
    <cfRule type="cellIs" dxfId="14290" priority="14986" stopIfTrue="1" operator="between">
      <formula>1250.1</formula>
      <formula>5000</formula>
    </cfRule>
    <cfRule type="cellIs" dxfId="14289" priority="14987" stopIfTrue="1" operator="greaterThan">
      <formula>5000</formula>
    </cfRule>
  </conditionalFormatting>
  <conditionalFormatting sqref="Q393">
    <cfRule type="cellIs" dxfId="14288" priority="14984" operator="lessThanOrEqual">
      <formula>1</formula>
    </cfRule>
    <cfRule type="cellIs" dxfId="14287" priority="14985" operator="lessThan">
      <formula>3</formula>
    </cfRule>
  </conditionalFormatting>
  <conditionalFormatting sqref="F651:G651">
    <cfRule type="cellIs" dxfId="14286" priority="14981" stopIfTrue="1" operator="lessThanOrEqual">
      <formula>60</formula>
    </cfRule>
    <cfRule type="cellIs" dxfId="14285" priority="14982" stopIfTrue="1" operator="between">
      <formula>60</formula>
      <formula>100</formula>
    </cfRule>
    <cfRule type="cellIs" dxfId="14284" priority="14983" stopIfTrue="1" operator="greaterThan">
      <formula>100</formula>
    </cfRule>
  </conditionalFormatting>
  <conditionalFormatting sqref="E651">
    <cfRule type="cellIs" dxfId="14283" priority="14978" stopIfTrue="1" operator="lessThanOrEqual">
      <formula>2.5</formula>
    </cfRule>
    <cfRule type="cellIs" dxfId="14282" priority="14979" stopIfTrue="1" operator="between">
      <formula>2.5</formula>
      <formula>7</formula>
    </cfRule>
    <cfRule type="cellIs" dxfId="14281" priority="14980" stopIfTrue="1" operator="greaterThan">
      <formula>7</formula>
    </cfRule>
  </conditionalFormatting>
  <conditionalFormatting sqref="H651">
    <cfRule type="cellIs" dxfId="14280" priority="14975" stopIfTrue="1" operator="lessThanOrEqual">
      <formula>12</formula>
    </cfRule>
    <cfRule type="cellIs" dxfId="14279" priority="14976" stopIfTrue="1" operator="between">
      <formula>12</formula>
      <formula>16</formula>
    </cfRule>
    <cfRule type="cellIs" dxfId="14278" priority="14977" stopIfTrue="1" operator="greaterThan">
      <formula>16</formula>
    </cfRule>
  </conditionalFormatting>
  <conditionalFormatting sqref="K651">
    <cfRule type="cellIs" dxfId="14277" priority="14972" stopIfTrue="1" operator="greaterThan">
      <formula>6.2</formula>
    </cfRule>
    <cfRule type="cellIs" dxfId="14276" priority="14973" stopIfTrue="1" operator="between">
      <formula>5.601</formula>
      <formula>6.2</formula>
    </cfRule>
    <cfRule type="cellIs" dxfId="14275" priority="14974" stopIfTrue="1" operator="lessThanOrEqual">
      <formula>5.6</formula>
    </cfRule>
  </conditionalFormatting>
  <conditionalFormatting sqref="L651">
    <cfRule type="cellIs" dxfId="14274" priority="14971" stopIfTrue="1" operator="lessThanOrEqual">
      <formula>0.02</formula>
    </cfRule>
  </conditionalFormatting>
  <conditionalFormatting sqref="G651">
    <cfRule type="cellIs" dxfId="14273" priority="14968" stopIfTrue="1" operator="lessThanOrEqual">
      <formula>0.12</formula>
    </cfRule>
    <cfRule type="cellIs" dxfId="14272" priority="14969" stopIfTrue="1" operator="between">
      <formula>0.1201</formula>
      <formula>0.2</formula>
    </cfRule>
    <cfRule type="cellIs" dxfId="14271" priority="14970" stopIfTrue="1" operator="greaterThan">
      <formula>0.2</formula>
    </cfRule>
  </conditionalFormatting>
  <conditionalFormatting sqref="P651">
    <cfRule type="cellIs" dxfId="14270" priority="14966" stopIfTrue="1" operator="between">
      <formula>50.1</formula>
      <formula>100</formula>
    </cfRule>
    <cfRule type="cellIs" dxfId="14269" priority="14967" stopIfTrue="1" operator="greaterThan">
      <formula>100</formula>
    </cfRule>
  </conditionalFormatting>
  <conditionalFormatting sqref="O651">
    <cfRule type="cellIs" dxfId="14268" priority="14964" stopIfTrue="1" operator="between">
      <formula>1250.1</formula>
      <formula>5000</formula>
    </cfRule>
    <cfRule type="cellIs" dxfId="14267" priority="14965" stopIfTrue="1" operator="greaterThan">
      <formula>5000</formula>
    </cfRule>
  </conditionalFormatting>
  <conditionalFormatting sqref="F651:G651">
    <cfRule type="cellIs" dxfId="14266" priority="14961" stopIfTrue="1" operator="lessThanOrEqual">
      <formula>60</formula>
    </cfRule>
    <cfRule type="cellIs" dxfId="14265" priority="14962" stopIfTrue="1" operator="between">
      <formula>60</formula>
      <formula>100</formula>
    </cfRule>
    <cfRule type="cellIs" dxfId="14264" priority="14963" stopIfTrue="1" operator="greaterThan">
      <formula>100</formula>
    </cfRule>
  </conditionalFormatting>
  <conditionalFormatting sqref="E651">
    <cfRule type="cellIs" dxfId="14263" priority="14958" stopIfTrue="1" operator="lessThanOrEqual">
      <formula>2.5</formula>
    </cfRule>
    <cfRule type="cellIs" dxfId="14262" priority="14959" stopIfTrue="1" operator="between">
      <formula>2.5</formula>
      <formula>7</formula>
    </cfRule>
    <cfRule type="cellIs" dxfId="14261" priority="14960" stopIfTrue="1" operator="greaterThan">
      <formula>7</formula>
    </cfRule>
  </conditionalFormatting>
  <conditionalFormatting sqref="H651">
    <cfRule type="cellIs" dxfId="14260" priority="14955" stopIfTrue="1" operator="lessThanOrEqual">
      <formula>12</formula>
    </cfRule>
    <cfRule type="cellIs" dxfId="14259" priority="14956" stopIfTrue="1" operator="between">
      <formula>12</formula>
      <formula>16</formula>
    </cfRule>
    <cfRule type="cellIs" dxfId="14258" priority="14957" stopIfTrue="1" operator="greaterThan">
      <formula>16</formula>
    </cfRule>
  </conditionalFormatting>
  <conditionalFormatting sqref="K651">
    <cfRule type="cellIs" dxfId="14257" priority="14952" stopIfTrue="1" operator="greaterThan">
      <formula>6.2</formula>
    </cfRule>
    <cfRule type="cellIs" dxfId="14256" priority="14953" stopIfTrue="1" operator="between">
      <formula>5.601</formula>
      <formula>6.2</formula>
    </cfRule>
    <cfRule type="cellIs" dxfId="14255" priority="14954" stopIfTrue="1" operator="lessThanOrEqual">
      <formula>5.6</formula>
    </cfRule>
  </conditionalFormatting>
  <conditionalFormatting sqref="L651">
    <cfRule type="cellIs" dxfId="14254" priority="14951" stopIfTrue="1" operator="lessThanOrEqual">
      <formula>0.02</formula>
    </cfRule>
  </conditionalFormatting>
  <conditionalFormatting sqref="G651">
    <cfRule type="cellIs" dxfId="14253" priority="14948" stopIfTrue="1" operator="lessThanOrEqual">
      <formula>0.12</formula>
    </cfRule>
    <cfRule type="cellIs" dxfId="14252" priority="14949" stopIfTrue="1" operator="between">
      <formula>0.1201</formula>
      <formula>0.2</formula>
    </cfRule>
    <cfRule type="cellIs" dxfId="14251" priority="14950" stopIfTrue="1" operator="greaterThan">
      <formula>0.2</formula>
    </cfRule>
  </conditionalFormatting>
  <conditionalFormatting sqref="P651">
    <cfRule type="cellIs" dxfId="14250" priority="14946" stopIfTrue="1" operator="between">
      <formula>50.1</formula>
      <formula>100</formula>
    </cfRule>
    <cfRule type="cellIs" dxfId="14249" priority="14947" stopIfTrue="1" operator="greaterThan">
      <formula>100</formula>
    </cfRule>
  </conditionalFormatting>
  <conditionalFormatting sqref="O651">
    <cfRule type="cellIs" dxfId="14248" priority="14944" stopIfTrue="1" operator="between">
      <formula>1250.1</formula>
      <formula>5000</formula>
    </cfRule>
    <cfRule type="cellIs" dxfId="14247" priority="14945" stopIfTrue="1" operator="greaterThan">
      <formula>5000</formula>
    </cfRule>
  </conditionalFormatting>
  <conditionalFormatting sqref="Q651">
    <cfRule type="cellIs" dxfId="14246" priority="14942" operator="lessThanOrEqual">
      <formula>1</formula>
    </cfRule>
    <cfRule type="cellIs" dxfId="14245" priority="14943" operator="lessThan">
      <formula>3</formula>
    </cfRule>
  </conditionalFormatting>
  <conditionalFormatting sqref="F72:G72">
    <cfRule type="cellIs" dxfId="14244" priority="14939" stopIfTrue="1" operator="lessThanOrEqual">
      <formula>60</formula>
    </cfRule>
    <cfRule type="cellIs" dxfId="14243" priority="14940" stopIfTrue="1" operator="between">
      <formula>60</formula>
      <formula>100</formula>
    </cfRule>
    <cfRule type="cellIs" dxfId="14242" priority="14941" stopIfTrue="1" operator="greaterThan">
      <formula>100</formula>
    </cfRule>
  </conditionalFormatting>
  <conditionalFormatting sqref="E72">
    <cfRule type="cellIs" dxfId="14241" priority="14936" stopIfTrue="1" operator="lessThanOrEqual">
      <formula>2.5</formula>
    </cfRule>
    <cfRule type="cellIs" dxfId="14240" priority="14937" stopIfTrue="1" operator="between">
      <formula>2.5</formula>
      <formula>7</formula>
    </cfRule>
    <cfRule type="cellIs" dxfId="14239" priority="14938" stopIfTrue="1" operator="greaterThan">
      <formula>7</formula>
    </cfRule>
  </conditionalFormatting>
  <conditionalFormatting sqref="H72">
    <cfRule type="cellIs" dxfId="14238" priority="14933" stopIfTrue="1" operator="lessThanOrEqual">
      <formula>12</formula>
    </cfRule>
    <cfRule type="cellIs" dxfId="14237" priority="14934" stopIfTrue="1" operator="between">
      <formula>12</formula>
      <formula>16</formula>
    </cfRule>
    <cfRule type="cellIs" dxfId="14236" priority="14935" stopIfTrue="1" operator="greaterThan">
      <formula>16</formula>
    </cfRule>
  </conditionalFormatting>
  <conditionalFormatting sqref="K72">
    <cfRule type="cellIs" dxfId="14235" priority="14930" stopIfTrue="1" operator="greaterThan">
      <formula>6.2</formula>
    </cfRule>
    <cfRule type="cellIs" dxfId="14234" priority="14931" stopIfTrue="1" operator="between">
      <formula>5.601</formula>
      <formula>6.2</formula>
    </cfRule>
    <cfRule type="cellIs" dxfId="14233" priority="14932" stopIfTrue="1" operator="lessThanOrEqual">
      <formula>5.6</formula>
    </cfRule>
  </conditionalFormatting>
  <conditionalFormatting sqref="L72">
    <cfRule type="cellIs" dxfId="14232" priority="14929" stopIfTrue="1" operator="lessThanOrEqual">
      <formula>0.02</formula>
    </cfRule>
  </conditionalFormatting>
  <conditionalFormatting sqref="G72">
    <cfRule type="cellIs" dxfId="14231" priority="14926" stopIfTrue="1" operator="lessThanOrEqual">
      <formula>0.12</formula>
    </cfRule>
    <cfRule type="cellIs" dxfId="14230" priority="14927" stopIfTrue="1" operator="between">
      <formula>0.1201</formula>
      <formula>0.2</formula>
    </cfRule>
    <cfRule type="cellIs" dxfId="14229" priority="14928" stopIfTrue="1" operator="greaterThan">
      <formula>0.2</formula>
    </cfRule>
  </conditionalFormatting>
  <conditionalFormatting sqref="P72">
    <cfRule type="cellIs" dxfId="14228" priority="14924" stopIfTrue="1" operator="between">
      <formula>50.1</formula>
      <formula>100</formula>
    </cfRule>
    <cfRule type="cellIs" dxfId="14227" priority="14925" stopIfTrue="1" operator="greaterThan">
      <formula>100</formula>
    </cfRule>
  </conditionalFormatting>
  <conditionalFormatting sqref="O72">
    <cfRule type="cellIs" dxfId="14226" priority="14922" stopIfTrue="1" operator="between">
      <formula>1250.1</formula>
      <formula>5000</formula>
    </cfRule>
    <cfRule type="cellIs" dxfId="14225" priority="14923" stopIfTrue="1" operator="greaterThan">
      <formula>5000</formula>
    </cfRule>
  </conditionalFormatting>
  <conditionalFormatting sqref="F72:G72">
    <cfRule type="cellIs" dxfId="14224" priority="14919" stopIfTrue="1" operator="lessThanOrEqual">
      <formula>60</formula>
    </cfRule>
    <cfRule type="cellIs" dxfId="14223" priority="14920" stopIfTrue="1" operator="between">
      <formula>60</formula>
      <formula>100</formula>
    </cfRule>
    <cfRule type="cellIs" dxfId="14222" priority="14921" stopIfTrue="1" operator="greaterThan">
      <formula>100</formula>
    </cfRule>
  </conditionalFormatting>
  <conditionalFormatting sqref="E72">
    <cfRule type="cellIs" dxfId="14221" priority="14916" stopIfTrue="1" operator="lessThanOrEqual">
      <formula>2.5</formula>
    </cfRule>
    <cfRule type="cellIs" dxfId="14220" priority="14917" stopIfTrue="1" operator="between">
      <formula>2.5</formula>
      <formula>7</formula>
    </cfRule>
    <cfRule type="cellIs" dxfId="14219" priority="14918" stopIfTrue="1" operator="greaterThan">
      <formula>7</formula>
    </cfRule>
  </conditionalFormatting>
  <conditionalFormatting sqref="H72">
    <cfRule type="cellIs" dxfId="14218" priority="14913" stopIfTrue="1" operator="lessThanOrEqual">
      <formula>12</formula>
    </cfRule>
    <cfRule type="cellIs" dxfId="14217" priority="14914" stopIfTrue="1" operator="between">
      <formula>12</formula>
      <formula>16</formula>
    </cfRule>
    <cfRule type="cellIs" dxfId="14216" priority="14915" stopIfTrue="1" operator="greaterThan">
      <formula>16</formula>
    </cfRule>
  </conditionalFormatting>
  <conditionalFormatting sqref="K72">
    <cfRule type="cellIs" dxfId="14215" priority="14910" stopIfTrue="1" operator="greaterThan">
      <formula>6.2</formula>
    </cfRule>
    <cfRule type="cellIs" dxfId="14214" priority="14911" stopIfTrue="1" operator="between">
      <formula>5.601</formula>
      <formula>6.2</formula>
    </cfRule>
    <cfRule type="cellIs" dxfId="14213" priority="14912" stopIfTrue="1" operator="lessThanOrEqual">
      <formula>5.6</formula>
    </cfRule>
  </conditionalFormatting>
  <conditionalFormatting sqref="L72">
    <cfRule type="cellIs" dxfId="14212" priority="14909" stopIfTrue="1" operator="lessThanOrEqual">
      <formula>0.02</formula>
    </cfRule>
  </conditionalFormatting>
  <conditionalFormatting sqref="G72">
    <cfRule type="cellIs" dxfId="14211" priority="14906" stopIfTrue="1" operator="lessThanOrEqual">
      <formula>0.12</formula>
    </cfRule>
    <cfRule type="cellIs" dxfId="14210" priority="14907" stopIfTrue="1" operator="between">
      <formula>0.1201</formula>
      <formula>0.2</formula>
    </cfRule>
    <cfRule type="cellIs" dxfId="14209" priority="14908" stopIfTrue="1" operator="greaterThan">
      <formula>0.2</formula>
    </cfRule>
  </conditionalFormatting>
  <conditionalFormatting sqref="P72">
    <cfRule type="cellIs" dxfId="14208" priority="14904" stopIfTrue="1" operator="between">
      <formula>50.1</formula>
      <formula>100</formula>
    </cfRule>
    <cfRule type="cellIs" dxfId="14207" priority="14905" stopIfTrue="1" operator="greaterThan">
      <formula>100</formula>
    </cfRule>
  </conditionalFormatting>
  <conditionalFormatting sqref="O72">
    <cfRule type="cellIs" dxfId="14206" priority="14902" stopIfTrue="1" operator="between">
      <formula>1250.1</formula>
      <formula>5000</formula>
    </cfRule>
    <cfRule type="cellIs" dxfId="14205" priority="14903" stopIfTrue="1" operator="greaterThan">
      <formula>5000</formula>
    </cfRule>
  </conditionalFormatting>
  <conditionalFormatting sqref="Q72">
    <cfRule type="cellIs" dxfId="14204" priority="14900" operator="lessThanOrEqual">
      <formula>1</formula>
    </cfRule>
    <cfRule type="cellIs" dxfId="14203" priority="14901" operator="lessThan">
      <formula>3</formula>
    </cfRule>
  </conditionalFormatting>
  <conditionalFormatting sqref="F90:G90">
    <cfRule type="cellIs" dxfId="14202" priority="14897" stopIfTrue="1" operator="lessThanOrEqual">
      <formula>60</formula>
    </cfRule>
    <cfRule type="cellIs" dxfId="14201" priority="14898" stopIfTrue="1" operator="between">
      <formula>60</formula>
      <formula>100</formula>
    </cfRule>
    <cfRule type="cellIs" dxfId="14200" priority="14899" stopIfTrue="1" operator="greaterThan">
      <formula>100</formula>
    </cfRule>
  </conditionalFormatting>
  <conditionalFormatting sqref="E90">
    <cfRule type="cellIs" dxfId="14199" priority="14894" stopIfTrue="1" operator="lessThanOrEqual">
      <formula>2.5</formula>
    </cfRule>
    <cfRule type="cellIs" dxfId="14198" priority="14895" stopIfTrue="1" operator="between">
      <formula>2.5</formula>
      <formula>7</formula>
    </cfRule>
    <cfRule type="cellIs" dxfId="14197" priority="14896" stopIfTrue="1" operator="greaterThan">
      <formula>7</formula>
    </cfRule>
  </conditionalFormatting>
  <conditionalFormatting sqref="H90">
    <cfRule type="cellIs" dxfId="14196" priority="14891" stopIfTrue="1" operator="lessThanOrEqual">
      <formula>12</formula>
    </cfRule>
    <cfRule type="cellIs" dxfId="14195" priority="14892" stopIfTrue="1" operator="between">
      <formula>12</formula>
      <formula>16</formula>
    </cfRule>
    <cfRule type="cellIs" dxfId="14194" priority="14893" stopIfTrue="1" operator="greaterThan">
      <formula>16</formula>
    </cfRule>
  </conditionalFormatting>
  <conditionalFormatting sqref="K90">
    <cfRule type="cellIs" dxfId="14193" priority="14888" stopIfTrue="1" operator="greaterThan">
      <formula>6.2</formula>
    </cfRule>
    <cfRule type="cellIs" dxfId="14192" priority="14889" stopIfTrue="1" operator="between">
      <formula>5.601</formula>
      <formula>6.2</formula>
    </cfRule>
    <cfRule type="cellIs" dxfId="14191" priority="14890" stopIfTrue="1" operator="lessThanOrEqual">
      <formula>5.6</formula>
    </cfRule>
  </conditionalFormatting>
  <conditionalFormatting sqref="L90">
    <cfRule type="cellIs" dxfId="14190" priority="14887" stopIfTrue="1" operator="lessThanOrEqual">
      <formula>0.02</formula>
    </cfRule>
  </conditionalFormatting>
  <conditionalFormatting sqref="G90">
    <cfRule type="cellIs" dxfId="14189" priority="14884" stopIfTrue="1" operator="lessThanOrEqual">
      <formula>0.12</formula>
    </cfRule>
    <cfRule type="cellIs" dxfId="14188" priority="14885" stopIfTrue="1" operator="between">
      <formula>0.1201</formula>
      <formula>0.2</formula>
    </cfRule>
    <cfRule type="cellIs" dxfId="14187" priority="14886" stopIfTrue="1" operator="greaterThan">
      <formula>0.2</formula>
    </cfRule>
  </conditionalFormatting>
  <conditionalFormatting sqref="P90">
    <cfRule type="cellIs" dxfId="14186" priority="14882" stopIfTrue="1" operator="between">
      <formula>50.1</formula>
      <formula>100</formula>
    </cfRule>
    <cfRule type="cellIs" dxfId="14185" priority="14883" stopIfTrue="1" operator="greaterThan">
      <formula>100</formula>
    </cfRule>
  </conditionalFormatting>
  <conditionalFormatting sqref="O90">
    <cfRule type="cellIs" dxfId="14184" priority="14880" stopIfTrue="1" operator="between">
      <formula>1250.1</formula>
      <formula>5000</formula>
    </cfRule>
    <cfRule type="cellIs" dxfId="14183" priority="14881" stopIfTrue="1" operator="greaterThan">
      <formula>5000</formula>
    </cfRule>
  </conditionalFormatting>
  <conditionalFormatting sqref="F90:G90">
    <cfRule type="cellIs" dxfId="14182" priority="14877" stopIfTrue="1" operator="lessThanOrEqual">
      <formula>60</formula>
    </cfRule>
    <cfRule type="cellIs" dxfId="14181" priority="14878" stopIfTrue="1" operator="between">
      <formula>60</formula>
      <formula>100</formula>
    </cfRule>
    <cfRule type="cellIs" dxfId="14180" priority="14879" stopIfTrue="1" operator="greaterThan">
      <formula>100</formula>
    </cfRule>
  </conditionalFormatting>
  <conditionalFormatting sqref="E90">
    <cfRule type="cellIs" dxfId="14179" priority="14874" stopIfTrue="1" operator="lessThanOrEqual">
      <formula>2.5</formula>
    </cfRule>
    <cfRule type="cellIs" dxfId="14178" priority="14875" stopIfTrue="1" operator="between">
      <formula>2.5</formula>
      <formula>7</formula>
    </cfRule>
    <cfRule type="cellIs" dxfId="14177" priority="14876" stopIfTrue="1" operator="greaterThan">
      <formula>7</formula>
    </cfRule>
  </conditionalFormatting>
  <conditionalFormatting sqref="H90">
    <cfRule type="cellIs" dxfId="14176" priority="14871" stopIfTrue="1" operator="lessThanOrEqual">
      <formula>12</formula>
    </cfRule>
    <cfRule type="cellIs" dxfId="14175" priority="14872" stopIfTrue="1" operator="between">
      <formula>12</formula>
      <formula>16</formula>
    </cfRule>
    <cfRule type="cellIs" dxfId="14174" priority="14873" stopIfTrue="1" operator="greaterThan">
      <formula>16</formula>
    </cfRule>
  </conditionalFormatting>
  <conditionalFormatting sqref="K90">
    <cfRule type="cellIs" dxfId="14173" priority="14868" stopIfTrue="1" operator="greaterThan">
      <formula>6.2</formula>
    </cfRule>
    <cfRule type="cellIs" dxfId="14172" priority="14869" stopIfTrue="1" operator="between">
      <formula>5.601</formula>
      <formula>6.2</formula>
    </cfRule>
    <cfRule type="cellIs" dxfId="14171" priority="14870" stopIfTrue="1" operator="lessThanOrEqual">
      <formula>5.6</formula>
    </cfRule>
  </conditionalFormatting>
  <conditionalFormatting sqref="L90">
    <cfRule type="cellIs" dxfId="14170" priority="14867" stopIfTrue="1" operator="lessThanOrEqual">
      <formula>0.02</formula>
    </cfRule>
  </conditionalFormatting>
  <conditionalFormatting sqref="G90">
    <cfRule type="cellIs" dxfId="14169" priority="14864" stopIfTrue="1" operator="lessThanOrEqual">
      <formula>0.12</formula>
    </cfRule>
    <cfRule type="cellIs" dxfId="14168" priority="14865" stopIfTrue="1" operator="between">
      <formula>0.1201</formula>
      <formula>0.2</formula>
    </cfRule>
    <cfRule type="cellIs" dxfId="14167" priority="14866" stopIfTrue="1" operator="greaterThan">
      <formula>0.2</formula>
    </cfRule>
  </conditionalFormatting>
  <conditionalFormatting sqref="P90">
    <cfRule type="cellIs" dxfId="14166" priority="14862" stopIfTrue="1" operator="between">
      <formula>50.1</formula>
      <formula>100</formula>
    </cfRule>
    <cfRule type="cellIs" dxfId="14165" priority="14863" stopIfTrue="1" operator="greaterThan">
      <formula>100</formula>
    </cfRule>
  </conditionalFormatting>
  <conditionalFormatting sqref="O90">
    <cfRule type="cellIs" dxfId="14164" priority="14860" stopIfTrue="1" operator="between">
      <formula>1250.1</formula>
      <formula>5000</formula>
    </cfRule>
    <cfRule type="cellIs" dxfId="14163" priority="14861" stopIfTrue="1" operator="greaterThan">
      <formula>5000</formula>
    </cfRule>
  </conditionalFormatting>
  <conditionalFormatting sqref="Q90">
    <cfRule type="cellIs" dxfId="14162" priority="14858" operator="lessThanOrEqual">
      <formula>1</formula>
    </cfRule>
    <cfRule type="cellIs" dxfId="14161" priority="14859" operator="lessThan">
      <formula>3</formula>
    </cfRule>
  </conditionalFormatting>
  <conditionalFormatting sqref="F106:G106">
    <cfRule type="cellIs" dxfId="14160" priority="14855" stopIfTrue="1" operator="lessThanOrEqual">
      <formula>60</formula>
    </cfRule>
    <cfRule type="cellIs" dxfId="14159" priority="14856" stopIfTrue="1" operator="between">
      <formula>60</formula>
      <formula>100</formula>
    </cfRule>
    <cfRule type="cellIs" dxfId="14158" priority="14857" stopIfTrue="1" operator="greaterThan">
      <formula>100</formula>
    </cfRule>
  </conditionalFormatting>
  <conditionalFormatting sqref="E106">
    <cfRule type="cellIs" dxfId="14157" priority="14852" stopIfTrue="1" operator="lessThanOrEqual">
      <formula>2.5</formula>
    </cfRule>
    <cfRule type="cellIs" dxfId="14156" priority="14853" stopIfTrue="1" operator="between">
      <formula>2.5</formula>
      <formula>7</formula>
    </cfRule>
    <cfRule type="cellIs" dxfId="14155" priority="14854" stopIfTrue="1" operator="greaterThan">
      <formula>7</formula>
    </cfRule>
  </conditionalFormatting>
  <conditionalFormatting sqref="H106">
    <cfRule type="cellIs" dxfId="14154" priority="14849" stopIfTrue="1" operator="lessThanOrEqual">
      <formula>12</formula>
    </cfRule>
    <cfRule type="cellIs" dxfId="14153" priority="14850" stopIfTrue="1" operator="between">
      <formula>12</formula>
      <formula>16</formula>
    </cfRule>
    <cfRule type="cellIs" dxfId="14152" priority="14851" stopIfTrue="1" operator="greaterThan">
      <formula>16</formula>
    </cfRule>
  </conditionalFormatting>
  <conditionalFormatting sqref="K106">
    <cfRule type="cellIs" dxfId="14151" priority="14846" stopIfTrue="1" operator="greaterThan">
      <formula>6.2</formula>
    </cfRule>
    <cfRule type="cellIs" dxfId="14150" priority="14847" stopIfTrue="1" operator="between">
      <formula>5.601</formula>
      <formula>6.2</formula>
    </cfRule>
    <cfRule type="cellIs" dxfId="14149" priority="14848" stopIfTrue="1" operator="lessThanOrEqual">
      <formula>5.6</formula>
    </cfRule>
  </conditionalFormatting>
  <conditionalFormatting sqref="L106">
    <cfRule type="cellIs" dxfId="14148" priority="14845" stopIfTrue="1" operator="lessThanOrEqual">
      <formula>0.02</formula>
    </cfRule>
  </conditionalFormatting>
  <conditionalFormatting sqref="G106">
    <cfRule type="cellIs" dxfId="14147" priority="14842" stopIfTrue="1" operator="lessThanOrEqual">
      <formula>0.12</formula>
    </cfRule>
    <cfRule type="cellIs" dxfId="14146" priority="14843" stopIfTrue="1" operator="between">
      <formula>0.1201</formula>
      <formula>0.2</formula>
    </cfRule>
    <cfRule type="cellIs" dxfId="14145" priority="14844" stopIfTrue="1" operator="greaterThan">
      <formula>0.2</formula>
    </cfRule>
  </conditionalFormatting>
  <conditionalFormatting sqref="P106">
    <cfRule type="cellIs" dxfId="14144" priority="14840" stopIfTrue="1" operator="between">
      <formula>50.1</formula>
      <formula>100</formula>
    </cfRule>
    <cfRule type="cellIs" dxfId="14143" priority="14841" stopIfTrue="1" operator="greaterThan">
      <formula>100</formula>
    </cfRule>
  </conditionalFormatting>
  <conditionalFormatting sqref="O106">
    <cfRule type="cellIs" dxfId="14142" priority="14838" stopIfTrue="1" operator="between">
      <formula>1250.1</formula>
      <formula>5000</formula>
    </cfRule>
    <cfRule type="cellIs" dxfId="14141" priority="14839" stopIfTrue="1" operator="greaterThan">
      <formula>5000</formula>
    </cfRule>
  </conditionalFormatting>
  <conditionalFormatting sqref="F106:G106">
    <cfRule type="cellIs" dxfId="14140" priority="14835" stopIfTrue="1" operator="lessThanOrEqual">
      <formula>60</formula>
    </cfRule>
    <cfRule type="cellIs" dxfId="14139" priority="14836" stopIfTrue="1" operator="between">
      <formula>60</formula>
      <formula>100</formula>
    </cfRule>
    <cfRule type="cellIs" dxfId="14138" priority="14837" stopIfTrue="1" operator="greaterThan">
      <formula>100</formula>
    </cfRule>
  </conditionalFormatting>
  <conditionalFormatting sqref="E106">
    <cfRule type="cellIs" dxfId="14137" priority="14832" stopIfTrue="1" operator="lessThanOrEqual">
      <formula>2.5</formula>
    </cfRule>
    <cfRule type="cellIs" dxfId="14136" priority="14833" stopIfTrue="1" operator="between">
      <formula>2.5</formula>
      <formula>7</formula>
    </cfRule>
    <cfRule type="cellIs" dxfId="14135" priority="14834" stopIfTrue="1" operator="greaterThan">
      <formula>7</formula>
    </cfRule>
  </conditionalFormatting>
  <conditionalFormatting sqref="H106">
    <cfRule type="cellIs" dxfId="14134" priority="14829" stopIfTrue="1" operator="lessThanOrEqual">
      <formula>12</formula>
    </cfRule>
    <cfRule type="cellIs" dxfId="14133" priority="14830" stopIfTrue="1" operator="between">
      <formula>12</formula>
      <formula>16</formula>
    </cfRule>
    <cfRule type="cellIs" dxfId="14132" priority="14831" stopIfTrue="1" operator="greaterThan">
      <formula>16</formula>
    </cfRule>
  </conditionalFormatting>
  <conditionalFormatting sqref="K106">
    <cfRule type="cellIs" dxfId="14131" priority="14826" stopIfTrue="1" operator="greaterThan">
      <formula>6.2</formula>
    </cfRule>
    <cfRule type="cellIs" dxfId="14130" priority="14827" stopIfTrue="1" operator="between">
      <formula>5.601</formula>
      <formula>6.2</formula>
    </cfRule>
    <cfRule type="cellIs" dxfId="14129" priority="14828" stopIfTrue="1" operator="lessThanOrEqual">
      <formula>5.6</formula>
    </cfRule>
  </conditionalFormatting>
  <conditionalFormatting sqref="L106">
    <cfRule type="cellIs" dxfId="14128" priority="14825" stopIfTrue="1" operator="lessThanOrEqual">
      <formula>0.02</formula>
    </cfRule>
  </conditionalFormatting>
  <conditionalFormatting sqref="G106">
    <cfRule type="cellIs" dxfId="14127" priority="14822" stopIfTrue="1" operator="lessThanOrEqual">
      <formula>0.12</formula>
    </cfRule>
    <cfRule type="cellIs" dxfId="14126" priority="14823" stopIfTrue="1" operator="between">
      <formula>0.1201</formula>
      <formula>0.2</formula>
    </cfRule>
    <cfRule type="cellIs" dxfId="14125" priority="14824" stopIfTrue="1" operator="greaterThan">
      <formula>0.2</formula>
    </cfRule>
  </conditionalFormatting>
  <conditionalFormatting sqref="P106">
    <cfRule type="cellIs" dxfId="14124" priority="14820" stopIfTrue="1" operator="between">
      <formula>50.1</formula>
      <formula>100</formula>
    </cfRule>
    <cfRule type="cellIs" dxfId="14123" priority="14821" stopIfTrue="1" operator="greaterThan">
      <formula>100</formula>
    </cfRule>
  </conditionalFormatting>
  <conditionalFormatting sqref="O106">
    <cfRule type="cellIs" dxfId="14122" priority="14818" stopIfTrue="1" operator="between">
      <formula>1250.1</formula>
      <formula>5000</formula>
    </cfRule>
    <cfRule type="cellIs" dxfId="14121" priority="14819" stopIfTrue="1" operator="greaterThan">
      <formula>5000</formula>
    </cfRule>
  </conditionalFormatting>
  <conditionalFormatting sqref="F106:G106">
    <cfRule type="cellIs" dxfId="14120" priority="14815" stopIfTrue="1" operator="lessThanOrEqual">
      <formula>60</formula>
    </cfRule>
    <cfRule type="cellIs" dxfId="14119" priority="14816" stopIfTrue="1" operator="between">
      <formula>60</formula>
      <formula>100</formula>
    </cfRule>
    <cfRule type="cellIs" dxfId="14118" priority="14817" stopIfTrue="1" operator="greaterThan">
      <formula>100</formula>
    </cfRule>
  </conditionalFormatting>
  <conditionalFormatting sqref="E106">
    <cfRule type="cellIs" dxfId="14117" priority="14812" stopIfTrue="1" operator="lessThanOrEqual">
      <formula>2.5</formula>
    </cfRule>
    <cfRule type="cellIs" dxfId="14116" priority="14813" stopIfTrue="1" operator="between">
      <formula>2.5</formula>
      <formula>7</formula>
    </cfRule>
    <cfRule type="cellIs" dxfId="14115" priority="14814" stopIfTrue="1" operator="greaterThan">
      <formula>7</formula>
    </cfRule>
  </conditionalFormatting>
  <conditionalFormatting sqref="H106">
    <cfRule type="cellIs" dxfId="14114" priority="14809" stopIfTrue="1" operator="lessThanOrEqual">
      <formula>12</formula>
    </cfRule>
    <cfRule type="cellIs" dxfId="14113" priority="14810" stopIfTrue="1" operator="between">
      <formula>12</formula>
      <formula>16</formula>
    </cfRule>
    <cfRule type="cellIs" dxfId="14112" priority="14811" stopIfTrue="1" operator="greaterThan">
      <formula>16</formula>
    </cfRule>
  </conditionalFormatting>
  <conditionalFormatting sqref="K106">
    <cfRule type="cellIs" dxfId="14111" priority="14806" stopIfTrue="1" operator="greaterThan">
      <formula>6.2</formula>
    </cfRule>
    <cfRule type="cellIs" dxfId="14110" priority="14807" stopIfTrue="1" operator="between">
      <formula>5.601</formula>
      <formula>6.2</formula>
    </cfRule>
    <cfRule type="cellIs" dxfId="14109" priority="14808" stopIfTrue="1" operator="lessThanOrEqual">
      <formula>5.6</formula>
    </cfRule>
  </conditionalFormatting>
  <conditionalFormatting sqref="L106">
    <cfRule type="cellIs" dxfId="14108" priority="14805" stopIfTrue="1" operator="lessThanOrEqual">
      <formula>0.02</formula>
    </cfRule>
  </conditionalFormatting>
  <conditionalFormatting sqref="G106">
    <cfRule type="cellIs" dxfId="14107" priority="14802" stopIfTrue="1" operator="lessThanOrEqual">
      <formula>0.12</formula>
    </cfRule>
    <cfRule type="cellIs" dxfId="14106" priority="14803" stopIfTrue="1" operator="between">
      <formula>0.1201</formula>
      <formula>0.2</formula>
    </cfRule>
    <cfRule type="cellIs" dxfId="14105" priority="14804" stopIfTrue="1" operator="greaterThan">
      <formula>0.2</formula>
    </cfRule>
  </conditionalFormatting>
  <conditionalFormatting sqref="P106">
    <cfRule type="cellIs" dxfId="14104" priority="14800" stopIfTrue="1" operator="between">
      <formula>50.1</formula>
      <formula>100</formula>
    </cfRule>
    <cfRule type="cellIs" dxfId="14103" priority="14801" stopIfTrue="1" operator="greaterThan">
      <formula>100</formula>
    </cfRule>
  </conditionalFormatting>
  <conditionalFormatting sqref="O106">
    <cfRule type="cellIs" dxfId="14102" priority="14798" stopIfTrue="1" operator="between">
      <formula>1250.1</formula>
      <formula>5000</formula>
    </cfRule>
    <cfRule type="cellIs" dxfId="14101" priority="14799" stopIfTrue="1" operator="greaterThan">
      <formula>5000</formula>
    </cfRule>
  </conditionalFormatting>
  <conditionalFormatting sqref="F106:G106">
    <cfRule type="cellIs" dxfId="14100" priority="14795" stopIfTrue="1" operator="lessThanOrEqual">
      <formula>60</formula>
    </cfRule>
    <cfRule type="cellIs" dxfId="14099" priority="14796" stopIfTrue="1" operator="between">
      <formula>60</formula>
      <formula>100</formula>
    </cfRule>
    <cfRule type="cellIs" dxfId="14098" priority="14797" stopIfTrue="1" operator="greaterThan">
      <formula>100</formula>
    </cfRule>
  </conditionalFormatting>
  <conditionalFormatting sqref="E106">
    <cfRule type="cellIs" dxfId="14097" priority="14792" stopIfTrue="1" operator="lessThanOrEqual">
      <formula>2.5</formula>
    </cfRule>
    <cfRule type="cellIs" dxfId="14096" priority="14793" stopIfTrue="1" operator="between">
      <formula>2.5</formula>
      <formula>7</formula>
    </cfRule>
    <cfRule type="cellIs" dxfId="14095" priority="14794" stopIfTrue="1" operator="greaterThan">
      <formula>7</formula>
    </cfRule>
  </conditionalFormatting>
  <conditionalFormatting sqref="H106">
    <cfRule type="cellIs" dxfId="14094" priority="14789" stopIfTrue="1" operator="lessThanOrEqual">
      <formula>12</formula>
    </cfRule>
    <cfRule type="cellIs" dxfId="14093" priority="14790" stopIfTrue="1" operator="between">
      <formula>12</formula>
      <formula>16</formula>
    </cfRule>
    <cfRule type="cellIs" dxfId="14092" priority="14791" stopIfTrue="1" operator="greaterThan">
      <formula>16</formula>
    </cfRule>
  </conditionalFormatting>
  <conditionalFormatting sqref="K106">
    <cfRule type="cellIs" dxfId="14091" priority="14786" stopIfTrue="1" operator="greaterThan">
      <formula>6.2</formula>
    </cfRule>
    <cfRule type="cellIs" dxfId="14090" priority="14787" stopIfTrue="1" operator="between">
      <formula>5.601</formula>
      <formula>6.2</formula>
    </cfRule>
    <cfRule type="cellIs" dxfId="14089" priority="14788" stopIfTrue="1" operator="lessThanOrEqual">
      <formula>5.6</formula>
    </cfRule>
  </conditionalFormatting>
  <conditionalFormatting sqref="L106">
    <cfRule type="cellIs" dxfId="14088" priority="14785" stopIfTrue="1" operator="lessThanOrEqual">
      <formula>0.02</formula>
    </cfRule>
  </conditionalFormatting>
  <conditionalFormatting sqref="G106">
    <cfRule type="cellIs" dxfId="14087" priority="14782" stopIfTrue="1" operator="lessThanOrEqual">
      <formula>0.12</formula>
    </cfRule>
    <cfRule type="cellIs" dxfId="14086" priority="14783" stopIfTrue="1" operator="between">
      <formula>0.1201</formula>
      <formula>0.2</formula>
    </cfRule>
    <cfRule type="cellIs" dxfId="14085" priority="14784" stopIfTrue="1" operator="greaterThan">
      <formula>0.2</formula>
    </cfRule>
  </conditionalFormatting>
  <conditionalFormatting sqref="P106">
    <cfRule type="cellIs" dxfId="14084" priority="14780" stopIfTrue="1" operator="between">
      <formula>50.1</formula>
      <formula>100</formula>
    </cfRule>
    <cfRule type="cellIs" dxfId="14083" priority="14781" stopIfTrue="1" operator="greaterThan">
      <formula>100</formula>
    </cfRule>
  </conditionalFormatting>
  <conditionalFormatting sqref="O106">
    <cfRule type="cellIs" dxfId="14082" priority="14778" stopIfTrue="1" operator="between">
      <formula>1250.1</formula>
      <formula>5000</formula>
    </cfRule>
    <cfRule type="cellIs" dxfId="14081" priority="14779" stopIfTrue="1" operator="greaterThan">
      <formula>5000</formula>
    </cfRule>
  </conditionalFormatting>
  <conditionalFormatting sqref="Q106">
    <cfRule type="cellIs" dxfId="14080" priority="14776" operator="lessThanOrEqual">
      <formula>1</formula>
    </cfRule>
    <cfRule type="cellIs" dxfId="14079" priority="14777" operator="lessThan">
      <formula>3</formula>
    </cfRule>
  </conditionalFormatting>
  <conditionalFormatting sqref="F118">
    <cfRule type="cellIs" dxfId="14078" priority="14773" stopIfTrue="1" operator="lessThanOrEqual">
      <formula>60</formula>
    </cfRule>
    <cfRule type="cellIs" dxfId="14077" priority="14774" stopIfTrue="1" operator="between">
      <formula>60</formula>
      <formula>100</formula>
    </cfRule>
    <cfRule type="cellIs" dxfId="14076" priority="14775" stopIfTrue="1" operator="greaterThan">
      <formula>100</formula>
    </cfRule>
  </conditionalFormatting>
  <conditionalFormatting sqref="E118">
    <cfRule type="cellIs" dxfId="14075" priority="14770" stopIfTrue="1" operator="lessThanOrEqual">
      <formula>2.5</formula>
    </cfRule>
    <cfRule type="cellIs" dxfId="14074" priority="14771" stopIfTrue="1" operator="between">
      <formula>2.5</formula>
      <formula>7</formula>
    </cfRule>
    <cfRule type="cellIs" dxfId="14073" priority="14772" stopIfTrue="1" operator="greaterThan">
      <formula>7</formula>
    </cfRule>
  </conditionalFormatting>
  <conditionalFormatting sqref="H118">
    <cfRule type="cellIs" dxfId="14072" priority="14767" stopIfTrue="1" operator="lessThanOrEqual">
      <formula>12</formula>
    </cfRule>
    <cfRule type="cellIs" dxfId="14071" priority="14768" stopIfTrue="1" operator="between">
      <formula>12</formula>
      <formula>16</formula>
    </cfRule>
    <cfRule type="cellIs" dxfId="14070" priority="14769" stopIfTrue="1" operator="greaterThan">
      <formula>16</formula>
    </cfRule>
  </conditionalFormatting>
  <conditionalFormatting sqref="K118">
    <cfRule type="cellIs" dxfId="14069" priority="14764" stopIfTrue="1" operator="greaterThan">
      <formula>6.2</formula>
    </cfRule>
    <cfRule type="cellIs" dxfId="14068" priority="14765" stopIfTrue="1" operator="between">
      <formula>5.601</formula>
      <formula>6.2</formula>
    </cfRule>
    <cfRule type="cellIs" dxfId="14067" priority="14766" stopIfTrue="1" operator="lessThanOrEqual">
      <formula>5.6</formula>
    </cfRule>
  </conditionalFormatting>
  <conditionalFormatting sqref="L118">
    <cfRule type="cellIs" dxfId="14066" priority="14763" stopIfTrue="1" operator="lessThanOrEqual">
      <formula>0.02</formula>
    </cfRule>
  </conditionalFormatting>
  <conditionalFormatting sqref="P118">
    <cfRule type="cellIs" dxfId="14065" priority="14761" stopIfTrue="1" operator="between">
      <formula>50.1</formula>
      <formula>100</formula>
    </cfRule>
    <cfRule type="cellIs" dxfId="14064" priority="14762" stopIfTrue="1" operator="greaterThan">
      <formula>100</formula>
    </cfRule>
  </conditionalFormatting>
  <conditionalFormatting sqref="O118">
    <cfRule type="cellIs" dxfId="14063" priority="14759" stopIfTrue="1" operator="between">
      <formula>1250.1</formula>
      <formula>5000</formula>
    </cfRule>
    <cfRule type="cellIs" dxfId="14062" priority="14760" stopIfTrue="1" operator="greaterThan">
      <formula>5000</formula>
    </cfRule>
  </conditionalFormatting>
  <conditionalFormatting sqref="F118">
    <cfRule type="cellIs" dxfId="14061" priority="14756" stopIfTrue="1" operator="lessThanOrEqual">
      <formula>60</formula>
    </cfRule>
    <cfRule type="cellIs" dxfId="14060" priority="14757" stopIfTrue="1" operator="between">
      <formula>60</formula>
      <formula>100</formula>
    </cfRule>
    <cfRule type="cellIs" dxfId="14059" priority="14758" stopIfTrue="1" operator="greaterThan">
      <formula>100</formula>
    </cfRule>
  </conditionalFormatting>
  <conditionalFormatting sqref="E118">
    <cfRule type="cellIs" dxfId="14058" priority="14753" stopIfTrue="1" operator="lessThanOrEqual">
      <formula>2.5</formula>
    </cfRule>
    <cfRule type="cellIs" dxfId="14057" priority="14754" stopIfTrue="1" operator="between">
      <formula>2.5</formula>
      <formula>7</formula>
    </cfRule>
    <cfRule type="cellIs" dxfId="14056" priority="14755" stopIfTrue="1" operator="greaterThan">
      <formula>7</formula>
    </cfRule>
  </conditionalFormatting>
  <conditionalFormatting sqref="H118">
    <cfRule type="cellIs" dxfId="14055" priority="14750" stopIfTrue="1" operator="lessThanOrEqual">
      <formula>12</formula>
    </cfRule>
    <cfRule type="cellIs" dxfId="14054" priority="14751" stopIfTrue="1" operator="between">
      <formula>12</formula>
      <formula>16</formula>
    </cfRule>
    <cfRule type="cellIs" dxfId="14053" priority="14752" stopIfTrue="1" operator="greaterThan">
      <formula>16</formula>
    </cfRule>
  </conditionalFormatting>
  <conditionalFormatting sqref="K118">
    <cfRule type="cellIs" dxfId="14052" priority="14747" stopIfTrue="1" operator="greaterThan">
      <formula>6.2</formula>
    </cfRule>
    <cfRule type="cellIs" dxfId="14051" priority="14748" stopIfTrue="1" operator="between">
      <formula>5.601</formula>
      <formula>6.2</formula>
    </cfRule>
    <cfRule type="cellIs" dxfId="14050" priority="14749" stopIfTrue="1" operator="lessThanOrEqual">
      <formula>5.6</formula>
    </cfRule>
  </conditionalFormatting>
  <conditionalFormatting sqref="L118">
    <cfRule type="cellIs" dxfId="14049" priority="14746" stopIfTrue="1" operator="lessThanOrEqual">
      <formula>0.02</formula>
    </cfRule>
  </conditionalFormatting>
  <conditionalFormatting sqref="P118">
    <cfRule type="cellIs" dxfId="14048" priority="14744" stopIfTrue="1" operator="between">
      <formula>50.1</formula>
      <formula>100</formula>
    </cfRule>
    <cfRule type="cellIs" dxfId="14047" priority="14745" stopIfTrue="1" operator="greaterThan">
      <formula>100</formula>
    </cfRule>
  </conditionalFormatting>
  <conditionalFormatting sqref="O118">
    <cfRule type="cellIs" dxfId="14046" priority="14742" stopIfTrue="1" operator="between">
      <formula>1250.1</formula>
      <formula>5000</formula>
    </cfRule>
    <cfRule type="cellIs" dxfId="14045" priority="14743" stopIfTrue="1" operator="greaterThan">
      <formula>5000</formula>
    </cfRule>
  </conditionalFormatting>
  <conditionalFormatting sqref="E118">
    <cfRule type="cellIs" dxfId="14044" priority="14739" stopIfTrue="1" operator="lessThanOrEqual">
      <formula>2.5</formula>
    </cfRule>
    <cfRule type="cellIs" dxfId="14043" priority="14740" stopIfTrue="1" operator="between">
      <formula>2.5</formula>
      <formula>7</formula>
    </cfRule>
    <cfRule type="cellIs" dxfId="14042" priority="14741" stopIfTrue="1" operator="greaterThan">
      <formula>7</formula>
    </cfRule>
  </conditionalFormatting>
  <conditionalFormatting sqref="H118">
    <cfRule type="cellIs" dxfId="14041" priority="14736" stopIfTrue="1" operator="lessThanOrEqual">
      <formula>12</formula>
    </cfRule>
    <cfRule type="cellIs" dxfId="14040" priority="14737" stopIfTrue="1" operator="between">
      <formula>12</formula>
      <formula>16</formula>
    </cfRule>
    <cfRule type="cellIs" dxfId="14039" priority="14738" stopIfTrue="1" operator="greaterThan">
      <formula>16</formula>
    </cfRule>
  </conditionalFormatting>
  <conditionalFormatting sqref="K118">
    <cfRule type="cellIs" dxfId="14038" priority="14733" stopIfTrue="1" operator="greaterThan">
      <formula>6.2</formula>
    </cfRule>
    <cfRule type="cellIs" dxfId="14037" priority="14734" stopIfTrue="1" operator="between">
      <formula>5.601</formula>
      <formula>6.2</formula>
    </cfRule>
    <cfRule type="cellIs" dxfId="14036" priority="14735" stopIfTrue="1" operator="lessThanOrEqual">
      <formula>5.6</formula>
    </cfRule>
  </conditionalFormatting>
  <conditionalFormatting sqref="L118">
    <cfRule type="cellIs" dxfId="14035" priority="14732" stopIfTrue="1" operator="lessThanOrEqual">
      <formula>0.02</formula>
    </cfRule>
  </conditionalFormatting>
  <conditionalFormatting sqref="P118">
    <cfRule type="cellIs" dxfId="14034" priority="14730" stopIfTrue="1" operator="between">
      <formula>50.1</formula>
      <formula>100</formula>
    </cfRule>
    <cfRule type="cellIs" dxfId="14033" priority="14731" stopIfTrue="1" operator="greaterThan">
      <formula>100</formula>
    </cfRule>
  </conditionalFormatting>
  <conditionalFormatting sqref="O118">
    <cfRule type="cellIs" dxfId="14032" priority="14728" stopIfTrue="1" operator="between">
      <formula>1250.1</formula>
      <formula>5000</formula>
    </cfRule>
    <cfRule type="cellIs" dxfId="14031" priority="14729" stopIfTrue="1" operator="greaterThan">
      <formula>5000</formula>
    </cfRule>
  </conditionalFormatting>
  <conditionalFormatting sqref="E118">
    <cfRule type="cellIs" dxfId="14030" priority="14725" stopIfTrue="1" operator="lessThanOrEqual">
      <formula>2.5</formula>
    </cfRule>
    <cfRule type="cellIs" dxfId="14029" priority="14726" stopIfTrue="1" operator="between">
      <formula>2.5</formula>
      <formula>7</formula>
    </cfRule>
    <cfRule type="cellIs" dxfId="14028" priority="14727" stopIfTrue="1" operator="greaterThan">
      <formula>7</formula>
    </cfRule>
  </conditionalFormatting>
  <conditionalFormatting sqref="H118">
    <cfRule type="cellIs" dxfId="14027" priority="14722" stopIfTrue="1" operator="lessThanOrEqual">
      <formula>12</formula>
    </cfRule>
    <cfRule type="cellIs" dxfId="14026" priority="14723" stopIfTrue="1" operator="between">
      <formula>12</formula>
      <formula>16</formula>
    </cfRule>
    <cfRule type="cellIs" dxfId="14025" priority="14724" stopIfTrue="1" operator="greaterThan">
      <formula>16</formula>
    </cfRule>
  </conditionalFormatting>
  <conditionalFormatting sqref="K118">
    <cfRule type="cellIs" dxfId="14024" priority="14719" stopIfTrue="1" operator="greaterThan">
      <formula>6.2</formula>
    </cfRule>
    <cfRule type="cellIs" dxfId="14023" priority="14720" stopIfTrue="1" operator="between">
      <formula>5.601</formula>
      <formula>6.2</formula>
    </cfRule>
    <cfRule type="cellIs" dxfId="14022" priority="14721" stopIfTrue="1" operator="lessThanOrEqual">
      <formula>5.6</formula>
    </cfRule>
  </conditionalFormatting>
  <conditionalFormatting sqref="L118">
    <cfRule type="cellIs" dxfId="14021" priority="14718" stopIfTrue="1" operator="lessThanOrEqual">
      <formula>0.02</formula>
    </cfRule>
  </conditionalFormatting>
  <conditionalFormatting sqref="P118">
    <cfRule type="cellIs" dxfId="14020" priority="14716" stopIfTrue="1" operator="between">
      <formula>50.1</formula>
      <formula>100</formula>
    </cfRule>
    <cfRule type="cellIs" dxfId="14019" priority="14717" stopIfTrue="1" operator="greaterThan">
      <formula>100</formula>
    </cfRule>
  </conditionalFormatting>
  <conditionalFormatting sqref="O118">
    <cfRule type="cellIs" dxfId="14018" priority="14714" stopIfTrue="1" operator="between">
      <formula>1250.1</formula>
      <formula>5000</formula>
    </cfRule>
    <cfRule type="cellIs" dxfId="14017" priority="14715" stopIfTrue="1" operator="greaterThan">
      <formula>5000</formula>
    </cfRule>
  </conditionalFormatting>
  <conditionalFormatting sqref="F118">
    <cfRule type="cellIs" dxfId="14016" priority="14711" stopIfTrue="1" operator="lessThanOrEqual">
      <formula>60</formula>
    </cfRule>
    <cfRule type="cellIs" dxfId="14015" priority="14712" stopIfTrue="1" operator="between">
      <formula>60</formula>
      <formula>100</formula>
    </cfRule>
    <cfRule type="cellIs" dxfId="14014" priority="14713" stopIfTrue="1" operator="greaterThan">
      <formula>100</formula>
    </cfRule>
  </conditionalFormatting>
  <conditionalFormatting sqref="F118">
    <cfRule type="cellIs" dxfId="14013" priority="14708" stopIfTrue="1" operator="lessThanOrEqual">
      <formula>60</formula>
    </cfRule>
    <cfRule type="cellIs" dxfId="14012" priority="14709" stopIfTrue="1" operator="between">
      <formula>60</formula>
      <formula>100</formula>
    </cfRule>
    <cfRule type="cellIs" dxfId="14011" priority="14710" stopIfTrue="1" operator="greaterThan">
      <formula>100</formula>
    </cfRule>
  </conditionalFormatting>
  <conditionalFormatting sqref="G118">
    <cfRule type="cellIs" dxfId="14010" priority="14705" stopIfTrue="1" operator="lessThanOrEqual">
      <formula>60</formula>
    </cfRule>
    <cfRule type="cellIs" dxfId="14009" priority="14706" stopIfTrue="1" operator="between">
      <formula>60</formula>
      <formula>100</formula>
    </cfRule>
    <cfRule type="cellIs" dxfId="14008" priority="14707" stopIfTrue="1" operator="greaterThan">
      <formula>100</formula>
    </cfRule>
  </conditionalFormatting>
  <conditionalFormatting sqref="G118">
    <cfRule type="cellIs" dxfId="14007" priority="14702" stopIfTrue="1" operator="lessThanOrEqual">
      <formula>0.12</formula>
    </cfRule>
    <cfRule type="cellIs" dxfId="14006" priority="14703" stopIfTrue="1" operator="between">
      <formula>0.1201</formula>
      <formula>0.2</formula>
    </cfRule>
    <cfRule type="cellIs" dxfId="14005" priority="14704" stopIfTrue="1" operator="greaterThan">
      <formula>0.2</formula>
    </cfRule>
  </conditionalFormatting>
  <conditionalFormatting sqref="G118">
    <cfRule type="cellIs" dxfId="14004" priority="14699" stopIfTrue="1" operator="lessThanOrEqual">
      <formula>60</formula>
    </cfRule>
    <cfRule type="cellIs" dxfId="14003" priority="14700" stopIfTrue="1" operator="between">
      <formula>60</formula>
      <formula>100</formula>
    </cfRule>
    <cfRule type="cellIs" dxfId="14002" priority="14701" stopIfTrue="1" operator="greaterThan">
      <formula>100</formula>
    </cfRule>
  </conditionalFormatting>
  <conditionalFormatting sqref="G118">
    <cfRule type="cellIs" dxfId="14001" priority="14696" stopIfTrue="1" operator="lessThanOrEqual">
      <formula>0.12</formula>
    </cfRule>
    <cfRule type="cellIs" dxfId="14000" priority="14697" stopIfTrue="1" operator="between">
      <formula>0.1201</formula>
      <formula>0.2</formula>
    </cfRule>
    <cfRule type="cellIs" dxfId="13999" priority="14698" stopIfTrue="1" operator="greaterThan">
      <formula>0.2</formula>
    </cfRule>
  </conditionalFormatting>
  <conditionalFormatting sqref="G118">
    <cfRule type="cellIs" dxfId="13998" priority="14693" stopIfTrue="1" operator="lessThanOrEqual">
      <formula>60</formula>
    </cfRule>
    <cfRule type="cellIs" dxfId="13997" priority="14694" stopIfTrue="1" operator="between">
      <formula>60</formula>
      <formula>100</formula>
    </cfRule>
    <cfRule type="cellIs" dxfId="13996" priority="14695" stopIfTrue="1" operator="greaterThan">
      <formula>100</formula>
    </cfRule>
  </conditionalFormatting>
  <conditionalFormatting sqref="G118">
    <cfRule type="cellIs" dxfId="13995" priority="14690" stopIfTrue="1" operator="lessThanOrEqual">
      <formula>0.12</formula>
    </cfRule>
    <cfRule type="cellIs" dxfId="13994" priority="14691" stopIfTrue="1" operator="between">
      <formula>0.1201</formula>
      <formula>0.2</formula>
    </cfRule>
    <cfRule type="cellIs" dxfId="13993" priority="14692" stopIfTrue="1" operator="greaterThan">
      <formula>0.2</formula>
    </cfRule>
  </conditionalFormatting>
  <conditionalFormatting sqref="G118">
    <cfRule type="cellIs" dxfId="13992" priority="14687" stopIfTrue="1" operator="lessThanOrEqual">
      <formula>60</formula>
    </cfRule>
    <cfRule type="cellIs" dxfId="13991" priority="14688" stopIfTrue="1" operator="between">
      <formula>60</formula>
      <formula>100</formula>
    </cfRule>
    <cfRule type="cellIs" dxfId="13990" priority="14689" stopIfTrue="1" operator="greaterThan">
      <formula>100</formula>
    </cfRule>
  </conditionalFormatting>
  <conditionalFormatting sqref="G118">
    <cfRule type="cellIs" dxfId="13989" priority="14684" stopIfTrue="1" operator="lessThanOrEqual">
      <formula>0.12</formula>
    </cfRule>
    <cfRule type="cellIs" dxfId="13988" priority="14685" stopIfTrue="1" operator="between">
      <formula>0.1201</formula>
      <formula>0.2</formula>
    </cfRule>
    <cfRule type="cellIs" dxfId="13987" priority="14686" stopIfTrue="1" operator="greaterThan">
      <formula>0.2</formula>
    </cfRule>
  </conditionalFormatting>
  <conditionalFormatting sqref="Q118">
    <cfRule type="cellIs" dxfId="13986" priority="14682" operator="lessThanOrEqual">
      <formula>1</formula>
    </cfRule>
    <cfRule type="cellIs" dxfId="13985" priority="14683" operator="lessThan">
      <formula>3</formula>
    </cfRule>
  </conditionalFormatting>
  <conditionalFormatting sqref="F132:G132">
    <cfRule type="cellIs" dxfId="13984" priority="14679" stopIfTrue="1" operator="lessThanOrEqual">
      <formula>60</formula>
    </cfRule>
    <cfRule type="cellIs" dxfId="13983" priority="14680" stopIfTrue="1" operator="between">
      <formula>60</formula>
      <formula>100</formula>
    </cfRule>
    <cfRule type="cellIs" dxfId="13982" priority="14681" stopIfTrue="1" operator="greaterThan">
      <formula>100</formula>
    </cfRule>
  </conditionalFormatting>
  <conditionalFormatting sqref="E132">
    <cfRule type="cellIs" dxfId="13981" priority="14676" stopIfTrue="1" operator="lessThanOrEqual">
      <formula>2.5</formula>
    </cfRule>
    <cfRule type="cellIs" dxfId="13980" priority="14677" stopIfTrue="1" operator="between">
      <formula>2.5</formula>
      <formula>7</formula>
    </cfRule>
    <cfRule type="cellIs" dxfId="13979" priority="14678" stopIfTrue="1" operator="greaterThan">
      <formula>7</formula>
    </cfRule>
  </conditionalFormatting>
  <conditionalFormatting sqref="H132">
    <cfRule type="cellIs" dxfId="13978" priority="14673" stopIfTrue="1" operator="lessThanOrEqual">
      <formula>12</formula>
    </cfRule>
    <cfRule type="cellIs" dxfId="13977" priority="14674" stopIfTrue="1" operator="between">
      <formula>12</formula>
      <formula>16</formula>
    </cfRule>
    <cfRule type="cellIs" dxfId="13976" priority="14675" stopIfTrue="1" operator="greaterThan">
      <formula>16</formula>
    </cfRule>
  </conditionalFormatting>
  <conditionalFormatting sqref="K132">
    <cfRule type="cellIs" dxfId="13975" priority="14670" stopIfTrue="1" operator="greaterThan">
      <formula>6.2</formula>
    </cfRule>
    <cfRule type="cellIs" dxfId="13974" priority="14671" stopIfTrue="1" operator="between">
      <formula>5.601</formula>
      <formula>6.2</formula>
    </cfRule>
    <cfRule type="cellIs" dxfId="13973" priority="14672" stopIfTrue="1" operator="lessThanOrEqual">
      <formula>5.6</formula>
    </cfRule>
  </conditionalFormatting>
  <conditionalFormatting sqref="L132">
    <cfRule type="cellIs" dxfId="13972" priority="14669" stopIfTrue="1" operator="lessThanOrEqual">
      <formula>0.02</formula>
    </cfRule>
  </conditionalFormatting>
  <conditionalFormatting sqref="G132">
    <cfRule type="cellIs" dxfId="13971" priority="14666" stopIfTrue="1" operator="lessThanOrEqual">
      <formula>0.12</formula>
    </cfRule>
    <cfRule type="cellIs" dxfId="13970" priority="14667" stopIfTrue="1" operator="between">
      <formula>0.1201</formula>
      <formula>0.2</formula>
    </cfRule>
    <cfRule type="cellIs" dxfId="13969" priority="14668" stopIfTrue="1" operator="greaterThan">
      <formula>0.2</formula>
    </cfRule>
  </conditionalFormatting>
  <conditionalFormatting sqref="P132">
    <cfRule type="cellIs" dxfId="13968" priority="14664" stopIfTrue="1" operator="between">
      <formula>50.1</formula>
      <formula>100</formula>
    </cfRule>
    <cfRule type="cellIs" dxfId="13967" priority="14665" stopIfTrue="1" operator="greaterThan">
      <formula>100</formula>
    </cfRule>
  </conditionalFormatting>
  <conditionalFormatting sqref="O132">
    <cfRule type="cellIs" dxfId="13966" priority="14662" stopIfTrue="1" operator="between">
      <formula>1250.1</formula>
      <formula>5000</formula>
    </cfRule>
    <cfRule type="cellIs" dxfId="13965" priority="14663" stopIfTrue="1" operator="greaterThan">
      <formula>5000</formula>
    </cfRule>
  </conditionalFormatting>
  <conditionalFormatting sqref="F132:G132">
    <cfRule type="cellIs" dxfId="13964" priority="14659" stopIfTrue="1" operator="lessThanOrEqual">
      <formula>60</formula>
    </cfRule>
    <cfRule type="cellIs" dxfId="13963" priority="14660" stopIfTrue="1" operator="between">
      <formula>60</formula>
      <formula>100</formula>
    </cfRule>
    <cfRule type="cellIs" dxfId="13962" priority="14661" stopIfTrue="1" operator="greaterThan">
      <formula>100</formula>
    </cfRule>
  </conditionalFormatting>
  <conditionalFormatting sqref="E132">
    <cfRule type="cellIs" dxfId="13961" priority="14656" stopIfTrue="1" operator="lessThanOrEqual">
      <formula>2.5</formula>
    </cfRule>
    <cfRule type="cellIs" dxfId="13960" priority="14657" stopIfTrue="1" operator="between">
      <formula>2.5</formula>
      <formula>7</formula>
    </cfRule>
    <cfRule type="cellIs" dxfId="13959" priority="14658" stopIfTrue="1" operator="greaterThan">
      <formula>7</formula>
    </cfRule>
  </conditionalFormatting>
  <conditionalFormatting sqref="H132">
    <cfRule type="cellIs" dxfId="13958" priority="14653" stopIfTrue="1" operator="lessThanOrEqual">
      <formula>12</formula>
    </cfRule>
    <cfRule type="cellIs" dxfId="13957" priority="14654" stopIfTrue="1" operator="between">
      <formula>12</formula>
      <formula>16</formula>
    </cfRule>
    <cfRule type="cellIs" dxfId="13956" priority="14655" stopIfTrue="1" operator="greaterThan">
      <formula>16</formula>
    </cfRule>
  </conditionalFormatting>
  <conditionalFormatting sqref="K132">
    <cfRule type="cellIs" dxfId="13955" priority="14650" stopIfTrue="1" operator="greaterThan">
      <formula>6.2</formula>
    </cfRule>
    <cfRule type="cellIs" dxfId="13954" priority="14651" stopIfTrue="1" operator="between">
      <formula>5.601</formula>
      <formula>6.2</formula>
    </cfRule>
    <cfRule type="cellIs" dxfId="13953" priority="14652" stopIfTrue="1" operator="lessThanOrEqual">
      <formula>5.6</formula>
    </cfRule>
  </conditionalFormatting>
  <conditionalFormatting sqref="L132">
    <cfRule type="cellIs" dxfId="13952" priority="14649" stopIfTrue="1" operator="lessThanOrEqual">
      <formula>0.02</formula>
    </cfRule>
  </conditionalFormatting>
  <conditionalFormatting sqref="G132">
    <cfRule type="cellIs" dxfId="13951" priority="14646" stopIfTrue="1" operator="lessThanOrEqual">
      <formula>0.12</formula>
    </cfRule>
    <cfRule type="cellIs" dxfId="13950" priority="14647" stopIfTrue="1" operator="between">
      <formula>0.1201</formula>
      <formula>0.2</formula>
    </cfRule>
    <cfRule type="cellIs" dxfId="13949" priority="14648" stopIfTrue="1" operator="greaterThan">
      <formula>0.2</formula>
    </cfRule>
  </conditionalFormatting>
  <conditionalFormatting sqref="P132">
    <cfRule type="cellIs" dxfId="13948" priority="14644" stopIfTrue="1" operator="between">
      <formula>50.1</formula>
      <formula>100</formula>
    </cfRule>
    <cfRule type="cellIs" dxfId="13947" priority="14645" stopIfTrue="1" operator="greaterThan">
      <formula>100</formula>
    </cfRule>
  </conditionalFormatting>
  <conditionalFormatting sqref="O132">
    <cfRule type="cellIs" dxfId="13946" priority="14642" stopIfTrue="1" operator="between">
      <formula>1250.1</formula>
      <formula>5000</formula>
    </cfRule>
    <cfRule type="cellIs" dxfId="13945" priority="14643" stopIfTrue="1" operator="greaterThan">
      <formula>5000</formula>
    </cfRule>
  </conditionalFormatting>
  <conditionalFormatting sqref="F132:G132">
    <cfRule type="cellIs" dxfId="13944" priority="14639" stopIfTrue="1" operator="lessThanOrEqual">
      <formula>60</formula>
    </cfRule>
    <cfRule type="cellIs" dxfId="13943" priority="14640" stopIfTrue="1" operator="between">
      <formula>60</formula>
      <formula>100</formula>
    </cfRule>
    <cfRule type="cellIs" dxfId="13942" priority="14641" stopIfTrue="1" operator="greaterThan">
      <formula>100</formula>
    </cfRule>
  </conditionalFormatting>
  <conditionalFormatting sqref="E132">
    <cfRule type="cellIs" dxfId="13941" priority="14636" stopIfTrue="1" operator="lessThanOrEqual">
      <formula>2.5</formula>
    </cfRule>
    <cfRule type="cellIs" dxfId="13940" priority="14637" stopIfTrue="1" operator="between">
      <formula>2.5</formula>
      <formula>7</formula>
    </cfRule>
    <cfRule type="cellIs" dxfId="13939" priority="14638" stopIfTrue="1" operator="greaterThan">
      <formula>7</formula>
    </cfRule>
  </conditionalFormatting>
  <conditionalFormatting sqref="H132">
    <cfRule type="cellIs" dxfId="13938" priority="14633" stopIfTrue="1" operator="lessThanOrEqual">
      <formula>12</formula>
    </cfRule>
    <cfRule type="cellIs" dxfId="13937" priority="14634" stopIfTrue="1" operator="between">
      <formula>12</formula>
      <formula>16</formula>
    </cfRule>
    <cfRule type="cellIs" dxfId="13936" priority="14635" stopIfTrue="1" operator="greaterThan">
      <formula>16</formula>
    </cfRule>
  </conditionalFormatting>
  <conditionalFormatting sqref="K132">
    <cfRule type="cellIs" dxfId="13935" priority="14630" stopIfTrue="1" operator="greaterThan">
      <formula>6.2</formula>
    </cfRule>
    <cfRule type="cellIs" dxfId="13934" priority="14631" stopIfTrue="1" operator="between">
      <formula>5.601</formula>
      <formula>6.2</formula>
    </cfRule>
    <cfRule type="cellIs" dxfId="13933" priority="14632" stopIfTrue="1" operator="lessThanOrEqual">
      <formula>5.6</formula>
    </cfRule>
  </conditionalFormatting>
  <conditionalFormatting sqref="L132">
    <cfRule type="cellIs" dxfId="13932" priority="14629" stopIfTrue="1" operator="lessThanOrEqual">
      <formula>0.02</formula>
    </cfRule>
  </conditionalFormatting>
  <conditionalFormatting sqref="G132">
    <cfRule type="cellIs" dxfId="13931" priority="14626" stopIfTrue="1" operator="lessThanOrEqual">
      <formula>0.12</formula>
    </cfRule>
    <cfRule type="cellIs" dxfId="13930" priority="14627" stopIfTrue="1" operator="between">
      <formula>0.1201</formula>
      <formula>0.2</formula>
    </cfRule>
    <cfRule type="cellIs" dxfId="13929" priority="14628" stopIfTrue="1" operator="greaterThan">
      <formula>0.2</formula>
    </cfRule>
  </conditionalFormatting>
  <conditionalFormatting sqref="P132">
    <cfRule type="cellIs" dxfId="13928" priority="14624" stopIfTrue="1" operator="between">
      <formula>50.1</formula>
      <formula>100</formula>
    </cfRule>
    <cfRule type="cellIs" dxfId="13927" priority="14625" stopIfTrue="1" operator="greaterThan">
      <formula>100</formula>
    </cfRule>
  </conditionalFormatting>
  <conditionalFormatting sqref="O132">
    <cfRule type="cellIs" dxfId="13926" priority="14622" stopIfTrue="1" operator="between">
      <formula>1250.1</formula>
      <formula>5000</formula>
    </cfRule>
    <cfRule type="cellIs" dxfId="13925" priority="14623" stopIfTrue="1" operator="greaterThan">
      <formula>5000</formula>
    </cfRule>
  </conditionalFormatting>
  <conditionalFormatting sqref="Q132">
    <cfRule type="cellIs" dxfId="13924" priority="14620" operator="lessThanOrEqual">
      <formula>1</formula>
    </cfRule>
    <cfRule type="cellIs" dxfId="13923" priority="14621" operator="lessThan">
      <formula>3</formula>
    </cfRule>
  </conditionalFormatting>
  <conditionalFormatting sqref="E148">
    <cfRule type="cellIs" dxfId="13922" priority="14617" stopIfTrue="1" operator="lessThanOrEqual">
      <formula>2.5</formula>
    </cfRule>
    <cfRule type="cellIs" dxfId="13921" priority="14618" stopIfTrue="1" operator="between">
      <formula>2.5</formula>
      <formula>7</formula>
    </cfRule>
    <cfRule type="cellIs" dxfId="13920" priority="14619" stopIfTrue="1" operator="greaterThan">
      <formula>7</formula>
    </cfRule>
  </conditionalFormatting>
  <conditionalFormatting sqref="H148">
    <cfRule type="cellIs" dxfId="13919" priority="14614" stopIfTrue="1" operator="lessThanOrEqual">
      <formula>12</formula>
    </cfRule>
    <cfRule type="cellIs" dxfId="13918" priority="14615" stopIfTrue="1" operator="between">
      <formula>12</formula>
      <formula>16</formula>
    </cfRule>
    <cfRule type="cellIs" dxfId="13917" priority="14616" stopIfTrue="1" operator="greaterThan">
      <formula>16</formula>
    </cfRule>
  </conditionalFormatting>
  <conditionalFormatting sqref="K148">
    <cfRule type="cellIs" dxfId="13916" priority="14611" stopIfTrue="1" operator="greaterThan">
      <formula>6.2</formula>
    </cfRule>
    <cfRule type="cellIs" dxfId="13915" priority="14612" stopIfTrue="1" operator="between">
      <formula>5.601</formula>
      <formula>6.2</formula>
    </cfRule>
    <cfRule type="cellIs" dxfId="13914" priority="14613" stopIfTrue="1" operator="lessThanOrEqual">
      <formula>5.6</formula>
    </cfRule>
  </conditionalFormatting>
  <conditionalFormatting sqref="L148">
    <cfRule type="cellIs" dxfId="13913" priority="14610" stopIfTrue="1" operator="lessThanOrEqual">
      <formula>0.02</formula>
    </cfRule>
  </conditionalFormatting>
  <conditionalFormatting sqref="G148">
    <cfRule type="cellIs" dxfId="13912" priority="14607" stopIfTrue="1" operator="lessThanOrEqual">
      <formula>0.12</formula>
    </cfRule>
    <cfRule type="cellIs" dxfId="13911" priority="14608" stopIfTrue="1" operator="between">
      <formula>0.1201</formula>
      <formula>0.2</formula>
    </cfRule>
    <cfRule type="cellIs" dxfId="13910" priority="14609" stopIfTrue="1" operator="greaterThan">
      <formula>0.2</formula>
    </cfRule>
  </conditionalFormatting>
  <conditionalFormatting sqref="P148">
    <cfRule type="cellIs" dxfId="13909" priority="14605" stopIfTrue="1" operator="between">
      <formula>50.1</formula>
      <formula>100</formula>
    </cfRule>
    <cfRule type="cellIs" dxfId="13908" priority="14606" stopIfTrue="1" operator="greaterThan">
      <formula>100</formula>
    </cfRule>
  </conditionalFormatting>
  <conditionalFormatting sqref="O148">
    <cfRule type="cellIs" dxfId="13907" priority="14603" stopIfTrue="1" operator="between">
      <formula>1250.1</formula>
      <formula>5000</formula>
    </cfRule>
    <cfRule type="cellIs" dxfId="13906" priority="14604" stopIfTrue="1" operator="greaterThan">
      <formula>5000</formula>
    </cfRule>
  </conditionalFormatting>
  <conditionalFormatting sqref="E148">
    <cfRule type="cellIs" dxfId="13905" priority="14600" stopIfTrue="1" operator="lessThanOrEqual">
      <formula>2.5</formula>
    </cfRule>
    <cfRule type="cellIs" dxfId="13904" priority="14601" stopIfTrue="1" operator="between">
      <formula>2.5</formula>
      <formula>7</formula>
    </cfRule>
    <cfRule type="cellIs" dxfId="13903" priority="14602" stopIfTrue="1" operator="greaterThan">
      <formula>7</formula>
    </cfRule>
  </conditionalFormatting>
  <conditionalFormatting sqref="H148">
    <cfRule type="cellIs" dxfId="13902" priority="14597" stopIfTrue="1" operator="lessThanOrEqual">
      <formula>12</formula>
    </cfRule>
    <cfRule type="cellIs" dxfId="13901" priority="14598" stopIfTrue="1" operator="between">
      <formula>12</formula>
      <formula>16</formula>
    </cfRule>
    <cfRule type="cellIs" dxfId="13900" priority="14599" stopIfTrue="1" operator="greaterThan">
      <formula>16</formula>
    </cfRule>
  </conditionalFormatting>
  <conditionalFormatting sqref="K148">
    <cfRule type="cellIs" dxfId="13899" priority="14594" stopIfTrue="1" operator="greaterThan">
      <formula>6.2</formula>
    </cfRule>
    <cfRule type="cellIs" dxfId="13898" priority="14595" stopIfTrue="1" operator="between">
      <formula>5.601</formula>
      <formula>6.2</formula>
    </cfRule>
    <cfRule type="cellIs" dxfId="13897" priority="14596" stopIfTrue="1" operator="lessThanOrEqual">
      <formula>5.6</formula>
    </cfRule>
  </conditionalFormatting>
  <conditionalFormatting sqref="L148">
    <cfRule type="cellIs" dxfId="13896" priority="14593" stopIfTrue="1" operator="lessThanOrEqual">
      <formula>0.02</formula>
    </cfRule>
  </conditionalFormatting>
  <conditionalFormatting sqref="G148">
    <cfRule type="cellIs" dxfId="13895" priority="14590" stopIfTrue="1" operator="lessThanOrEqual">
      <formula>0.12</formula>
    </cfRule>
    <cfRule type="cellIs" dxfId="13894" priority="14591" stopIfTrue="1" operator="between">
      <formula>0.1201</formula>
      <formula>0.2</formula>
    </cfRule>
    <cfRule type="cellIs" dxfId="13893" priority="14592" stopIfTrue="1" operator="greaterThan">
      <formula>0.2</formula>
    </cfRule>
  </conditionalFormatting>
  <conditionalFormatting sqref="P148">
    <cfRule type="cellIs" dxfId="13892" priority="14588" stopIfTrue="1" operator="between">
      <formula>50.1</formula>
      <formula>100</formula>
    </cfRule>
    <cfRule type="cellIs" dxfId="13891" priority="14589" stopIfTrue="1" operator="greaterThan">
      <formula>100</formula>
    </cfRule>
  </conditionalFormatting>
  <conditionalFormatting sqref="O148">
    <cfRule type="cellIs" dxfId="13890" priority="14586" stopIfTrue="1" operator="between">
      <formula>1250.1</formula>
      <formula>5000</formula>
    </cfRule>
    <cfRule type="cellIs" dxfId="13889" priority="14587" stopIfTrue="1" operator="greaterThan">
      <formula>5000</formula>
    </cfRule>
  </conditionalFormatting>
  <conditionalFormatting sqref="F148:G148">
    <cfRule type="cellIs" dxfId="13888" priority="14583" stopIfTrue="1" operator="lessThanOrEqual">
      <formula>60</formula>
    </cfRule>
    <cfRule type="cellIs" dxfId="13887" priority="14584" stopIfTrue="1" operator="between">
      <formula>60</formula>
      <formula>100</formula>
    </cfRule>
    <cfRule type="cellIs" dxfId="13886" priority="14585" stopIfTrue="1" operator="greaterThan">
      <formula>100</formula>
    </cfRule>
  </conditionalFormatting>
  <conditionalFormatting sqref="F148:G148">
    <cfRule type="cellIs" dxfId="13885" priority="14580" stopIfTrue="1" operator="lessThanOrEqual">
      <formula>60</formula>
    </cfRule>
    <cfRule type="cellIs" dxfId="13884" priority="14581" stopIfTrue="1" operator="between">
      <formula>60</formula>
      <formula>100</formula>
    </cfRule>
    <cfRule type="cellIs" dxfId="13883" priority="14582" stopIfTrue="1" operator="greaterThan">
      <formula>100</formula>
    </cfRule>
  </conditionalFormatting>
  <conditionalFormatting sqref="F148:G148">
    <cfRule type="cellIs" dxfId="13882" priority="14577" stopIfTrue="1" operator="lessThanOrEqual">
      <formula>60</formula>
    </cfRule>
    <cfRule type="cellIs" dxfId="13881" priority="14578" stopIfTrue="1" operator="between">
      <formula>60</formula>
      <formula>100</formula>
    </cfRule>
    <cfRule type="cellIs" dxfId="13880" priority="14579" stopIfTrue="1" operator="greaterThan">
      <formula>100</formula>
    </cfRule>
  </conditionalFormatting>
  <conditionalFormatting sqref="E148">
    <cfRule type="cellIs" dxfId="13879" priority="14574" stopIfTrue="1" operator="lessThanOrEqual">
      <formula>2.5</formula>
    </cfRule>
    <cfRule type="cellIs" dxfId="13878" priority="14575" stopIfTrue="1" operator="between">
      <formula>2.5</formula>
      <formula>7</formula>
    </cfRule>
    <cfRule type="cellIs" dxfId="13877" priority="14576" stopIfTrue="1" operator="greaterThan">
      <formula>7</formula>
    </cfRule>
  </conditionalFormatting>
  <conditionalFormatting sqref="H148">
    <cfRule type="cellIs" dxfId="13876" priority="14571" stopIfTrue="1" operator="lessThanOrEqual">
      <formula>12</formula>
    </cfRule>
    <cfRule type="cellIs" dxfId="13875" priority="14572" stopIfTrue="1" operator="between">
      <formula>12</formula>
      <formula>16</formula>
    </cfRule>
    <cfRule type="cellIs" dxfId="13874" priority="14573" stopIfTrue="1" operator="greaterThan">
      <formula>16</formula>
    </cfRule>
  </conditionalFormatting>
  <conditionalFormatting sqref="K148">
    <cfRule type="cellIs" dxfId="13873" priority="14568" stopIfTrue="1" operator="greaterThan">
      <formula>6.2</formula>
    </cfRule>
    <cfRule type="cellIs" dxfId="13872" priority="14569" stopIfTrue="1" operator="between">
      <formula>5.601</formula>
      <formula>6.2</formula>
    </cfRule>
    <cfRule type="cellIs" dxfId="13871" priority="14570" stopIfTrue="1" operator="lessThanOrEqual">
      <formula>5.6</formula>
    </cfRule>
  </conditionalFormatting>
  <conditionalFormatting sqref="L148">
    <cfRule type="cellIs" dxfId="13870" priority="14567" stopIfTrue="1" operator="lessThanOrEqual">
      <formula>0.02</formula>
    </cfRule>
  </conditionalFormatting>
  <conditionalFormatting sqref="G148">
    <cfRule type="cellIs" dxfId="13869" priority="14564" stopIfTrue="1" operator="lessThanOrEqual">
      <formula>0.12</formula>
    </cfRule>
    <cfRule type="cellIs" dxfId="13868" priority="14565" stopIfTrue="1" operator="between">
      <formula>0.1201</formula>
      <formula>0.2</formula>
    </cfRule>
    <cfRule type="cellIs" dxfId="13867" priority="14566" stopIfTrue="1" operator="greaterThan">
      <formula>0.2</formula>
    </cfRule>
  </conditionalFormatting>
  <conditionalFormatting sqref="P148">
    <cfRule type="cellIs" dxfId="13866" priority="14562" stopIfTrue="1" operator="between">
      <formula>50.1</formula>
      <formula>100</formula>
    </cfRule>
    <cfRule type="cellIs" dxfId="13865" priority="14563" stopIfTrue="1" operator="greaterThan">
      <formula>100</formula>
    </cfRule>
  </conditionalFormatting>
  <conditionalFormatting sqref="O148">
    <cfRule type="cellIs" dxfId="13864" priority="14560" stopIfTrue="1" operator="between">
      <formula>1250.1</formula>
      <formula>5000</formula>
    </cfRule>
    <cfRule type="cellIs" dxfId="13863" priority="14561" stopIfTrue="1" operator="greaterThan">
      <formula>5000</formula>
    </cfRule>
  </conditionalFormatting>
  <conditionalFormatting sqref="F148:G148">
    <cfRule type="cellIs" dxfId="13862" priority="14557" stopIfTrue="1" operator="lessThanOrEqual">
      <formula>60</formula>
    </cfRule>
    <cfRule type="cellIs" dxfId="13861" priority="14558" stopIfTrue="1" operator="between">
      <formula>60</formula>
      <formula>100</formula>
    </cfRule>
    <cfRule type="cellIs" dxfId="13860" priority="14559" stopIfTrue="1" operator="greaterThan">
      <formula>100</formula>
    </cfRule>
  </conditionalFormatting>
  <conditionalFormatting sqref="E148">
    <cfRule type="cellIs" dxfId="13859" priority="14554" stopIfTrue="1" operator="lessThanOrEqual">
      <formula>2.5</formula>
    </cfRule>
    <cfRule type="cellIs" dxfId="13858" priority="14555" stopIfTrue="1" operator="between">
      <formula>2.5</formula>
      <formula>7</formula>
    </cfRule>
    <cfRule type="cellIs" dxfId="13857" priority="14556" stopIfTrue="1" operator="greaterThan">
      <formula>7</formula>
    </cfRule>
  </conditionalFormatting>
  <conditionalFormatting sqref="H148">
    <cfRule type="cellIs" dxfId="13856" priority="14551" stopIfTrue="1" operator="lessThanOrEqual">
      <formula>12</formula>
    </cfRule>
    <cfRule type="cellIs" dxfId="13855" priority="14552" stopIfTrue="1" operator="between">
      <formula>12</formula>
      <formula>16</formula>
    </cfRule>
    <cfRule type="cellIs" dxfId="13854" priority="14553" stopIfTrue="1" operator="greaterThan">
      <formula>16</formula>
    </cfRule>
  </conditionalFormatting>
  <conditionalFormatting sqref="K148">
    <cfRule type="cellIs" dxfId="13853" priority="14548" stopIfTrue="1" operator="greaterThan">
      <formula>6.2</formula>
    </cfRule>
    <cfRule type="cellIs" dxfId="13852" priority="14549" stopIfTrue="1" operator="between">
      <formula>5.601</formula>
      <formula>6.2</formula>
    </cfRule>
    <cfRule type="cellIs" dxfId="13851" priority="14550" stopIfTrue="1" operator="lessThanOrEqual">
      <formula>5.6</formula>
    </cfRule>
  </conditionalFormatting>
  <conditionalFormatting sqref="L148">
    <cfRule type="cellIs" dxfId="13850" priority="14547" stopIfTrue="1" operator="lessThanOrEqual">
      <formula>0.02</formula>
    </cfRule>
  </conditionalFormatting>
  <conditionalFormatting sqref="G148">
    <cfRule type="cellIs" dxfId="13849" priority="14544" stopIfTrue="1" operator="lessThanOrEqual">
      <formula>0.12</formula>
    </cfRule>
    <cfRule type="cellIs" dxfId="13848" priority="14545" stopIfTrue="1" operator="between">
      <formula>0.1201</formula>
      <formula>0.2</formula>
    </cfRule>
    <cfRule type="cellIs" dxfId="13847" priority="14546" stopIfTrue="1" operator="greaterThan">
      <formula>0.2</formula>
    </cfRule>
  </conditionalFormatting>
  <conditionalFormatting sqref="P148">
    <cfRule type="cellIs" dxfId="13846" priority="14542" stopIfTrue="1" operator="between">
      <formula>50.1</formula>
      <formula>100</formula>
    </cfRule>
    <cfRule type="cellIs" dxfId="13845" priority="14543" stopIfTrue="1" operator="greaterThan">
      <formula>100</formula>
    </cfRule>
  </conditionalFormatting>
  <conditionalFormatting sqref="O148">
    <cfRule type="cellIs" dxfId="13844" priority="14540" stopIfTrue="1" operator="between">
      <formula>1250.1</formula>
      <formula>5000</formula>
    </cfRule>
    <cfRule type="cellIs" dxfId="13843" priority="14541" stopIfTrue="1" operator="greaterThan">
      <formula>5000</formula>
    </cfRule>
  </conditionalFormatting>
  <conditionalFormatting sqref="Q148">
    <cfRule type="cellIs" dxfId="13842" priority="14538" operator="lessThanOrEqual">
      <formula>1</formula>
    </cfRule>
    <cfRule type="cellIs" dxfId="13841" priority="14539" operator="lessThan">
      <formula>3</formula>
    </cfRule>
  </conditionalFormatting>
  <conditionalFormatting sqref="F178:G178">
    <cfRule type="cellIs" dxfId="13840" priority="14535" stopIfTrue="1" operator="lessThanOrEqual">
      <formula>60</formula>
    </cfRule>
    <cfRule type="cellIs" dxfId="13839" priority="14536" stopIfTrue="1" operator="between">
      <formula>60</formula>
      <formula>100</formula>
    </cfRule>
    <cfRule type="cellIs" dxfId="13838" priority="14537" stopIfTrue="1" operator="greaterThan">
      <formula>100</formula>
    </cfRule>
  </conditionalFormatting>
  <conditionalFormatting sqref="E178">
    <cfRule type="cellIs" dxfId="13837" priority="14532" stopIfTrue="1" operator="lessThanOrEqual">
      <formula>2.5</formula>
    </cfRule>
    <cfRule type="cellIs" dxfId="13836" priority="14533" stopIfTrue="1" operator="between">
      <formula>2.5</formula>
      <formula>7</formula>
    </cfRule>
    <cfRule type="cellIs" dxfId="13835" priority="14534" stopIfTrue="1" operator="greaterThan">
      <formula>7</formula>
    </cfRule>
  </conditionalFormatting>
  <conditionalFormatting sqref="H178">
    <cfRule type="cellIs" dxfId="13834" priority="14529" stopIfTrue="1" operator="lessThanOrEqual">
      <formula>12</formula>
    </cfRule>
    <cfRule type="cellIs" dxfId="13833" priority="14530" stopIfTrue="1" operator="between">
      <formula>12</formula>
      <formula>16</formula>
    </cfRule>
    <cfRule type="cellIs" dxfId="13832" priority="14531" stopIfTrue="1" operator="greaterThan">
      <formula>16</formula>
    </cfRule>
  </conditionalFormatting>
  <conditionalFormatting sqref="K178">
    <cfRule type="cellIs" dxfId="13831" priority="14526" stopIfTrue="1" operator="greaterThan">
      <formula>6.2</formula>
    </cfRule>
    <cfRule type="cellIs" dxfId="13830" priority="14527" stopIfTrue="1" operator="between">
      <formula>5.601</formula>
      <formula>6.2</formula>
    </cfRule>
    <cfRule type="cellIs" dxfId="13829" priority="14528" stopIfTrue="1" operator="lessThanOrEqual">
      <formula>5.6</formula>
    </cfRule>
  </conditionalFormatting>
  <conditionalFormatting sqref="L178">
    <cfRule type="cellIs" dxfId="13828" priority="14525" stopIfTrue="1" operator="lessThanOrEqual">
      <formula>0.02</formula>
    </cfRule>
  </conditionalFormatting>
  <conditionalFormatting sqref="G178">
    <cfRule type="cellIs" dxfId="13827" priority="14522" stopIfTrue="1" operator="lessThanOrEqual">
      <formula>0.12</formula>
    </cfRule>
    <cfRule type="cellIs" dxfId="13826" priority="14523" stopIfTrue="1" operator="between">
      <formula>0.1201</formula>
      <formula>0.2</formula>
    </cfRule>
    <cfRule type="cellIs" dxfId="13825" priority="14524" stopIfTrue="1" operator="greaterThan">
      <formula>0.2</formula>
    </cfRule>
  </conditionalFormatting>
  <conditionalFormatting sqref="P178">
    <cfRule type="cellIs" dxfId="13824" priority="14520" stopIfTrue="1" operator="between">
      <formula>50.1</formula>
      <formula>100</formula>
    </cfRule>
    <cfRule type="cellIs" dxfId="13823" priority="14521" stopIfTrue="1" operator="greaterThan">
      <formula>100</formula>
    </cfRule>
  </conditionalFormatting>
  <conditionalFormatting sqref="O178">
    <cfRule type="cellIs" dxfId="13822" priority="14518" stopIfTrue="1" operator="between">
      <formula>1250.1</formula>
      <formula>5000</formula>
    </cfRule>
    <cfRule type="cellIs" dxfId="13821" priority="14519" stopIfTrue="1" operator="greaterThan">
      <formula>5000</formula>
    </cfRule>
  </conditionalFormatting>
  <conditionalFormatting sqref="F178:G178">
    <cfRule type="cellIs" dxfId="13820" priority="14515" stopIfTrue="1" operator="lessThanOrEqual">
      <formula>60</formula>
    </cfRule>
    <cfRule type="cellIs" dxfId="13819" priority="14516" stopIfTrue="1" operator="between">
      <formula>60</formula>
      <formula>100</formula>
    </cfRule>
    <cfRule type="cellIs" dxfId="13818" priority="14517" stopIfTrue="1" operator="greaterThan">
      <formula>100</formula>
    </cfRule>
  </conditionalFormatting>
  <conditionalFormatting sqref="E178">
    <cfRule type="cellIs" dxfId="13817" priority="14512" stopIfTrue="1" operator="lessThanOrEqual">
      <formula>2.5</formula>
    </cfRule>
    <cfRule type="cellIs" dxfId="13816" priority="14513" stopIfTrue="1" operator="between">
      <formula>2.5</formula>
      <formula>7</formula>
    </cfRule>
    <cfRule type="cellIs" dxfId="13815" priority="14514" stopIfTrue="1" operator="greaterThan">
      <formula>7</formula>
    </cfRule>
  </conditionalFormatting>
  <conditionalFormatting sqref="H178">
    <cfRule type="cellIs" dxfId="13814" priority="14509" stopIfTrue="1" operator="lessThanOrEqual">
      <formula>12</formula>
    </cfRule>
    <cfRule type="cellIs" dxfId="13813" priority="14510" stopIfTrue="1" operator="between">
      <formula>12</formula>
      <formula>16</formula>
    </cfRule>
    <cfRule type="cellIs" dxfId="13812" priority="14511" stopIfTrue="1" operator="greaterThan">
      <formula>16</formula>
    </cfRule>
  </conditionalFormatting>
  <conditionalFormatting sqref="K178">
    <cfRule type="cellIs" dxfId="13811" priority="14506" stopIfTrue="1" operator="greaterThan">
      <formula>6.2</formula>
    </cfRule>
    <cfRule type="cellIs" dxfId="13810" priority="14507" stopIfTrue="1" operator="between">
      <formula>5.601</formula>
      <formula>6.2</formula>
    </cfRule>
    <cfRule type="cellIs" dxfId="13809" priority="14508" stopIfTrue="1" operator="lessThanOrEqual">
      <formula>5.6</formula>
    </cfRule>
  </conditionalFormatting>
  <conditionalFormatting sqref="L178">
    <cfRule type="cellIs" dxfId="13808" priority="14505" stopIfTrue="1" operator="lessThanOrEqual">
      <formula>0.02</formula>
    </cfRule>
  </conditionalFormatting>
  <conditionalFormatting sqref="G178">
    <cfRule type="cellIs" dxfId="13807" priority="14502" stopIfTrue="1" operator="lessThanOrEqual">
      <formula>0.12</formula>
    </cfRule>
    <cfRule type="cellIs" dxfId="13806" priority="14503" stopIfTrue="1" operator="between">
      <formula>0.1201</formula>
      <formula>0.2</formula>
    </cfRule>
    <cfRule type="cellIs" dxfId="13805" priority="14504" stopIfTrue="1" operator="greaterThan">
      <formula>0.2</formula>
    </cfRule>
  </conditionalFormatting>
  <conditionalFormatting sqref="P178">
    <cfRule type="cellIs" dxfId="13804" priority="14500" stopIfTrue="1" operator="between">
      <formula>50.1</formula>
      <formula>100</formula>
    </cfRule>
    <cfRule type="cellIs" dxfId="13803" priority="14501" stopIfTrue="1" operator="greaterThan">
      <formula>100</formula>
    </cfRule>
  </conditionalFormatting>
  <conditionalFormatting sqref="O178">
    <cfRule type="cellIs" dxfId="13802" priority="14498" stopIfTrue="1" operator="between">
      <formula>1250.1</formula>
      <formula>5000</formula>
    </cfRule>
    <cfRule type="cellIs" dxfId="13801" priority="14499" stopIfTrue="1" operator="greaterThan">
      <formula>5000</formula>
    </cfRule>
  </conditionalFormatting>
  <conditionalFormatting sqref="F178:G178">
    <cfRule type="cellIs" dxfId="13800" priority="14495" stopIfTrue="1" operator="lessThanOrEqual">
      <formula>60</formula>
    </cfRule>
    <cfRule type="cellIs" dxfId="13799" priority="14496" stopIfTrue="1" operator="between">
      <formula>60</formula>
      <formula>100</formula>
    </cfRule>
    <cfRule type="cellIs" dxfId="13798" priority="14497" stopIfTrue="1" operator="greaterThan">
      <formula>100</formula>
    </cfRule>
  </conditionalFormatting>
  <conditionalFormatting sqref="E178">
    <cfRule type="cellIs" dxfId="13797" priority="14492" stopIfTrue="1" operator="lessThanOrEqual">
      <formula>2.5</formula>
    </cfRule>
    <cfRule type="cellIs" dxfId="13796" priority="14493" stopIfTrue="1" operator="between">
      <formula>2.5</formula>
      <formula>7</formula>
    </cfRule>
    <cfRule type="cellIs" dxfId="13795" priority="14494" stopIfTrue="1" operator="greaterThan">
      <formula>7</formula>
    </cfRule>
  </conditionalFormatting>
  <conditionalFormatting sqref="H178">
    <cfRule type="cellIs" dxfId="13794" priority="14489" stopIfTrue="1" operator="lessThanOrEqual">
      <formula>12</formula>
    </cfRule>
    <cfRule type="cellIs" dxfId="13793" priority="14490" stopIfTrue="1" operator="between">
      <formula>12</formula>
      <formula>16</formula>
    </cfRule>
    <cfRule type="cellIs" dxfId="13792" priority="14491" stopIfTrue="1" operator="greaterThan">
      <formula>16</formula>
    </cfRule>
  </conditionalFormatting>
  <conditionalFormatting sqref="K178">
    <cfRule type="cellIs" dxfId="13791" priority="14486" stopIfTrue="1" operator="greaterThan">
      <formula>6.2</formula>
    </cfRule>
    <cfRule type="cellIs" dxfId="13790" priority="14487" stopIfTrue="1" operator="between">
      <formula>5.601</formula>
      <formula>6.2</formula>
    </cfRule>
    <cfRule type="cellIs" dxfId="13789" priority="14488" stopIfTrue="1" operator="lessThanOrEqual">
      <formula>5.6</formula>
    </cfRule>
  </conditionalFormatting>
  <conditionalFormatting sqref="L178">
    <cfRule type="cellIs" dxfId="13788" priority="14485" stopIfTrue="1" operator="lessThanOrEqual">
      <formula>0.02</formula>
    </cfRule>
  </conditionalFormatting>
  <conditionalFormatting sqref="G178">
    <cfRule type="cellIs" dxfId="13787" priority="14482" stopIfTrue="1" operator="lessThanOrEqual">
      <formula>0.12</formula>
    </cfRule>
    <cfRule type="cellIs" dxfId="13786" priority="14483" stopIfTrue="1" operator="between">
      <formula>0.1201</formula>
      <formula>0.2</formula>
    </cfRule>
    <cfRule type="cellIs" dxfId="13785" priority="14484" stopIfTrue="1" operator="greaterThan">
      <formula>0.2</formula>
    </cfRule>
  </conditionalFormatting>
  <conditionalFormatting sqref="P178">
    <cfRule type="cellIs" dxfId="13784" priority="14480" stopIfTrue="1" operator="between">
      <formula>50.1</formula>
      <formula>100</formula>
    </cfRule>
    <cfRule type="cellIs" dxfId="13783" priority="14481" stopIfTrue="1" operator="greaterThan">
      <formula>100</formula>
    </cfRule>
  </conditionalFormatting>
  <conditionalFormatting sqref="O178">
    <cfRule type="cellIs" dxfId="13782" priority="14478" stopIfTrue="1" operator="between">
      <formula>1250.1</formula>
      <formula>5000</formula>
    </cfRule>
    <cfRule type="cellIs" dxfId="13781" priority="14479" stopIfTrue="1" operator="greaterThan">
      <formula>5000</formula>
    </cfRule>
  </conditionalFormatting>
  <conditionalFormatting sqref="F178:G178">
    <cfRule type="cellIs" dxfId="13780" priority="14475" stopIfTrue="1" operator="lessThanOrEqual">
      <formula>60</formula>
    </cfRule>
    <cfRule type="cellIs" dxfId="13779" priority="14476" stopIfTrue="1" operator="between">
      <formula>60</formula>
      <formula>100</formula>
    </cfRule>
    <cfRule type="cellIs" dxfId="13778" priority="14477" stopIfTrue="1" operator="greaterThan">
      <formula>100</formula>
    </cfRule>
  </conditionalFormatting>
  <conditionalFormatting sqref="E178">
    <cfRule type="cellIs" dxfId="13777" priority="14472" stopIfTrue="1" operator="lessThanOrEqual">
      <formula>2.5</formula>
    </cfRule>
    <cfRule type="cellIs" dxfId="13776" priority="14473" stopIfTrue="1" operator="between">
      <formula>2.5</formula>
      <formula>7</formula>
    </cfRule>
    <cfRule type="cellIs" dxfId="13775" priority="14474" stopIfTrue="1" operator="greaterThan">
      <formula>7</formula>
    </cfRule>
  </conditionalFormatting>
  <conditionalFormatting sqref="H178">
    <cfRule type="cellIs" dxfId="13774" priority="14469" stopIfTrue="1" operator="lessThanOrEqual">
      <formula>12</formula>
    </cfRule>
    <cfRule type="cellIs" dxfId="13773" priority="14470" stopIfTrue="1" operator="between">
      <formula>12</formula>
      <formula>16</formula>
    </cfRule>
    <cfRule type="cellIs" dxfId="13772" priority="14471" stopIfTrue="1" operator="greaterThan">
      <formula>16</formula>
    </cfRule>
  </conditionalFormatting>
  <conditionalFormatting sqref="K178">
    <cfRule type="cellIs" dxfId="13771" priority="14466" stopIfTrue="1" operator="greaterThan">
      <formula>6.2</formula>
    </cfRule>
    <cfRule type="cellIs" dxfId="13770" priority="14467" stopIfTrue="1" operator="between">
      <formula>5.601</formula>
      <formula>6.2</formula>
    </cfRule>
    <cfRule type="cellIs" dxfId="13769" priority="14468" stopIfTrue="1" operator="lessThanOrEqual">
      <formula>5.6</formula>
    </cfRule>
  </conditionalFormatting>
  <conditionalFormatting sqref="L178">
    <cfRule type="cellIs" dxfId="13768" priority="14465" stopIfTrue="1" operator="lessThanOrEqual">
      <formula>0.02</formula>
    </cfRule>
  </conditionalFormatting>
  <conditionalFormatting sqref="G178">
    <cfRule type="cellIs" dxfId="13767" priority="14462" stopIfTrue="1" operator="lessThanOrEqual">
      <formula>0.12</formula>
    </cfRule>
    <cfRule type="cellIs" dxfId="13766" priority="14463" stopIfTrue="1" operator="between">
      <formula>0.1201</formula>
      <formula>0.2</formula>
    </cfRule>
    <cfRule type="cellIs" dxfId="13765" priority="14464" stopIfTrue="1" operator="greaterThan">
      <formula>0.2</formula>
    </cfRule>
  </conditionalFormatting>
  <conditionalFormatting sqref="P178">
    <cfRule type="cellIs" dxfId="13764" priority="14460" stopIfTrue="1" operator="between">
      <formula>50.1</formula>
      <formula>100</formula>
    </cfRule>
    <cfRule type="cellIs" dxfId="13763" priority="14461" stopIfTrue="1" operator="greaterThan">
      <formula>100</formula>
    </cfRule>
  </conditionalFormatting>
  <conditionalFormatting sqref="O178">
    <cfRule type="cellIs" dxfId="13762" priority="14458" stopIfTrue="1" operator="between">
      <formula>1250.1</formula>
      <formula>5000</formula>
    </cfRule>
    <cfRule type="cellIs" dxfId="13761" priority="14459" stopIfTrue="1" operator="greaterThan">
      <formula>5000</formula>
    </cfRule>
  </conditionalFormatting>
  <conditionalFormatting sqref="Q178">
    <cfRule type="cellIs" dxfId="13760" priority="14456" operator="lessThanOrEqual">
      <formula>1</formula>
    </cfRule>
    <cfRule type="cellIs" dxfId="13759" priority="14457" operator="lessThan">
      <formula>3</formula>
    </cfRule>
  </conditionalFormatting>
  <conditionalFormatting sqref="F192:G192">
    <cfRule type="cellIs" dxfId="13758" priority="14453" stopIfTrue="1" operator="lessThanOrEqual">
      <formula>60</formula>
    </cfRule>
    <cfRule type="cellIs" dxfId="13757" priority="14454" stopIfTrue="1" operator="between">
      <formula>60</formula>
      <formula>100</formula>
    </cfRule>
    <cfRule type="cellIs" dxfId="13756" priority="14455" stopIfTrue="1" operator="greaterThan">
      <formula>100</formula>
    </cfRule>
  </conditionalFormatting>
  <conditionalFormatting sqref="E192">
    <cfRule type="cellIs" dxfId="13755" priority="14450" stopIfTrue="1" operator="lessThanOrEqual">
      <formula>2.5</formula>
    </cfRule>
    <cfRule type="cellIs" dxfId="13754" priority="14451" stopIfTrue="1" operator="between">
      <formula>2.5</formula>
      <formula>7</formula>
    </cfRule>
    <cfRule type="cellIs" dxfId="13753" priority="14452" stopIfTrue="1" operator="greaterThan">
      <formula>7</formula>
    </cfRule>
  </conditionalFormatting>
  <conditionalFormatting sqref="H192">
    <cfRule type="cellIs" dxfId="13752" priority="14447" stopIfTrue="1" operator="lessThanOrEqual">
      <formula>12</formula>
    </cfRule>
    <cfRule type="cellIs" dxfId="13751" priority="14448" stopIfTrue="1" operator="between">
      <formula>12</formula>
      <formula>16</formula>
    </cfRule>
    <cfRule type="cellIs" dxfId="13750" priority="14449" stopIfTrue="1" operator="greaterThan">
      <formula>16</formula>
    </cfRule>
  </conditionalFormatting>
  <conditionalFormatting sqref="K192">
    <cfRule type="cellIs" dxfId="13749" priority="14444" stopIfTrue="1" operator="greaterThan">
      <formula>6.2</formula>
    </cfRule>
    <cfRule type="cellIs" dxfId="13748" priority="14445" stopIfTrue="1" operator="between">
      <formula>5.601</formula>
      <formula>6.2</formula>
    </cfRule>
    <cfRule type="cellIs" dxfId="13747" priority="14446" stopIfTrue="1" operator="lessThanOrEqual">
      <formula>5.6</formula>
    </cfRule>
  </conditionalFormatting>
  <conditionalFormatting sqref="L192">
    <cfRule type="cellIs" dxfId="13746" priority="14443" stopIfTrue="1" operator="lessThanOrEqual">
      <formula>0.02</formula>
    </cfRule>
  </conditionalFormatting>
  <conditionalFormatting sqref="G192">
    <cfRule type="cellIs" dxfId="13745" priority="14440" stopIfTrue="1" operator="lessThanOrEqual">
      <formula>0.12</formula>
    </cfRule>
    <cfRule type="cellIs" dxfId="13744" priority="14441" stopIfTrue="1" operator="between">
      <formula>0.1201</formula>
      <formula>0.2</formula>
    </cfRule>
    <cfRule type="cellIs" dxfId="13743" priority="14442" stopIfTrue="1" operator="greaterThan">
      <formula>0.2</formula>
    </cfRule>
  </conditionalFormatting>
  <conditionalFormatting sqref="P192">
    <cfRule type="cellIs" dxfId="13742" priority="14438" stopIfTrue="1" operator="between">
      <formula>50.1</formula>
      <formula>100</formula>
    </cfRule>
    <cfRule type="cellIs" dxfId="13741" priority="14439" stopIfTrue="1" operator="greaterThan">
      <formula>100</formula>
    </cfRule>
  </conditionalFormatting>
  <conditionalFormatting sqref="O192">
    <cfRule type="cellIs" dxfId="13740" priority="14436" stopIfTrue="1" operator="between">
      <formula>1250.1</formula>
      <formula>5000</formula>
    </cfRule>
    <cfRule type="cellIs" dxfId="13739" priority="14437" stopIfTrue="1" operator="greaterThan">
      <formula>5000</formula>
    </cfRule>
  </conditionalFormatting>
  <conditionalFormatting sqref="Q192">
    <cfRule type="cellIs" dxfId="13738" priority="14434" operator="lessThanOrEqual">
      <formula>1</formula>
    </cfRule>
    <cfRule type="cellIs" dxfId="13737" priority="14435" operator="lessThan">
      <formula>3</formula>
    </cfRule>
  </conditionalFormatting>
  <conditionalFormatting sqref="F210 J210">
    <cfRule type="cellIs" dxfId="13736" priority="14431" stopIfTrue="1" operator="lessThanOrEqual">
      <formula>60</formula>
    </cfRule>
    <cfRule type="cellIs" dxfId="13735" priority="14432" stopIfTrue="1" operator="between">
      <formula>60</formula>
      <formula>100</formula>
    </cfRule>
    <cfRule type="cellIs" dxfId="13734" priority="14433" stopIfTrue="1" operator="greaterThan">
      <formula>100</formula>
    </cfRule>
  </conditionalFormatting>
  <conditionalFormatting sqref="E210">
    <cfRule type="cellIs" dxfId="13733" priority="14428" stopIfTrue="1" operator="lessThanOrEqual">
      <formula>2.5</formula>
    </cfRule>
    <cfRule type="cellIs" dxfId="13732" priority="14429" stopIfTrue="1" operator="between">
      <formula>2.5</formula>
      <formula>7</formula>
    </cfRule>
    <cfRule type="cellIs" dxfId="13731" priority="14430" stopIfTrue="1" operator="greaterThan">
      <formula>7</formula>
    </cfRule>
  </conditionalFormatting>
  <conditionalFormatting sqref="H210">
    <cfRule type="cellIs" dxfId="13730" priority="14425" stopIfTrue="1" operator="lessThanOrEqual">
      <formula>12</formula>
    </cfRule>
    <cfRule type="cellIs" dxfId="13729" priority="14426" stopIfTrue="1" operator="between">
      <formula>12</formula>
      <formula>16</formula>
    </cfRule>
    <cfRule type="cellIs" dxfId="13728" priority="14427" stopIfTrue="1" operator="greaterThan">
      <formula>16</formula>
    </cfRule>
  </conditionalFormatting>
  <conditionalFormatting sqref="K210">
    <cfRule type="cellIs" dxfId="13727" priority="14422" stopIfTrue="1" operator="greaterThan">
      <formula>6.2</formula>
    </cfRule>
    <cfRule type="cellIs" dxfId="13726" priority="14423" stopIfTrue="1" operator="between">
      <formula>5.601</formula>
      <formula>6.2</formula>
    </cfRule>
    <cfRule type="cellIs" dxfId="13725" priority="14424" stopIfTrue="1" operator="lessThanOrEqual">
      <formula>5.6</formula>
    </cfRule>
  </conditionalFormatting>
  <conditionalFormatting sqref="L210">
    <cfRule type="cellIs" dxfId="13724" priority="14421" stopIfTrue="1" operator="lessThanOrEqual">
      <formula>0.02</formula>
    </cfRule>
  </conditionalFormatting>
  <conditionalFormatting sqref="G210">
    <cfRule type="cellIs" dxfId="13723" priority="14418" stopIfTrue="1" operator="lessThanOrEqual">
      <formula>0.12</formula>
    </cfRule>
    <cfRule type="cellIs" dxfId="13722" priority="14419" stopIfTrue="1" operator="between">
      <formula>0.1201</formula>
      <formula>0.2</formula>
    </cfRule>
    <cfRule type="cellIs" dxfId="13721" priority="14420" stopIfTrue="1" operator="greaterThan">
      <formula>0.2</formula>
    </cfRule>
  </conditionalFormatting>
  <conditionalFormatting sqref="P210">
    <cfRule type="cellIs" dxfId="13720" priority="14416" stopIfTrue="1" operator="between">
      <formula>50.1</formula>
      <formula>100</formula>
    </cfRule>
    <cfRule type="cellIs" dxfId="13719" priority="14417" stopIfTrue="1" operator="greaterThan">
      <formula>100</formula>
    </cfRule>
  </conditionalFormatting>
  <conditionalFormatting sqref="O210">
    <cfRule type="cellIs" dxfId="13718" priority="14414" stopIfTrue="1" operator="between">
      <formula>1250.1</formula>
      <formula>5000</formula>
    </cfRule>
    <cfRule type="cellIs" dxfId="13717" priority="14415" stopIfTrue="1" operator="greaterThan">
      <formula>5000</formula>
    </cfRule>
  </conditionalFormatting>
  <conditionalFormatting sqref="F210 J210">
    <cfRule type="cellIs" dxfId="13716" priority="14411" stopIfTrue="1" operator="lessThanOrEqual">
      <formula>60</formula>
    </cfRule>
    <cfRule type="cellIs" dxfId="13715" priority="14412" stopIfTrue="1" operator="between">
      <formula>60</formula>
      <formula>100</formula>
    </cfRule>
    <cfRule type="cellIs" dxfId="13714" priority="14413" stopIfTrue="1" operator="greaterThan">
      <formula>100</formula>
    </cfRule>
  </conditionalFormatting>
  <conditionalFormatting sqref="E210">
    <cfRule type="cellIs" dxfId="13713" priority="14408" stopIfTrue="1" operator="lessThanOrEqual">
      <formula>2.5</formula>
    </cfRule>
    <cfRule type="cellIs" dxfId="13712" priority="14409" stopIfTrue="1" operator="between">
      <formula>2.5</formula>
      <formula>7</formula>
    </cfRule>
    <cfRule type="cellIs" dxfId="13711" priority="14410" stopIfTrue="1" operator="greaterThan">
      <formula>7</formula>
    </cfRule>
  </conditionalFormatting>
  <conditionalFormatting sqref="H210">
    <cfRule type="cellIs" dxfId="13710" priority="14405" stopIfTrue="1" operator="lessThanOrEqual">
      <formula>12</formula>
    </cfRule>
    <cfRule type="cellIs" dxfId="13709" priority="14406" stopIfTrue="1" operator="between">
      <formula>12</formula>
      <formula>16</formula>
    </cfRule>
    <cfRule type="cellIs" dxfId="13708" priority="14407" stopIfTrue="1" operator="greaterThan">
      <formula>16</formula>
    </cfRule>
  </conditionalFormatting>
  <conditionalFormatting sqref="K210">
    <cfRule type="cellIs" dxfId="13707" priority="14402" stopIfTrue="1" operator="greaterThan">
      <formula>6.2</formula>
    </cfRule>
    <cfRule type="cellIs" dxfId="13706" priority="14403" stopIfTrue="1" operator="between">
      <formula>5.601</formula>
      <formula>6.2</formula>
    </cfRule>
    <cfRule type="cellIs" dxfId="13705" priority="14404" stopIfTrue="1" operator="lessThanOrEqual">
      <formula>5.6</formula>
    </cfRule>
  </conditionalFormatting>
  <conditionalFormatting sqref="L210">
    <cfRule type="cellIs" dxfId="13704" priority="14401" stopIfTrue="1" operator="lessThanOrEqual">
      <formula>0.02</formula>
    </cfRule>
  </conditionalFormatting>
  <conditionalFormatting sqref="G210">
    <cfRule type="cellIs" dxfId="13703" priority="14398" stopIfTrue="1" operator="lessThanOrEqual">
      <formula>0.12</formula>
    </cfRule>
    <cfRule type="cellIs" dxfId="13702" priority="14399" stopIfTrue="1" operator="between">
      <formula>0.1201</formula>
      <formula>0.2</formula>
    </cfRule>
    <cfRule type="cellIs" dxfId="13701" priority="14400" stopIfTrue="1" operator="greaterThan">
      <formula>0.2</formula>
    </cfRule>
  </conditionalFormatting>
  <conditionalFormatting sqref="P210">
    <cfRule type="cellIs" dxfId="13700" priority="14396" stopIfTrue="1" operator="between">
      <formula>50.1</formula>
      <formula>100</formula>
    </cfRule>
    <cfRule type="cellIs" dxfId="13699" priority="14397" stopIfTrue="1" operator="greaterThan">
      <formula>100</formula>
    </cfRule>
  </conditionalFormatting>
  <conditionalFormatting sqref="O210">
    <cfRule type="cellIs" dxfId="13698" priority="14394" stopIfTrue="1" operator="between">
      <formula>1250.1</formula>
      <formula>5000</formula>
    </cfRule>
    <cfRule type="cellIs" dxfId="13697" priority="14395" stopIfTrue="1" operator="greaterThan">
      <formula>5000</formula>
    </cfRule>
  </conditionalFormatting>
  <conditionalFormatting sqref="Q210">
    <cfRule type="cellIs" dxfId="13696" priority="14392" operator="lessThanOrEqual">
      <formula>1</formula>
    </cfRule>
    <cfRule type="cellIs" dxfId="13695" priority="14393" operator="lessThan">
      <formula>3</formula>
    </cfRule>
  </conditionalFormatting>
  <conditionalFormatting sqref="F226:G226">
    <cfRule type="cellIs" dxfId="13694" priority="14389" stopIfTrue="1" operator="lessThanOrEqual">
      <formula>60</formula>
    </cfRule>
    <cfRule type="cellIs" dxfId="13693" priority="14390" stopIfTrue="1" operator="between">
      <formula>60</formula>
      <formula>100</formula>
    </cfRule>
    <cfRule type="cellIs" dxfId="13692" priority="14391" stopIfTrue="1" operator="greaterThan">
      <formula>100</formula>
    </cfRule>
  </conditionalFormatting>
  <conditionalFormatting sqref="E226">
    <cfRule type="cellIs" dxfId="13691" priority="14386" stopIfTrue="1" operator="lessThanOrEqual">
      <formula>2.5</formula>
    </cfRule>
    <cfRule type="cellIs" dxfId="13690" priority="14387" stopIfTrue="1" operator="between">
      <formula>2.5</formula>
      <formula>7</formula>
    </cfRule>
    <cfRule type="cellIs" dxfId="13689" priority="14388" stopIfTrue="1" operator="greaterThan">
      <formula>7</formula>
    </cfRule>
  </conditionalFormatting>
  <conditionalFormatting sqref="H226">
    <cfRule type="cellIs" dxfId="13688" priority="14383" stopIfTrue="1" operator="lessThanOrEqual">
      <formula>12</formula>
    </cfRule>
    <cfRule type="cellIs" dxfId="13687" priority="14384" stopIfTrue="1" operator="between">
      <formula>12</formula>
      <formula>16</formula>
    </cfRule>
    <cfRule type="cellIs" dxfId="13686" priority="14385" stopIfTrue="1" operator="greaterThan">
      <formula>16</formula>
    </cfRule>
  </conditionalFormatting>
  <conditionalFormatting sqref="K226">
    <cfRule type="cellIs" dxfId="13685" priority="14380" stopIfTrue="1" operator="greaterThan">
      <formula>6.2</formula>
    </cfRule>
    <cfRule type="cellIs" dxfId="13684" priority="14381" stopIfTrue="1" operator="between">
      <formula>5.601</formula>
      <formula>6.2</formula>
    </cfRule>
    <cfRule type="cellIs" dxfId="13683" priority="14382" stopIfTrue="1" operator="lessThanOrEqual">
      <formula>5.6</formula>
    </cfRule>
  </conditionalFormatting>
  <conditionalFormatting sqref="L226">
    <cfRule type="cellIs" dxfId="13682" priority="14379" stopIfTrue="1" operator="lessThanOrEqual">
      <formula>0.02</formula>
    </cfRule>
  </conditionalFormatting>
  <conditionalFormatting sqref="G226">
    <cfRule type="cellIs" dxfId="13681" priority="14376" stopIfTrue="1" operator="lessThanOrEqual">
      <formula>0.12</formula>
    </cfRule>
    <cfRule type="cellIs" dxfId="13680" priority="14377" stopIfTrue="1" operator="between">
      <formula>0.1201</formula>
      <formula>0.2</formula>
    </cfRule>
    <cfRule type="cellIs" dxfId="13679" priority="14378" stopIfTrue="1" operator="greaterThan">
      <formula>0.2</formula>
    </cfRule>
  </conditionalFormatting>
  <conditionalFormatting sqref="P226">
    <cfRule type="cellIs" dxfId="13678" priority="14374" stopIfTrue="1" operator="between">
      <formula>50.1</formula>
      <formula>100</formula>
    </cfRule>
    <cfRule type="cellIs" dxfId="13677" priority="14375" stopIfTrue="1" operator="greaterThan">
      <formula>100</formula>
    </cfRule>
  </conditionalFormatting>
  <conditionalFormatting sqref="O226">
    <cfRule type="cellIs" dxfId="13676" priority="14372" stopIfTrue="1" operator="between">
      <formula>1250.1</formula>
      <formula>5000</formula>
    </cfRule>
    <cfRule type="cellIs" dxfId="13675" priority="14373" stopIfTrue="1" operator="greaterThan">
      <formula>5000</formula>
    </cfRule>
  </conditionalFormatting>
  <conditionalFormatting sqref="F226:G226">
    <cfRule type="cellIs" dxfId="13674" priority="14369" stopIfTrue="1" operator="lessThanOrEqual">
      <formula>60</formula>
    </cfRule>
    <cfRule type="cellIs" dxfId="13673" priority="14370" stopIfTrue="1" operator="between">
      <formula>60</formula>
      <formula>100</formula>
    </cfRule>
    <cfRule type="cellIs" dxfId="13672" priority="14371" stopIfTrue="1" operator="greaterThan">
      <formula>100</formula>
    </cfRule>
  </conditionalFormatting>
  <conditionalFormatting sqref="E226">
    <cfRule type="cellIs" dxfId="13671" priority="14366" stopIfTrue="1" operator="lessThanOrEqual">
      <formula>2.5</formula>
    </cfRule>
    <cfRule type="cellIs" dxfId="13670" priority="14367" stopIfTrue="1" operator="between">
      <formula>2.5</formula>
      <formula>7</formula>
    </cfRule>
    <cfRule type="cellIs" dxfId="13669" priority="14368" stopIfTrue="1" operator="greaterThan">
      <formula>7</formula>
    </cfRule>
  </conditionalFormatting>
  <conditionalFormatting sqref="H226">
    <cfRule type="cellIs" dxfId="13668" priority="14363" stopIfTrue="1" operator="lessThanOrEqual">
      <formula>12</formula>
    </cfRule>
    <cfRule type="cellIs" dxfId="13667" priority="14364" stopIfTrue="1" operator="between">
      <formula>12</formula>
      <formula>16</formula>
    </cfRule>
    <cfRule type="cellIs" dxfId="13666" priority="14365" stopIfTrue="1" operator="greaterThan">
      <formula>16</formula>
    </cfRule>
  </conditionalFormatting>
  <conditionalFormatting sqref="K226">
    <cfRule type="cellIs" dxfId="13665" priority="14360" stopIfTrue="1" operator="greaterThan">
      <formula>6.2</formula>
    </cfRule>
    <cfRule type="cellIs" dxfId="13664" priority="14361" stopIfTrue="1" operator="between">
      <formula>5.601</formula>
      <formula>6.2</formula>
    </cfRule>
    <cfRule type="cellIs" dxfId="13663" priority="14362" stopIfTrue="1" operator="lessThanOrEqual">
      <formula>5.6</formula>
    </cfRule>
  </conditionalFormatting>
  <conditionalFormatting sqref="L226">
    <cfRule type="cellIs" dxfId="13662" priority="14359" stopIfTrue="1" operator="lessThanOrEqual">
      <formula>0.02</formula>
    </cfRule>
  </conditionalFormatting>
  <conditionalFormatting sqref="G226">
    <cfRule type="cellIs" dxfId="13661" priority="14356" stopIfTrue="1" operator="lessThanOrEqual">
      <formula>0.12</formula>
    </cfRule>
    <cfRule type="cellIs" dxfId="13660" priority="14357" stopIfTrue="1" operator="between">
      <formula>0.1201</formula>
      <formula>0.2</formula>
    </cfRule>
    <cfRule type="cellIs" dxfId="13659" priority="14358" stopIfTrue="1" operator="greaterThan">
      <formula>0.2</formula>
    </cfRule>
  </conditionalFormatting>
  <conditionalFormatting sqref="P226">
    <cfRule type="cellIs" dxfId="13658" priority="14354" stopIfTrue="1" operator="between">
      <formula>50.1</formula>
      <formula>100</formula>
    </cfRule>
    <cfRule type="cellIs" dxfId="13657" priority="14355" stopIfTrue="1" operator="greaterThan">
      <formula>100</formula>
    </cfRule>
  </conditionalFormatting>
  <conditionalFormatting sqref="O226">
    <cfRule type="cellIs" dxfId="13656" priority="14352" stopIfTrue="1" operator="between">
      <formula>1250.1</formula>
      <formula>5000</formula>
    </cfRule>
    <cfRule type="cellIs" dxfId="13655" priority="14353" stopIfTrue="1" operator="greaterThan">
      <formula>5000</formula>
    </cfRule>
  </conditionalFormatting>
  <conditionalFormatting sqref="Q226">
    <cfRule type="cellIs" dxfId="13654" priority="14350" operator="lessThanOrEqual">
      <formula>1</formula>
    </cfRule>
    <cfRule type="cellIs" dxfId="13653" priority="14351" operator="lessThan">
      <formula>3</formula>
    </cfRule>
  </conditionalFormatting>
  <conditionalFormatting sqref="F240 J240">
    <cfRule type="cellIs" dxfId="13652" priority="14347" stopIfTrue="1" operator="lessThanOrEqual">
      <formula>60</formula>
    </cfRule>
    <cfRule type="cellIs" dxfId="13651" priority="14348" stopIfTrue="1" operator="between">
      <formula>60</formula>
      <formula>100</formula>
    </cfRule>
    <cfRule type="cellIs" dxfId="13650" priority="14349" stopIfTrue="1" operator="greaterThan">
      <formula>100</formula>
    </cfRule>
  </conditionalFormatting>
  <conditionalFormatting sqref="E240">
    <cfRule type="cellIs" dxfId="13649" priority="14344" stopIfTrue="1" operator="lessThanOrEqual">
      <formula>2.5</formula>
    </cfRule>
    <cfRule type="cellIs" dxfId="13648" priority="14345" stopIfTrue="1" operator="between">
      <formula>2.5</formula>
      <formula>7</formula>
    </cfRule>
    <cfRule type="cellIs" dxfId="13647" priority="14346" stopIfTrue="1" operator="greaterThan">
      <formula>7</formula>
    </cfRule>
  </conditionalFormatting>
  <conditionalFormatting sqref="H240">
    <cfRule type="cellIs" dxfId="13646" priority="14341" stopIfTrue="1" operator="lessThanOrEqual">
      <formula>12</formula>
    </cfRule>
    <cfRule type="cellIs" dxfId="13645" priority="14342" stopIfTrue="1" operator="between">
      <formula>12</formula>
      <formula>16</formula>
    </cfRule>
    <cfRule type="cellIs" dxfId="13644" priority="14343" stopIfTrue="1" operator="greaterThan">
      <formula>16</formula>
    </cfRule>
  </conditionalFormatting>
  <conditionalFormatting sqref="K240">
    <cfRule type="cellIs" dxfId="13643" priority="14338" stopIfTrue="1" operator="greaterThan">
      <formula>6.2</formula>
    </cfRule>
    <cfRule type="cellIs" dxfId="13642" priority="14339" stopIfTrue="1" operator="between">
      <formula>5.601</formula>
      <formula>6.2</formula>
    </cfRule>
    <cfRule type="cellIs" dxfId="13641" priority="14340" stopIfTrue="1" operator="lessThanOrEqual">
      <formula>5.6</formula>
    </cfRule>
  </conditionalFormatting>
  <conditionalFormatting sqref="L240">
    <cfRule type="cellIs" dxfId="13640" priority="14337" stopIfTrue="1" operator="lessThanOrEqual">
      <formula>0.02</formula>
    </cfRule>
  </conditionalFormatting>
  <conditionalFormatting sqref="G240">
    <cfRule type="cellIs" dxfId="13639" priority="14334" stopIfTrue="1" operator="lessThanOrEqual">
      <formula>0.12</formula>
    </cfRule>
    <cfRule type="cellIs" dxfId="13638" priority="14335" stopIfTrue="1" operator="between">
      <formula>0.1201</formula>
      <formula>0.2</formula>
    </cfRule>
    <cfRule type="cellIs" dxfId="13637" priority="14336" stopIfTrue="1" operator="greaterThan">
      <formula>0.2</formula>
    </cfRule>
  </conditionalFormatting>
  <conditionalFormatting sqref="P240">
    <cfRule type="cellIs" dxfId="13636" priority="14332" stopIfTrue="1" operator="between">
      <formula>50.1</formula>
      <formula>100</formula>
    </cfRule>
    <cfRule type="cellIs" dxfId="13635" priority="14333" stopIfTrue="1" operator="greaterThan">
      <formula>100</formula>
    </cfRule>
  </conditionalFormatting>
  <conditionalFormatting sqref="O240">
    <cfRule type="cellIs" dxfId="13634" priority="14330" stopIfTrue="1" operator="between">
      <formula>1250.1</formula>
      <formula>5000</formula>
    </cfRule>
    <cfRule type="cellIs" dxfId="13633" priority="14331" stopIfTrue="1" operator="greaterThan">
      <formula>5000</formula>
    </cfRule>
  </conditionalFormatting>
  <conditionalFormatting sqref="F240 J240">
    <cfRule type="cellIs" dxfId="13632" priority="14327" stopIfTrue="1" operator="lessThanOrEqual">
      <formula>60</formula>
    </cfRule>
    <cfRule type="cellIs" dxfId="13631" priority="14328" stopIfTrue="1" operator="between">
      <formula>60</formula>
      <formula>100</formula>
    </cfRule>
    <cfRule type="cellIs" dxfId="13630" priority="14329" stopIfTrue="1" operator="greaterThan">
      <formula>100</formula>
    </cfRule>
  </conditionalFormatting>
  <conditionalFormatting sqref="E240">
    <cfRule type="cellIs" dxfId="13629" priority="14324" stopIfTrue="1" operator="lessThanOrEqual">
      <formula>2.5</formula>
    </cfRule>
    <cfRule type="cellIs" dxfId="13628" priority="14325" stopIfTrue="1" operator="between">
      <formula>2.5</formula>
      <formula>7</formula>
    </cfRule>
    <cfRule type="cellIs" dxfId="13627" priority="14326" stopIfTrue="1" operator="greaterThan">
      <formula>7</formula>
    </cfRule>
  </conditionalFormatting>
  <conditionalFormatting sqref="H240">
    <cfRule type="cellIs" dxfId="13626" priority="14321" stopIfTrue="1" operator="lessThanOrEqual">
      <formula>12</formula>
    </cfRule>
    <cfRule type="cellIs" dxfId="13625" priority="14322" stopIfTrue="1" operator="between">
      <formula>12</formula>
      <formula>16</formula>
    </cfRule>
    <cfRule type="cellIs" dxfId="13624" priority="14323" stopIfTrue="1" operator="greaterThan">
      <formula>16</formula>
    </cfRule>
  </conditionalFormatting>
  <conditionalFormatting sqref="K240">
    <cfRule type="cellIs" dxfId="13623" priority="14318" stopIfTrue="1" operator="greaterThan">
      <formula>6.2</formula>
    </cfRule>
    <cfRule type="cellIs" dxfId="13622" priority="14319" stopIfTrue="1" operator="between">
      <formula>5.601</formula>
      <formula>6.2</formula>
    </cfRule>
    <cfRule type="cellIs" dxfId="13621" priority="14320" stopIfTrue="1" operator="lessThanOrEqual">
      <formula>5.6</formula>
    </cfRule>
  </conditionalFormatting>
  <conditionalFormatting sqref="L240">
    <cfRule type="cellIs" dxfId="13620" priority="14317" stopIfTrue="1" operator="lessThanOrEqual">
      <formula>0.02</formula>
    </cfRule>
  </conditionalFormatting>
  <conditionalFormatting sqref="G240">
    <cfRule type="cellIs" dxfId="13619" priority="14314" stopIfTrue="1" operator="lessThanOrEqual">
      <formula>0.12</formula>
    </cfRule>
    <cfRule type="cellIs" dxfId="13618" priority="14315" stopIfTrue="1" operator="between">
      <formula>0.1201</formula>
      <formula>0.2</formula>
    </cfRule>
    <cfRule type="cellIs" dxfId="13617" priority="14316" stopIfTrue="1" operator="greaterThan">
      <formula>0.2</formula>
    </cfRule>
  </conditionalFormatting>
  <conditionalFormatting sqref="P240">
    <cfRule type="cellIs" dxfId="13616" priority="14312" stopIfTrue="1" operator="between">
      <formula>50.1</formula>
      <formula>100</formula>
    </cfRule>
    <cfRule type="cellIs" dxfId="13615" priority="14313" stopIfTrue="1" operator="greaterThan">
      <formula>100</formula>
    </cfRule>
  </conditionalFormatting>
  <conditionalFormatting sqref="O240">
    <cfRule type="cellIs" dxfId="13614" priority="14310" stopIfTrue="1" operator="between">
      <formula>1250.1</formula>
      <formula>5000</formula>
    </cfRule>
    <cfRule type="cellIs" dxfId="13613" priority="14311" stopIfTrue="1" operator="greaterThan">
      <formula>5000</formula>
    </cfRule>
  </conditionalFormatting>
  <conditionalFormatting sqref="Q240">
    <cfRule type="cellIs" dxfId="13612" priority="14308" operator="lessThanOrEqual">
      <formula>1</formula>
    </cfRule>
    <cfRule type="cellIs" dxfId="13611" priority="14309" operator="lessThan">
      <formula>3</formula>
    </cfRule>
  </conditionalFormatting>
  <conditionalFormatting sqref="F258:G258">
    <cfRule type="cellIs" dxfId="13610" priority="14305" stopIfTrue="1" operator="lessThanOrEqual">
      <formula>60</formula>
    </cfRule>
    <cfRule type="cellIs" dxfId="13609" priority="14306" stopIfTrue="1" operator="between">
      <formula>60</formula>
      <formula>100</formula>
    </cfRule>
    <cfRule type="cellIs" dxfId="13608" priority="14307" stopIfTrue="1" operator="greaterThan">
      <formula>100</formula>
    </cfRule>
  </conditionalFormatting>
  <conditionalFormatting sqref="E258">
    <cfRule type="cellIs" dxfId="13607" priority="14302" stopIfTrue="1" operator="lessThanOrEqual">
      <formula>2.5</formula>
    </cfRule>
    <cfRule type="cellIs" dxfId="13606" priority="14303" stopIfTrue="1" operator="between">
      <formula>2.5</formula>
      <formula>7</formula>
    </cfRule>
    <cfRule type="cellIs" dxfId="13605" priority="14304" stopIfTrue="1" operator="greaterThan">
      <formula>7</formula>
    </cfRule>
  </conditionalFormatting>
  <conditionalFormatting sqref="H258">
    <cfRule type="cellIs" dxfId="13604" priority="14299" stopIfTrue="1" operator="lessThanOrEqual">
      <formula>12</formula>
    </cfRule>
    <cfRule type="cellIs" dxfId="13603" priority="14300" stopIfTrue="1" operator="between">
      <formula>12</formula>
      <formula>16</formula>
    </cfRule>
    <cfRule type="cellIs" dxfId="13602" priority="14301" stopIfTrue="1" operator="greaterThan">
      <formula>16</formula>
    </cfRule>
  </conditionalFormatting>
  <conditionalFormatting sqref="K258">
    <cfRule type="cellIs" dxfId="13601" priority="14296" stopIfTrue="1" operator="greaterThan">
      <formula>6.2</formula>
    </cfRule>
    <cfRule type="cellIs" dxfId="13600" priority="14297" stopIfTrue="1" operator="between">
      <formula>5.601</formula>
      <formula>6.2</formula>
    </cfRule>
    <cfRule type="cellIs" dxfId="13599" priority="14298" stopIfTrue="1" operator="lessThanOrEqual">
      <formula>5.6</formula>
    </cfRule>
  </conditionalFormatting>
  <conditionalFormatting sqref="L258">
    <cfRule type="cellIs" dxfId="13598" priority="14295" stopIfTrue="1" operator="lessThanOrEqual">
      <formula>0.02</formula>
    </cfRule>
  </conditionalFormatting>
  <conditionalFormatting sqref="G258">
    <cfRule type="cellIs" dxfId="13597" priority="14292" stopIfTrue="1" operator="lessThanOrEqual">
      <formula>0.12</formula>
    </cfRule>
    <cfRule type="cellIs" dxfId="13596" priority="14293" stopIfTrue="1" operator="between">
      <formula>0.1201</formula>
      <formula>0.2</formula>
    </cfRule>
    <cfRule type="cellIs" dxfId="13595" priority="14294" stopIfTrue="1" operator="greaterThan">
      <formula>0.2</formula>
    </cfRule>
  </conditionalFormatting>
  <conditionalFormatting sqref="P258">
    <cfRule type="cellIs" dxfId="13594" priority="14290" stopIfTrue="1" operator="between">
      <formula>50.1</formula>
      <formula>100</formula>
    </cfRule>
    <cfRule type="cellIs" dxfId="13593" priority="14291" stopIfTrue="1" operator="greaterThan">
      <formula>100</formula>
    </cfRule>
  </conditionalFormatting>
  <conditionalFormatting sqref="O258">
    <cfRule type="cellIs" dxfId="13592" priority="14288" stopIfTrue="1" operator="between">
      <formula>1250.1</formula>
      <formula>5000</formula>
    </cfRule>
    <cfRule type="cellIs" dxfId="13591" priority="14289" stopIfTrue="1" operator="greaterThan">
      <formula>5000</formula>
    </cfRule>
  </conditionalFormatting>
  <conditionalFormatting sqref="F258:G258">
    <cfRule type="cellIs" dxfId="13590" priority="14285" stopIfTrue="1" operator="lessThanOrEqual">
      <formula>60</formula>
    </cfRule>
    <cfRule type="cellIs" dxfId="13589" priority="14286" stopIfTrue="1" operator="between">
      <formula>60</formula>
      <formula>100</formula>
    </cfRule>
    <cfRule type="cellIs" dxfId="13588" priority="14287" stopIfTrue="1" operator="greaterThan">
      <formula>100</formula>
    </cfRule>
  </conditionalFormatting>
  <conditionalFormatting sqref="E258">
    <cfRule type="cellIs" dxfId="13587" priority="14282" stopIfTrue="1" operator="lessThanOrEqual">
      <formula>2.5</formula>
    </cfRule>
    <cfRule type="cellIs" dxfId="13586" priority="14283" stopIfTrue="1" operator="between">
      <formula>2.5</formula>
      <formula>7</formula>
    </cfRule>
    <cfRule type="cellIs" dxfId="13585" priority="14284" stopIfTrue="1" operator="greaterThan">
      <formula>7</formula>
    </cfRule>
  </conditionalFormatting>
  <conditionalFormatting sqref="H258">
    <cfRule type="cellIs" dxfId="13584" priority="14279" stopIfTrue="1" operator="lessThanOrEqual">
      <formula>12</formula>
    </cfRule>
    <cfRule type="cellIs" dxfId="13583" priority="14280" stopIfTrue="1" operator="between">
      <formula>12</formula>
      <formula>16</formula>
    </cfRule>
    <cfRule type="cellIs" dxfId="13582" priority="14281" stopIfTrue="1" operator="greaterThan">
      <formula>16</formula>
    </cfRule>
  </conditionalFormatting>
  <conditionalFormatting sqref="K258">
    <cfRule type="cellIs" dxfId="13581" priority="14276" stopIfTrue="1" operator="greaterThan">
      <formula>6.2</formula>
    </cfRule>
    <cfRule type="cellIs" dxfId="13580" priority="14277" stopIfTrue="1" operator="between">
      <formula>5.601</formula>
      <formula>6.2</formula>
    </cfRule>
    <cfRule type="cellIs" dxfId="13579" priority="14278" stopIfTrue="1" operator="lessThanOrEqual">
      <formula>5.6</formula>
    </cfRule>
  </conditionalFormatting>
  <conditionalFormatting sqref="L258">
    <cfRule type="cellIs" dxfId="13578" priority="14275" stopIfTrue="1" operator="lessThanOrEqual">
      <formula>0.02</formula>
    </cfRule>
  </conditionalFormatting>
  <conditionalFormatting sqref="G258">
    <cfRule type="cellIs" dxfId="13577" priority="14272" stopIfTrue="1" operator="lessThanOrEqual">
      <formula>0.12</formula>
    </cfRule>
    <cfRule type="cellIs" dxfId="13576" priority="14273" stopIfTrue="1" operator="between">
      <formula>0.1201</formula>
      <formula>0.2</formula>
    </cfRule>
    <cfRule type="cellIs" dxfId="13575" priority="14274" stopIfTrue="1" operator="greaterThan">
      <formula>0.2</formula>
    </cfRule>
  </conditionalFormatting>
  <conditionalFormatting sqref="P258">
    <cfRule type="cellIs" dxfId="13574" priority="14270" stopIfTrue="1" operator="between">
      <formula>50.1</formula>
      <formula>100</formula>
    </cfRule>
    <cfRule type="cellIs" dxfId="13573" priority="14271" stopIfTrue="1" operator="greaterThan">
      <formula>100</formula>
    </cfRule>
  </conditionalFormatting>
  <conditionalFormatting sqref="O258">
    <cfRule type="cellIs" dxfId="13572" priority="14268" stopIfTrue="1" operator="between">
      <formula>1250.1</formula>
      <formula>5000</formula>
    </cfRule>
    <cfRule type="cellIs" dxfId="13571" priority="14269" stopIfTrue="1" operator="greaterThan">
      <formula>5000</formula>
    </cfRule>
  </conditionalFormatting>
  <conditionalFormatting sqref="Q258">
    <cfRule type="cellIs" dxfId="13570" priority="14266" operator="lessThanOrEqual">
      <formula>1</formula>
    </cfRule>
    <cfRule type="cellIs" dxfId="13569" priority="14267" operator="lessThan">
      <formula>3</formula>
    </cfRule>
  </conditionalFormatting>
  <conditionalFormatting sqref="F274:G274">
    <cfRule type="cellIs" dxfId="13568" priority="14263" stopIfTrue="1" operator="lessThanOrEqual">
      <formula>60</formula>
    </cfRule>
    <cfRule type="cellIs" dxfId="13567" priority="14264" stopIfTrue="1" operator="between">
      <formula>60</formula>
      <formula>100</formula>
    </cfRule>
    <cfRule type="cellIs" dxfId="13566" priority="14265" stopIfTrue="1" operator="greaterThan">
      <formula>100</formula>
    </cfRule>
  </conditionalFormatting>
  <conditionalFormatting sqref="E274">
    <cfRule type="cellIs" dxfId="13565" priority="14260" stopIfTrue="1" operator="lessThanOrEqual">
      <formula>2.5</formula>
    </cfRule>
    <cfRule type="cellIs" dxfId="13564" priority="14261" stopIfTrue="1" operator="between">
      <formula>2.5</formula>
      <formula>7</formula>
    </cfRule>
    <cfRule type="cellIs" dxfId="13563" priority="14262" stopIfTrue="1" operator="greaterThan">
      <formula>7</formula>
    </cfRule>
  </conditionalFormatting>
  <conditionalFormatting sqref="H274">
    <cfRule type="cellIs" dxfId="13562" priority="14257" stopIfTrue="1" operator="lessThanOrEqual">
      <formula>12</formula>
    </cfRule>
    <cfRule type="cellIs" dxfId="13561" priority="14258" stopIfTrue="1" operator="between">
      <formula>12</formula>
      <formula>16</formula>
    </cfRule>
    <cfRule type="cellIs" dxfId="13560" priority="14259" stopIfTrue="1" operator="greaterThan">
      <formula>16</formula>
    </cfRule>
  </conditionalFormatting>
  <conditionalFormatting sqref="K274">
    <cfRule type="cellIs" dxfId="13559" priority="14254" stopIfTrue="1" operator="greaterThan">
      <formula>6.2</formula>
    </cfRule>
    <cfRule type="cellIs" dxfId="13558" priority="14255" stopIfTrue="1" operator="between">
      <formula>5.601</formula>
      <formula>6.2</formula>
    </cfRule>
    <cfRule type="cellIs" dxfId="13557" priority="14256" stopIfTrue="1" operator="lessThanOrEqual">
      <formula>5.6</formula>
    </cfRule>
  </conditionalFormatting>
  <conditionalFormatting sqref="L274">
    <cfRule type="cellIs" dxfId="13556" priority="14253" stopIfTrue="1" operator="lessThanOrEqual">
      <formula>0.02</formula>
    </cfRule>
  </conditionalFormatting>
  <conditionalFormatting sqref="G274">
    <cfRule type="cellIs" dxfId="13555" priority="14250" stopIfTrue="1" operator="lessThanOrEqual">
      <formula>0.12</formula>
    </cfRule>
    <cfRule type="cellIs" dxfId="13554" priority="14251" stopIfTrue="1" operator="between">
      <formula>0.1201</formula>
      <formula>0.2</formula>
    </cfRule>
    <cfRule type="cellIs" dxfId="13553" priority="14252" stopIfTrue="1" operator="greaterThan">
      <formula>0.2</formula>
    </cfRule>
  </conditionalFormatting>
  <conditionalFormatting sqref="P274">
    <cfRule type="cellIs" dxfId="13552" priority="14248" stopIfTrue="1" operator="between">
      <formula>50.1</formula>
      <formula>100</formula>
    </cfRule>
    <cfRule type="cellIs" dxfId="13551" priority="14249" stopIfTrue="1" operator="greaterThan">
      <formula>100</formula>
    </cfRule>
  </conditionalFormatting>
  <conditionalFormatting sqref="O274">
    <cfRule type="cellIs" dxfId="13550" priority="14246" stopIfTrue="1" operator="between">
      <formula>1250.1</formula>
      <formula>5000</formula>
    </cfRule>
    <cfRule type="cellIs" dxfId="13549" priority="14247" stopIfTrue="1" operator="greaterThan">
      <formula>5000</formula>
    </cfRule>
  </conditionalFormatting>
  <conditionalFormatting sqref="F274:G274">
    <cfRule type="cellIs" dxfId="13548" priority="14243" stopIfTrue="1" operator="lessThanOrEqual">
      <formula>60</formula>
    </cfRule>
    <cfRule type="cellIs" dxfId="13547" priority="14244" stopIfTrue="1" operator="between">
      <formula>60</formula>
      <formula>100</formula>
    </cfRule>
    <cfRule type="cellIs" dxfId="13546" priority="14245" stopIfTrue="1" operator="greaterThan">
      <formula>100</formula>
    </cfRule>
  </conditionalFormatting>
  <conditionalFormatting sqref="E274">
    <cfRule type="cellIs" dxfId="13545" priority="14240" stopIfTrue="1" operator="lessThanOrEqual">
      <formula>2.5</formula>
    </cfRule>
    <cfRule type="cellIs" dxfId="13544" priority="14241" stopIfTrue="1" operator="between">
      <formula>2.5</formula>
      <formula>7</formula>
    </cfRule>
    <cfRule type="cellIs" dxfId="13543" priority="14242" stopIfTrue="1" operator="greaterThan">
      <formula>7</formula>
    </cfRule>
  </conditionalFormatting>
  <conditionalFormatting sqref="H274">
    <cfRule type="cellIs" dxfId="13542" priority="14237" stopIfTrue="1" operator="lessThanOrEqual">
      <formula>12</formula>
    </cfRule>
    <cfRule type="cellIs" dxfId="13541" priority="14238" stopIfTrue="1" operator="between">
      <formula>12</formula>
      <formula>16</formula>
    </cfRule>
    <cfRule type="cellIs" dxfId="13540" priority="14239" stopIfTrue="1" operator="greaterThan">
      <formula>16</formula>
    </cfRule>
  </conditionalFormatting>
  <conditionalFormatting sqref="K274">
    <cfRule type="cellIs" dxfId="13539" priority="14234" stopIfTrue="1" operator="greaterThan">
      <formula>6.2</formula>
    </cfRule>
    <cfRule type="cellIs" dxfId="13538" priority="14235" stopIfTrue="1" operator="between">
      <formula>5.601</formula>
      <formula>6.2</formula>
    </cfRule>
    <cfRule type="cellIs" dxfId="13537" priority="14236" stopIfTrue="1" operator="lessThanOrEqual">
      <formula>5.6</formula>
    </cfRule>
  </conditionalFormatting>
  <conditionalFormatting sqref="L274">
    <cfRule type="cellIs" dxfId="13536" priority="14233" stopIfTrue="1" operator="lessThanOrEqual">
      <formula>0.02</formula>
    </cfRule>
  </conditionalFormatting>
  <conditionalFormatting sqref="G274">
    <cfRule type="cellIs" dxfId="13535" priority="14230" stopIfTrue="1" operator="lessThanOrEqual">
      <formula>0.12</formula>
    </cfRule>
    <cfRule type="cellIs" dxfId="13534" priority="14231" stopIfTrue="1" operator="between">
      <formula>0.1201</formula>
      <formula>0.2</formula>
    </cfRule>
    <cfRule type="cellIs" dxfId="13533" priority="14232" stopIfTrue="1" operator="greaterThan">
      <formula>0.2</formula>
    </cfRule>
  </conditionalFormatting>
  <conditionalFormatting sqref="P274">
    <cfRule type="cellIs" dxfId="13532" priority="14228" stopIfTrue="1" operator="between">
      <formula>50.1</formula>
      <formula>100</formula>
    </cfRule>
    <cfRule type="cellIs" dxfId="13531" priority="14229" stopIfTrue="1" operator="greaterThan">
      <formula>100</formula>
    </cfRule>
  </conditionalFormatting>
  <conditionalFormatting sqref="O274">
    <cfRule type="cellIs" dxfId="13530" priority="14226" stopIfTrue="1" operator="between">
      <formula>1250.1</formula>
      <formula>5000</formula>
    </cfRule>
    <cfRule type="cellIs" dxfId="13529" priority="14227" stopIfTrue="1" operator="greaterThan">
      <formula>5000</formula>
    </cfRule>
  </conditionalFormatting>
  <conditionalFormatting sqref="Q274">
    <cfRule type="cellIs" dxfId="13528" priority="14224" operator="lessThanOrEqual">
      <formula>1</formula>
    </cfRule>
    <cfRule type="cellIs" dxfId="13527" priority="14225" operator="lessThan">
      <formula>3</formula>
    </cfRule>
  </conditionalFormatting>
  <conditionalFormatting sqref="F286:G286">
    <cfRule type="cellIs" dxfId="13526" priority="14221" stopIfTrue="1" operator="lessThanOrEqual">
      <formula>60</formula>
    </cfRule>
    <cfRule type="cellIs" dxfId="13525" priority="14222" stopIfTrue="1" operator="between">
      <formula>60</formula>
      <formula>100</formula>
    </cfRule>
    <cfRule type="cellIs" dxfId="13524" priority="14223" stopIfTrue="1" operator="greaterThan">
      <formula>100</formula>
    </cfRule>
  </conditionalFormatting>
  <conditionalFormatting sqref="E286">
    <cfRule type="cellIs" dxfId="13523" priority="14218" stopIfTrue="1" operator="lessThanOrEqual">
      <formula>2.5</formula>
    </cfRule>
    <cfRule type="cellIs" dxfId="13522" priority="14219" stopIfTrue="1" operator="between">
      <formula>2.5</formula>
      <formula>7</formula>
    </cfRule>
    <cfRule type="cellIs" dxfId="13521" priority="14220" stopIfTrue="1" operator="greaterThan">
      <formula>7</formula>
    </cfRule>
  </conditionalFormatting>
  <conditionalFormatting sqref="H286">
    <cfRule type="cellIs" dxfId="13520" priority="14215" stopIfTrue="1" operator="lessThanOrEqual">
      <formula>12</formula>
    </cfRule>
    <cfRule type="cellIs" dxfId="13519" priority="14216" stopIfTrue="1" operator="between">
      <formula>12</formula>
      <formula>16</formula>
    </cfRule>
    <cfRule type="cellIs" dxfId="13518" priority="14217" stopIfTrue="1" operator="greaterThan">
      <formula>16</formula>
    </cfRule>
  </conditionalFormatting>
  <conditionalFormatting sqref="K286">
    <cfRule type="cellIs" dxfId="13517" priority="14212" stopIfTrue="1" operator="greaterThan">
      <formula>6.2</formula>
    </cfRule>
    <cfRule type="cellIs" dxfId="13516" priority="14213" stopIfTrue="1" operator="between">
      <formula>5.601</formula>
      <formula>6.2</formula>
    </cfRule>
    <cfRule type="cellIs" dxfId="13515" priority="14214" stopIfTrue="1" operator="lessThanOrEqual">
      <formula>5.6</formula>
    </cfRule>
  </conditionalFormatting>
  <conditionalFormatting sqref="L286">
    <cfRule type="cellIs" dxfId="13514" priority="14211" stopIfTrue="1" operator="lessThanOrEqual">
      <formula>0.02</formula>
    </cfRule>
  </conditionalFormatting>
  <conditionalFormatting sqref="G286">
    <cfRule type="cellIs" dxfId="13513" priority="14208" stopIfTrue="1" operator="lessThanOrEqual">
      <formula>0.12</formula>
    </cfRule>
    <cfRule type="cellIs" dxfId="13512" priority="14209" stopIfTrue="1" operator="between">
      <formula>0.1201</formula>
      <formula>0.2</formula>
    </cfRule>
    <cfRule type="cellIs" dxfId="13511" priority="14210" stopIfTrue="1" operator="greaterThan">
      <formula>0.2</formula>
    </cfRule>
  </conditionalFormatting>
  <conditionalFormatting sqref="P286">
    <cfRule type="cellIs" dxfId="13510" priority="14206" stopIfTrue="1" operator="between">
      <formula>50.1</formula>
      <formula>100</formula>
    </cfRule>
    <cfRule type="cellIs" dxfId="13509" priority="14207" stopIfTrue="1" operator="greaterThan">
      <formula>100</formula>
    </cfRule>
  </conditionalFormatting>
  <conditionalFormatting sqref="O286">
    <cfRule type="cellIs" dxfId="13508" priority="14204" stopIfTrue="1" operator="between">
      <formula>1250.1</formula>
      <formula>5000</formula>
    </cfRule>
    <cfRule type="cellIs" dxfId="13507" priority="14205" stopIfTrue="1" operator="greaterThan">
      <formula>5000</formula>
    </cfRule>
  </conditionalFormatting>
  <conditionalFormatting sqref="Q286">
    <cfRule type="cellIs" dxfId="13506" priority="14202" operator="lessThanOrEqual">
      <formula>1</formula>
    </cfRule>
    <cfRule type="cellIs" dxfId="13505" priority="14203" operator="lessThan">
      <formula>3</formula>
    </cfRule>
  </conditionalFormatting>
  <conditionalFormatting sqref="F298:G298">
    <cfRule type="cellIs" dxfId="13504" priority="14199" stopIfTrue="1" operator="lessThanOrEqual">
      <formula>60</formula>
    </cfRule>
    <cfRule type="cellIs" dxfId="13503" priority="14200" stopIfTrue="1" operator="between">
      <formula>60</formula>
      <formula>100</formula>
    </cfRule>
    <cfRule type="cellIs" dxfId="13502" priority="14201" stopIfTrue="1" operator="greaterThan">
      <formula>100</formula>
    </cfRule>
  </conditionalFormatting>
  <conditionalFormatting sqref="E298">
    <cfRule type="cellIs" dxfId="13501" priority="14196" stopIfTrue="1" operator="lessThanOrEqual">
      <formula>2.5</formula>
    </cfRule>
    <cfRule type="cellIs" dxfId="13500" priority="14197" stopIfTrue="1" operator="between">
      <formula>2.5</formula>
      <formula>7</formula>
    </cfRule>
    <cfRule type="cellIs" dxfId="13499" priority="14198" stopIfTrue="1" operator="greaterThan">
      <formula>7</formula>
    </cfRule>
  </conditionalFormatting>
  <conditionalFormatting sqref="H298">
    <cfRule type="cellIs" dxfId="13498" priority="14193" stopIfTrue="1" operator="lessThanOrEqual">
      <formula>12</formula>
    </cfRule>
    <cfRule type="cellIs" dxfId="13497" priority="14194" stopIfTrue="1" operator="between">
      <formula>12</formula>
      <formula>16</formula>
    </cfRule>
    <cfRule type="cellIs" dxfId="13496" priority="14195" stopIfTrue="1" operator="greaterThan">
      <formula>16</formula>
    </cfRule>
  </conditionalFormatting>
  <conditionalFormatting sqref="K298">
    <cfRule type="cellIs" dxfId="13495" priority="14190" stopIfTrue="1" operator="greaterThan">
      <formula>6.2</formula>
    </cfRule>
    <cfRule type="cellIs" dxfId="13494" priority="14191" stopIfTrue="1" operator="between">
      <formula>5.601</formula>
      <formula>6.2</formula>
    </cfRule>
    <cfRule type="cellIs" dxfId="13493" priority="14192" stopIfTrue="1" operator="lessThanOrEqual">
      <formula>5.6</formula>
    </cfRule>
  </conditionalFormatting>
  <conditionalFormatting sqref="L298">
    <cfRule type="cellIs" dxfId="13492" priority="14189" stopIfTrue="1" operator="lessThanOrEqual">
      <formula>0.02</formula>
    </cfRule>
  </conditionalFormatting>
  <conditionalFormatting sqref="G298">
    <cfRule type="cellIs" dxfId="13491" priority="14186" stopIfTrue="1" operator="lessThanOrEqual">
      <formula>0.12</formula>
    </cfRule>
    <cfRule type="cellIs" dxfId="13490" priority="14187" stopIfTrue="1" operator="between">
      <formula>0.1201</formula>
      <formula>0.2</formula>
    </cfRule>
    <cfRule type="cellIs" dxfId="13489" priority="14188" stopIfTrue="1" operator="greaterThan">
      <formula>0.2</formula>
    </cfRule>
  </conditionalFormatting>
  <conditionalFormatting sqref="P298">
    <cfRule type="cellIs" dxfId="13488" priority="14184" stopIfTrue="1" operator="between">
      <formula>50.1</formula>
      <formula>100</formula>
    </cfRule>
    <cfRule type="cellIs" dxfId="13487" priority="14185" stopIfTrue="1" operator="greaterThan">
      <formula>100</formula>
    </cfRule>
  </conditionalFormatting>
  <conditionalFormatting sqref="O298">
    <cfRule type="cellIs" dxfId="13486" priority="14182" stopIfTrue="1" operator="between">
      <formula>1250.1</formula>
      <formula>5000</formula>
    </cfRule>
    <cfRule type="cellIs" dxfId="13485" priority="14183" stopIfTrue="1" operator="greaterThan">
      <formula>5000</formula>
    </cfRule>
  </conditionalFormatting>
  <conditionalFormatting sqref="F298:G298">
    <cfRule type="cellIs" dxfId="13484" priority="14179" stopIfTrue="1" operator="lessThanOrEqual">
      <formula>60</formula>
    </cfRule>
    <cfRule type="cellIs" dxfId="13483" priority="14180" stopIfTrue="1" operator="between">
      <formula>60</formula>
      <formula>100</formula>
    </cfRule>
    <cfRule type="cellIs" dxfId="13482" priority="14181" stopIfTrue="1" operator="greaterThan">
      <formula>100</formula>
    </cfRule>
  </conditionalFormatting>
  <conditionalFormatting sqref="E298">
    <cfRule type="cellIs" dxfId="13481" priority="14176" stopIfTrue="1" operator="lessThanOrEqual">
      <formula>2.5</formula>
    </cfRule>
    <cfRule type="cellIs" dxfId="13480" priority="14177" stopIfTrue="1" operator="between">
      <formula>2.5</formula>
      <formula>7</formula>
    </cfRule>
    <cfRule type="cellIs" dxfId="13479" priority="14178" stopIfTrue="1" operator="greaterThan">
      <formula>7</formula>
    </cfRule>
  </conditionalFormatting>
  <conditionalFormatting sqref="H298">
    <cfRule type="cellIs" dxfId="13478" priority="14173" stopIfTrue="1" operator="lessThanOrEqual">
      <formula>12</formula>
    </cfRule>
    <cfRule type="cellIs" dxfId="13477" priority="14174" stopIfTrue="1" operator="between">
      <formula>12</formula>
      <formula>16</formula>
    </cfRule>
    <cfRule type="cellIs" dxfId="13476" priority="14175" stopIfTrue="1" operator="greaterThan">
      <formula>16</formula>
    </cfRule>
  </conditionalFormatting>
  <conditionalFormatting sqref="K298">
    <cfRule type="cellIs" dxfId="13475" priority="14170" stopIfTrue="1" operator="greaterThan">
      <formula>6.2</formula>
    </cfRule>
    <cfRule type="cellIs" dxfId="13474" priority="14171" stopIfTrue="1" operator="between">
      <formula>5.601</formula>
      <formula>6.2</formula>
    </cfRule>
    <cfRule type="cellIs" dxfId="13473" priority="14172" stopIfTrue="1" operator="lessThanOrEqual">
      <formula>5.6</formula>
    </cfRule>
  </conditionalFormatting>
  <conditionalFormatting sqref="L298">
    <cfRule type="cellIs" dxfId="13472" priority="14169" stopIfTrue="1" operator="lessThanOrEqual">
      <formula>0.02</formula>
    </cfRule>
  </conditionalFormatting>
  <conditionalFormatting sqref="G298">
    <cfRule type="cellIs" dxfId="13471" priority="14166" stopIfTrue="1" operator="lessThanOrEqual">
      <formula>0.12</formula>
    </cfRule>
    <cfRule type="cellIs" dxfId="13470" priority="14167" stopIfTrue="1" operator="between">
      <formula>0.1201</formula>
      <formula>0.2</formula>
    </cfRule>
    <cfRule type="cellIs" dxfId="13469" priority="14168" stopIfTrue="1" operator="greaterThan">
      <formula>0.2</formula>
    </cfRule>
  </conditionalFormatting>
  <conditionalFormatting sqref="P298">
    <cfRule type="cellIs" dxfId="13468" priority="14164" stopIfTrue="1" operator="between">
      <formula>50.1</formula>
      <formula>100</formula>
    </cfRule>
    <cfRule type="cellIs" dxfId="13467" priority="14165" stopIfTrue="1" operator="greaterThan">
      <formula>100</formula>
    </cfRule>
  </conditionalFormatting>
  <conditionalFormatting sqref="O298">
    <cfRule type="cellIs" dxfId="13466" priority="14162" stopIfTrue="1" operator="between">
      <formula>1250.1</formula>
      <formula>5000</formula>
    </cfRule>
    <cfRule type="cellIs" dxfId="13465" priority="14163" stopIfTrue="1" operator="greaterThan">
      <formula>5000</formula>
    </cfRule>
  </conditionalFormatting>
  <conditionalFormatting sqref="Q298">
    <cfRule type="cellIs" dxfId="13464" priority="14160" operator="lessThanOrEqual">
      <formula>1</formula>
    </cfRule>
    <cfRule type="cellIs" dxfId="13463" priority="14161" operator="lessThan">
      <formula>3</formula>
    </cfRule>
  </conditionalFormatting>
  <conditionalFormatting sqref="F310:G310">
    <cfRule type="cellIs" dxfId="13462" priority="14157" stopIfTrue="1" operator="lessThanOrEqual">
      <formula>60</formula>
    </cfRule>
    <cfRule type="cellIs" dxfId="13461" priority="14158" stopIfTrue="1" operator="between">
      <formula>60</formula>
      <formula>100</formula>
    </cfRule>
    <cfRule type="cellIs" dxfId="13460" priority="14159" stopIfTrue="1" operator="greaterThan">
      <formula>100</formula>
    </cfRule>
  </conditionalFormatting>
  <conditionalFormatting sqref="E310">
    <cfRule type="cellIs" dxfId="13459" priority="14154" stopIfTrue="1" operator="lessThanOrEqual">
      <formula>2.5</formula>
    </cfRule>
    <cfRule type="cellIs" dxfId="13458" priority="14155" stopIfTrue="1" operator="between">
      <formula>2.5</formula>
      <formula>7</formula>
    </cfRule>
    <cfRule type="cellIs" dxfId="13457" priority="14156" stopIfTrue="1" operator="greaterThan">
      <formula>7</formula>
    </cfRule>
  </conditionalFormatting>
  <conditionalFormatting sqref="H310">
    <cfRule type="cellIs" dxfId="13456" priority="14151" stopIfTrue="1" operator="lessThanOrEqual">
      <formula>12</formula>
    </cfRule>
    <cfRule type="cellIs" dxfId="13455" priority="14152" stopIfTrue="1" operator="between">
      <formula>12</formula>
      <formula>16</formula>
    </cfRule>
    <cfRule type="cellIs" dxfId="13454" priority="14153" stopIfTrue="1" operator="greaterThan">
      <formula>16</formula>
    </cfRule>
  </conditionalFormatting>
  <conditionalFormatting sqref="K310">
    <cfRule type="cellIs" dxfId="13453" priority="14148" stopIfTrue="1" operator="greaterThan">
      <formula>6.2</formula>
    </cfRule>
    <cfRule type="cellIs" dxfId="13452" priority="14149" stopIfTrue="1" operator="between">
      <formula>5.601</formula>
      <formula>6.2</formula>
    </cfRule>
    <cfRule type="cellIs" dxfId="13451" priority="14150" stopIfTrue="1" operator="lessThanOrEqual">
      <formula>5.6</formula>
    </cfRule>
  </conditionalFormatting>
  <conditionalFormatting sqref="L310">
    <cfRule type="cellIs" dxfId="13450" priority="14147" stopIfTrue="1" operator="lessThanOrEqual">
      <formula>0.02</formula>
    </cfRule>
  </conditionalFormatting>
  <conditionalFormatting sqref="G310">
    <cfRule type="cellIs" dxfId="13449" priority="14144" stopIfTrue="1" operator="lessThanOrEqual">
      <formula>0.12</formula>
    </cfRule>
    <cfRule type="cellIs" dxfId="13448" priority="14145" stopIfTrue="1" operator="between">
      <formula>0.1201</formula>
      <formula>0.2</formula>
    </cfRule>
    <cfRule type="cellIs" dxfId="13447" priority="14146" stopIfTrue="1" operator="greaterThan">
      <formula>0.2</formula>
    </cfRule>
  </conditionalFormatting>
  <conditionalFormatting sqref="P310">
    <cfRule type="cellIs" dxfId="13446" priority="14142" stopIfTrue="1" operator="between">
      <formula>50.1</formula>
      <formula>100</formula>
    </cfRule>
    <cfRule type="cellIs" dxfId="13445" priority="14143" stopIfTrue="1" operator="greaterThan">
      <formula>100</formula>
    </cfRule>
  </conditionalFormatting>
  <conditionalFormatting sqref="O310">
    <cfRule type="cellIs" dxfId="13444" priority="14140" stopIfTrue="1" operator="between">
      <formula>1250.1</formula>
      <formula>5000</formula>
    </cfRule>
    <cfRule type="cellIs" dxfId="13443" priority="14141" stopIfTrue="1" operator="greaterThan">
      <formula>5000</formula>
    </cfRule>
  </conditionalFormatting>
  <conditionalFormatting sqref="F310:G310">
    <cfRule type="cellIs" dxfId="13442" priority="14137" stopIfTrue="1" operator="lessThanOrEqual">
      <formula>60</formula>
    </cfRule>
    <cfRule type="cellIs" dxfId="13441" priority="14138" stopIfTrue="1" operator="between">
      <formula>60</formula>
      <formula>100</formula>
    </cfRule>
    <cfRule type="cellIs" dxfId="13440" priority="14139" stopIfTrue="1" operator="greaterThan">
      <formula>100</formula>
    </cfRule>
  </conditionalFormatting>
  <conditionalFormatting sqref="E310">
    <cfRule type="cellIs" dxfId="13439" priority="14134" stopIfTrue="1" operator="lessThanOrEqual">
      <formula>2.5</formula>
    </cfRule>
    <cfRule type="cellIs" dxfId="13438" priority="14135" stopIfTrue="1" operator="between">
      <formula>2.5</formula>
      <formula>7</formula>
    </cfRule>
    <cfRule type="cellIs" dxfId="13437" priority="14136" stopIfTrue="1" operator="greaterThan">
      <formula>7</formula>
    </cfRule>
  </conditionalFormatting>
  <conditionalFormatting sqref="H310">
    <cfRule type="cellIs" dxfId="13436" priority="14131" stopIfTrue="1" operator="lessThanOrEqual">
      <formula>12</formula>
    </cfRule>
    <cfRule type="cellIs" dxfId="13435" priority="14132" stopIfTrue="1" operator="between">
      <formula>12</formula>
      <formula>16</formula>
    </cfRule>
    <cfRule type="cellIs" dxfId="13434" priority="14133" stopIfTrue="1" operator="greaterThan">
      <formula>16</formula>
    </cfRule>
  </conditionalFormatting>
  <conditionalFormatting sqref="K310">
    <cfRule type="cellIs" dxfId="13433" priority="14128" stopIfTrue="1" operator="greaterThan">
      <formula>6.2</formula>
    </cfRule>
    <cfRule type="cellIs" dxfId="13432" priority="14129" stopIfTrue="1" operator="between">
      <formula>5.601</formula>
      <formula>6.2</formula>
    </cfRule>
    <cfRule type="cellIs" dxfId="13431" priority="14130" stopIfTrue="1" operator="lessThanOrEqual">
      <formula>5.6</formula>
    </cfRule>
  </conditionalFormatting>
  <conditionalFormatting sqref="L310">
    <cfRule type="cellIs" dxfId="13430" priority="14127" stopIfTrue="1" operator="lessThanOrEqual">
      <formula>0.02</formula>
    </cfRule>
  </conditionalFormatting>
  <conditionalFormatting sqref="G310">
    <cfRule type="cellIs" dxfId="13429" priority="14124" stopIfTrue="1" operator="lessThanOrEqual">
      <formula>0.12</formula>
    </cfRule>
    <cfRule type="cellIs" dxfId="13428" priority="14125" stopIfTrue="1" operator="between">
      <formula>0.1201</formula>
      <formula>0.2</formula>
    </cfRule>
    <cfRule type="cellIs" dxfId="13427" priority="14126" stopIfTrue="1" operator="greaterThan">
      <formula>0.2</formula>
    </cfRule>
  </conditionalFormatting>
  <conditionalFormatting sqref="P310">
    <cfRule type="cellIs" dxfId="13426" priority="14122" stopIfTrue="1" operator="between">
      <formula>50.1</formula>
      <formula>100</formula>
    </cfRule>
    <cfRule type="cellIs" dxfId="13425" priority="14123" stopIfTrue="1" operator="greaterThan">
      <formula>100</formula>
    </cfRule>
  </conditionalFormatting>
  <conditionalFormatting sqref="O310">
    <cfRule type="cellIs" dxfId="13424" priority="14120" stopIfTrue="1" operator="between">
      <formula>1250.1</formula>
      <formula>5000</formula>
    </cfRule>
    <cfRule type="cellIs" dxfId="13423" priority="14121" stopIfTrue="1" operator="greaterThan">
      <formula>5000</formula>
    </cfRule>
  </conditionalFormatting>
  <conditionalFormatting sqref="Q310">
    <cfRule type="cellIs" dxfId="13422" priority="14118" operator="lessThanOrEqual">
      <formula>1</formula>
    </cfRule>
    <cfRule type="cellIs" dxfId="13421" priority="14119" operator="lessThan">
      <formula>3</formula>
    </cfRule>
  </conditionalFormatting>
  <conditionalFormatting sqref="F322 J322">
    <cfRule type="cellIs" dxfId="13420" priority="14115" stopIfTrue="1" operator="lessThanOrEqual">
      <formula>60</formula>
    </cfRule>
    <cfRule type="cellIs" dxfId="13419" priority="14116" stopIfTrue="1" operator="between">
      <formula>60</formula>
      <formula>100</formula>
    </cfRule>
    <cfRule type="cellIs" dxfId="13418" priority="14117" stopIfTrue="1" operator="greaterThan">
      <formula>100</formula>
    </cfRule>
  </conditionalFormatting>
  <conditionalFormatting sqref="E322">
    <cfRule type="cellIs" dxfId="13417" priority="14112" stopIfTrue="1" operator="lessThanOrEqual">
      <formula>2.5</formula>
    </cfRule>
    <cfRule type="cellIs" dxfId="13416" priority="14113" stopIfTrue="1" operator="between">
      <formula>2.5</formula>
      <formula>7</formula>
    </cfRule>
    <cfRule type="cellIs" dxfId="13415" priority="14114" stopIfTrue="1" operator="greaterThan">
      <formula>7</formula>
    </cfRule>
  </conditionalFormatting>
  <conditionalFormatting sqref="H322">
    <cfRule type="cellIs" dxfId="13414" priority="14109" stopIfTrue="1" operator="lessThanOrEqual">
      <formula>12</formula>
    </cfRule>
    <cfRule type="cellIs" dxfId="13413" priority="14110" stopIfTrue="1" operator="between">
      <formula>12</formula>
      <formula>16</formula>
    </cfRule>
    <cfRule type="cellIs" dxfId="13412" priority="14111" stopIfTrue="1" operator="greaterThan">
      <formula>16</formula>
    </cfRule>
  </conditionalFormatting>
  <conditionalFormatting sqref="K322">
    <cfRule type="cellIs" dxfId="13411" priority="14106" stopIfTrue="1" operator="greaterThan">
      <formula>6.2</formula>
    </cfRule>
    <cfRule type="cellIs" dxfId="13410" priority="14107" stopIfTrue="1" operator="between">
      <formula>5.601</formula>
      <formula>6.2</formula>
    </cfRule>
    <cfRule type="cellIs" dxfId="13409" priority="14108" stopIfTrue="1" operator="lessThanOrEqual">
      <formula>5.6</formula>
    </cfRule>
  </conditionalFormatting>
  <conditionalFormatting sqref="L322">
    <cfRule type="cellIs" dxfId="13408" priority="14105" stopIfTrue="1" operator="lessThanOrEqual">
      <formula>0.02</formula>
    </cfRule>
  </conditionalFormatting>
  <conditionalFormatting sqref="G322">
    <cfRule type="cellIs" dxfId="13407" priority="14102" stopIfTrue="1" operator="lessThanOrEqual">
      <formula>0.12</formula>
    </cfRule>
    <cfRule type="cellIs" dxfId="13406" priority="14103" stopIfTrue="1" operator="between">
      <formula>0.1201</formula>
      <formula>0.2</formula>
    </cfRule>
    <cfRule type="cellIs" dxfId="13405" priority="14104" stopIfTrue="1" operator="greaterThan">
      <formula>0.2</formula>
    </cfRule>
  </conditionalFormatting>
  <conditionalFormatting sqref="P322">
    <cfRule type="cellIs" dxfId="13404" priority="14100" stopIfTrue="1" operator="between">
      <formula>50.1</formula>
      <formula>100</formula>
    </cfRule>
    <cfRule type="cellIs" dxfId="13403" priority="14101" stopIfTrue="1" operator="greaterThan">
      <formula>100</formula>
    </cfRule>
  </conditionalFormatting>
  <conditionalFormatting sqref="O322">
    <cfRule type="cellIs" dxfId="13402" priority="14098" stopIfTrue="1" operator="between">
      <formula>1250.1</formula>
      <formula>5000</formula>
    </cfRule>
    <cfRule type="cellIs" dxfId="13401" priority="14099" stopIfTrue="1" operator="greaterThan">
      <formula>5000</formula>
    </cfRule>
  </conditionalFormatting>
  <conditionalFormatting sqref="F322 J322">
    <cfRule type="cellIs" dxfId="13400" priority="14095" stopIfTrue="1" operator="lessThanOrEqual">
      <formula>60</formula>
    </cfRule>
    <cfRule type="cellIs" dxfId="13399" priority="14096" stopIfTrue="1" operator="between">
      <formula>60</formula>
      <formula>100</formula>
    </cfRule>
    <cfRule type="cellIs" dxfId="13398" priority="14097" stopIfTrue="1" operator="greaterThan">
      <formula>100</formula>
    </cfRule>
  </conditionalFormatting>
  <conditionalFormatting sqref="E322">
    <cfRule type="cellIs" dxfId="13397" priority="14092" stopIfTrue="1" operator="lessThanOrEqual">
      <formula>2.5</formula>
    </cfRule>
    <cfRule type="cellIs" dxfId="13396" priority="14093" stopIfTrue="1" operator="between">
      <formula>2.5</formula>
      <formula>7</formula>
    </cfRule>
    <cfRule type="cellIs" dxfId="13395" priority="14094" stopIfTrue="1" operator="greaterThan">
      <formula>7</formula>
    </cfRule>
  </conditionalFormatting>
  <conditionalFormatting sqref="H322">
    <cfRule type="cellIs" dxfId="13394" priority="14089" stopIfTrue="1" operator="lessThanOrEqual">
      <formula>12</formula>
    </cfRule>
    <cfRule type="cellIs" dxfId="13393" priority="14090" stopIfTrue="1" operator="between">
      <formula>12</formula>
      <formula>16</formula>
    </cfRule>
    <cfRule type="cellIs" dxfId="13392" priority="14091" stopIfTrue="1" operator="greaterThan">
      <formula>16</formula>
    </cfRule>
  </conditionalFormatting>
  <conditionalFormatting sqref="K322">
    <cfRule type="cellIs" dxfId="13391" priority="14086" stopIfTrue="1" operator="greaterThan">
      <formula>6.2</formula>
    </cfRule>
    <cfRule type="cellIs" dxfId="13390" priority="14087" stopIfTrue="1" operator="between">
      <formula>5.601</formula>
      <formula>6.2</formula>
    </cfRule>
    <cfRule type="cellIs" dxfId="13389" priority="14088" stopIfTrue="1" operator="lessThanOrEqual">
      <formula>5.6</formula>
    </cfRule>
  </conditionalFormatting>
  <conditionalFormatting sqref="L322">
    <cfRule type="cellIs" dxfId="13388" priority="14085" stopIfTrue="1" operator="lessThanOrEqual">
      <formula>0.02</formula>
    </cfRule>
  </conditionalFormatting>
  <conditionalFormatting sqref="G322">
    <cfRule type="cellIs" dxfId="13387" priority="14082" stopIfTrue="1" operator="lessThanOrEqual">
      <formula>0.12</formula>
    </cfRule>
    <cfRule type="cellIs" dxfId="13386" priority="14083" stopIfTrue="1" operator="between">
      <formula>0.1201</formula>
      <formula>0.2</formula>
    </cfRule>
    <cfRule type="cellIs" dxfId="13385" priority="14084" stopIfTrue="1" operator="greaterThan">
      <formula>0.2</formula>
    </cfRule>
  </conditionalFormatting>
  <conditionalFormatting sqref="P322">
    <cfRule type="cellIs" dxfId="13384" priority="14080" stopIfTrue="1" operator="between">
      <formula>50.1</formula>
      <formula>100</formula>
    </cfRule>
    <cfRule type="cellIs" dxfId="13383" priority="14081" stopIfTrue="1" operator="greaterThan">
      <formula>100</formula>
    </cfRule>
  </conditionalFormatting>
  <conditionalFormatting sqref="O322">
    <cfRule type="cellIs" dxfId="13382" priority="14078" stopIfTrue="1" operator="between">
      <formula>1250.1</formula>
      <formula>5000</formula>
    </cfRule>
    <cfRule type="cellIs" dxfId="13381" priority="14079" stopIfTrue="1" operator="greaterThan">
      <formula>5000</formula>
    </cfRule>
  </conditionalFormatting>
  <conditionalFormatting sqref="Q322">
    <cfRule type="cellIs" dxfId="13380" priority="14076" operator="lessThanOrEqual">
      <formula>1</formula>
    </cfRule>
    <cfRule type="cellIs" dxfId="13379" priority="14077" operator="lessThan">
      <formula>3</formula>
    </cfRule>
  </conditionalFormatting>
  <conditionalFormatting sqref="F334:G334">
    <cfRule type="cellIs" dxfId="13378" priority="14073" stopIfTrue="1" operator="lessThanOrEqual">
      <formula>60</formula>
    </cfRule>
    <cfRule type="cellIs" dxfId="13377" priority="14074" stopIfTrue="1" operator="between">
      <formula>60</formula>
      <formula>100</formula>
    </cfRule>
    <cfRule type="cellIs" dxfId="13376" priority="14075" stopIfTrue="1" operator="greaterThan">
      <formula>100</formula>
    </cfRule>
  </conditionalFormatting>
  <conditionalFormatting sqref="E334">
    <cfRule type="cellIs" dxfId="13375" priority="14070" stopIfTrue="1" operator="lessThanOrEqual">
      <formula>2.5</formula>
    </cfRule>
    <cfRule type="cellIs" dxfId="13374" priority="14071" stopIfTrue="1" operator="between">
      <formula>2.5</formula>
      <formula>7</formula>
    </cfRule>
    <cfRule type="cellIs" dxfId="13373" priority="14072" stopIfTrue="1" operator="greaterThan">
      <formula>7</formula>
    </cfRule>
  </conditionalFormatting>
  <conditionalFormatting sqref="H334">
    <cfRule type="cellIs" dxfId="13372" priority="14067" stopIfTrue="1" operator="lessThanOrEqual">
      <formula>12</formula>
    </cfRule>
    <cfRule type="cellIs" dxfId="13371" priority="14068" stopIfTrue="1" operator="between">
      <formula>12</formula>
      <formula>16</formula>
    </cfRule>
    <cfRule type="cellIs" dxfId="13370" priority="14069" stopIfTrue="1" operator="greaterThan">
      <formula>16</formula>
    </cfRule>
  </conditionalFormatting>
  <conditionalFormatting sqref="K334">
    <cfRule type="cellIs" dxfId="13369" priority="14064" stopIfTrue="1" operator="greaterThan">
      <formula>6.2</formula>
    </cfRule>
    <cfRule type="cellIs" dxfId="13368" priority="14065" stopIfTrue="1" operator="between">
      <formula>5.601</formula>
      <formula>6.2</formula>
    </cfRule>
    <cfRule type="cellIs" dxfId="13367" priority="14066" stopIfTrue="1" operator="lessThanOrEqual">
      <formula>5.6</formula>
    </cfRule>
  </conditionalFormatting>
  <conditionalFormatting sqref="L334">
    <cfRule type="cellIs" dxfId="13366" priority="14063" stopIfTrue="1" operator="lessThanOrEqual">
      <formula>0.02</formula>
    </cfRule>
  </conditionalFormatting>
  <conditionalFormatting sqref="G334">
    <cfRule type="cellIs" dxfId="13365" priority="14060" stopIfTrue="1" operator="lessThanOrEqual">
      <formula>0.12</formula>
    </cfRule>
    <cfRule type="cellIs" dxfId="13364" priority="14061" stopIfTrue="1" operator="between">
      <formula>0.1201</formula>
      <formula>0.2</formula>
    </cfRule>
    <cfRule type="cellIs" dxfId="13363" priority="14062" stopIfTrue="1" operator="greaterThan">
      <formula>0.2</formula>
    </cfRule>
  </conditionalFormatting>
  <conditionalFormatting sqref="P334">
    <cfRule type="cellIs" dxfId="13362" priority="14058" stopIfTrue="1" operator="between">
      <formula>50.1</formula>
      <formula>100</formula>
    </cfRule>
    <cfRule type="cellIs" dxfId="13361" priority="14059" stopIfTrue="1" operator="greaterThan">
      <formula>100</formula>
    </cfRule>
  </conditionalFormatting>
  <conditionalFormatting sqref="O334">
    <cfRule type="cellIs" dxfId="13360" priority="14056" stopIfTrue="1" operator="between">
      <formula>1250.1</formula>
      <formula>5000</formula>
    </cfRule>
    <cfRule type="cellIs" dxfId="13359" priority="14057" stopIfTrue="1" operator="greaterThan">
      <formula>5000</formula>
    </cfRule>
  </conditionalFormatting>
  <conditionalFormatting sqref="F334:G334">
    <cfRule type="cellIs" dxfId="13358" priority="14053" stopIfTrue="1" operator="lessThanOrEqual">
      <formula>60</formula>
    </cfRule>
    <cfRule type="cellIs" dxfId="13357" priority="14054" stopIfTrue="1" operator="between">
      <formula>60</formula>
      <formula>100</formula>
    </cfRule>
    <cfRule type="cellIs" dxfId="13356" priority="14055" stopIfTrue="1" operator="greaterThan">
      <formula>100</formula>
    </cfRule>
  </conditionalFormatting>
  <conditionalFormatting sqref="E334">
    <cfRule type="cellIs" dxfId="13355" priority="14050" stopIfTrue="1" operator="lessThanOrEqual">
      <formula>2.5</formula>
    </cfRule>
    <cfRule type="cellIs" dxfId="13354" priority="14051" stopIfTrue="1" operator="between">
      <formula>2.5</formula>
      <formula>7</formula>
    </cfRule>
    <cfRule type="cellIs" dxfId="13353" priority="14052" stopIfTrue="1" operator="greaterThan">
      <formula>7</formula>
    </cfRule>
  </conditionalFormatting>
  <conditionalFormatting sqref="H334">
    <cfRule type="cellIs" dxfId="13352" priority="14047" stopIfTrue="1" operator="lessThanOrEqual">
      <formula>12</formula>
    </cfRule>
    <cfRule type="cellIs" dxfId="13351" priority="14048" stopIfTrue="1" operator="between">
      <formula>12</formula>
      <formula>16</formula>
    </cfRule>
    <cfRule type="cellIs" dxfId="13350" priority="14049" stopIfTrue="1" operator="greaterThan">
      <formula>16</formula>
    </cfRule>
  </conditionalFormatting>
  <conditionalFormatting sqref="K334">
    <cfRule type="cellIs" dxfId="13349" priority="14044" stopIfTrue="1" operator="greaterThan">
      <formula>6.2</formula>
    </cfRule>
    <cfRule type="cellIs" dxfId="13348" priority="14045" stopIfTrue="1" operator="between">
      <formula>5.601</formula>
      <formula>6.2</formula>
    </cfRule>
    <cfRule type="cellIs" dxfId="13347" priority="14046" stopIfTrue="1" operator="lessThanOrEqual">
      <formula>5.6</formula>
    </cfRule>
  </conditionalFormatting>
  <conditionalFormatting sqref="L334">
    <cfRule type="cellIs" dxfId="13346" priority="14043" stopIfTrue="1" operator="lessThanOrEqual">
      <formula>0.02</formula>
    </cfRule>
  </conditionalFormatting>
  <conditionalFormatting sqref="G334">
    <cfRule type="cellIs" dxfId="13345" priority="14040" stopIfTrue="1" operator="lessThanOrEqual">
      <formula>0.12</formula>
    </cfRule>
    <cfRule type="cellIs" dxfId="13344" priority="14041" stopIfTrue="1" operator="between">
      <formula>0.1201</formula>
      <formula>0.2</formula>
    </cfRule>
    <cfRule type="cellIs" dxfId="13343" priority="14042" stopIfTrue="1" operator="greaterThan">
      <formula>0.2</formula>
    </cfRule>
  </conditionalFormatting>
  <conditionalFormatting sqref="P334">
    <cfRule type="cellIs" dxfId="13342" priority="14038" stopIfTrue="1" operator="between">
      <formula>50.1</formula>
      <formula>100</formula>
    </cfRule>
    <cfRule type="cellIs" dxfId="13341" priority="14039" stopIfTrue="1" operator="greaterThan">
      <formula>100</formula>
    </cfRule>
  </conditionalFormatting>
  <conditionalFormatting sqref="O334">
    <cfRule type="cellIs" dxfId="13340" priority="14036" stopIfTrue="1" operator="between">
      <formula>1250.1</formula>
      <formula>5000</formula>
    </cfRule>
    <cfRule type="cellIs" dxfId="13339" priority="14037" stopIfTrue="1" operator="greaterThan">
      <formula>5000</formula>
    </cfRule>
  </conditionalFormatting>
  <conditionalFormatting sqref="Q334">
    <cfRule type="cellIs" dxfId="13338" priority="14034" operator="lessThanOrEqual">
      <formula>1</formula>
    </cfRule>
    <cfRule type="cellIs" dxfId="13337" priority="14035" operator="lessThan">
      <formula>3</formula>
    </cfRule>
  </conditionalFormatting>
  <conditionalFormatting sqref="F348:G348">
    <cfRule type="cellIs" dxfId="13336" priority="14031" stopIfTrue="1" operator="lessThanOrEqual">
      <formula>60</formula>
    </cfRule>
    <cfRule type="cellIs" dxfId="13335" priority="14032" stopIfTrue="1" operator="between">
      <formula>60</formula>
      <formula>100</formula>
    </cfRule>
    <cfRule type="cellIs" dxfId="13334" priority="14033" stopIfTrue="1" operator="greaterThan">
      <formula>100</formula>
    </cfRule>
  </conditionalFormatting>
  <conditionalFormatting sqref="E348">
    <cfRule type="cellIs" dxfId="13333" priority="14028" stopIfTrue="1" operator="lessThanOrEqual">
      <formula>2.5</formula>
    </cfRule>
    <cfRule type="cellIs" dxfId="13332" priority="14029" stopIfTrue="1" operator="between">
      <formula>2.5</formula>
      <formula>7</formula>
    </cfRule>
    <cfRule type="cellIs" dxfId="13331" priority="14030" stopIfTrue="1" operator="greaterThan">
      <formula>7</formula>
    </cfRule>
  </conditionalFormatting>
  <conditionalFormatting sqref="H348">
    <cfRule type="cellIs" dxfId="13330" priority="14025" stopIfTrue="1" operator="lessThanOrEqual">
      <formula>12</formula>
    </cfRule>
    <cfRule type="cellIs" dxfId="13329" priority="14026" stopIfTrue="1" operator="between">
      <formula>12</formula>
      <formula>16</formula>
    </cfRule>
    <cfRule type="cellIs" dxfId="13328" priority="14027" stopIfTrue="1" operator="greaterThan">
      <formula>16</formula>
    </cfRule>
  </conditionalFormatting>
  <conditionalFormatting sqref="K348">
    <cfRule type="cellIs" dxfId="13327" priority="14022" stopIfTrue="1" operator="greaterThan">
      <formula>6.2</formula>
    </cfRule>
    <cfRule type="cellIs" dxfId="13326" priority="14023" stopIfTrue="1" operator="between">
      <formula>5.601</formula>
      <formula>6.2</formula>
    </cfRule>
    <cfRule type="cellIs" dxfId="13325" priority="14024" stopIfTrue="1" operator="lessThanOrEqual">
      <formula>5.6</formula>
    </cfRule>
  </conditionalFormatting>
  <conditionalFormatting sqref="L348">
    <cfRule type="cellIs" dxfId="13324" priority="14021" stopIfTrue="1" operator="lessThanOrEqual">
      <formula>0.02</formula>
    </cfRule>
  </conditionalFormatting>
  <conditionalFormatting sqref="G348">
    <cfRule type="cellIs" dxfId="13323" priority="14018" stopIfTrue="1" operator="lessThanOrEqual">
      <formula>0.12</formula>
    </cfRule>
    <cfRule type="cellIs" dxfId="13322" priority="14019" stopIfTrue="1" operator="between">
      <formula>0.1201</formula>
      <formula>0.2</formula>
    </cfRule>
    <cfRule type="cellIs" dxfId="13321" priority="14020" stopIfTrue="1" operator="greaterThan">
      <formula>0.2</formula>
    </cfRule>
  </conditionalFormatting>
  <conditionalFormatting sqref="P348">
    <cfRule type="cellIs" dxfId="13320" priority="14016" stopIfTrue="1" operator="between">
      <formula>50.1</formula>
      <formula>100</formula>
    </cfRule>
    <cfRule type="cellIs" dxfId="13319" priority="14017" stopIfTrue="1" operator="greaterThan">
      <formula>100</formula>
    </cfRule>
  </conditionalFormatting>
  <conditionalFormatting sqref="O348">
    <cfRule type="cellIs" dxfId="13318" priority="14014" stopIfTrue="1" operator="between">
      <formula>1250.1</formula>
      <formula>5000</formula>
    </cfRule>
    <cfRule type="cellIs" dxfId="13317" priority="14015" stopIfTrue="1" operator="greaterThan">
      <formula>5000</formula>
    </cfRule>
  </conditionalFormatting>
  <conditionalFormatting sqref="F348:G348">
    <cfRule type="cellIs" dxfId="13316" priority="14011" stopIfTrue="1" operator="lessThanOrEqual">
      <formula>60</formula>
    </cfRule>
    <cfRule type="cellIs" dxfId="13315" priority="14012" stopIfTrue="1" operator="between">
      <formula>60</formula>
      <formula>100</formula>
    </cfRule>
    <cfRule type="cellIs" dxfId="13314" priority="14013" stopIfTrue="1" operator="greaterThan">
      <formula>100</formula>
    </cfRule>
  </conditionalFormatting>
  <conditionalFormatting sqref="E348">
    <cfRule type="cellIs" dxfId="13313" priority="14008" stopIfTrue="1" operator="lessThanOrEqual">
      <formula>2.5</formula>
    </cfRule>
    <cfRule type="cellIs" dxfId="13312" priority="14009" stopIfTrue="1" operator="between">
      <formula>2.5</formula>
      <formula>7</formula>
    </cfRule>
    <cfRule type="cellIs" dxfId="13311" priority="14010" stopIfTrue="1" operator="greaterThan">
      <formula>7</formula>
    </cfRule>
  </conditionalFormatting>
  <conditionalFormatting sqref="H348">
    <cfRule type="cellIs" dxfId="13310" priority="14005" stopIfTrue="1" operator="lessThanOrEqual">
      <formula>12</formula>
    </cfRule>
    <cfRule type="cellIs" dxfId="13309" priority="14006" stopIfTrue="1" operator="between">
      <formula>12</formula>
      <formula>16</formula>
    </cfRule>
    <cfRule type="cellIs" dxfId="13308" priority="14007" stopIfTrue="1" operator="greaterThan">
      <formula>16</formula>
    </cfRule>
  </conditionalFormatting>
  <conditionalFormatting sqref="K348">
    <cfRule type="cellIs" dxfId="13307" priority="14002" stopIfTrue="1" operator="greaterThan">
      <formula>6.2</formula>
    </cfRule>
    <cfRule type="cellIs" dxfId="13306" priority="14003" stopIfTrue="1" operator="between">
      <formula>5.601</formula>
      <formula>6.2</formula>
    </cfRule>
    <cfRule type="cellIs" dxfId="13305" priority="14004" stopIfTrue="1" operator="lessThanOrEqual">
      <formula>5.6</formula>
    </cfRule>
  </conditionalFormatting>
  <conditionalFormatting sqref="L348">
    <cfRule type="cellIs" dxfId="13304" priority="14001" stopIfTrue="1" operator="lessThanOrEqual">
      <formula>0.02</formula>
    </cfRule>
  </conditionalFormatting>
  <conditionalFormatting sqref="G348">
    <cfRule type="cellIs" dxfId="13303" priority="13998" stopIfTrue="1" operator="lessThanOrEqual">
      <formula>0.12</formula>
    </cfRule>
    <cfRule type="cellIs" dxfId="13302" priority="13999" stopIfTrue="1" operator="between">
      <formula>0.1201</formula>
      <formula>0.2</formula>
    </cfRule>
    <cfRule type="cellIs" dxfId="13301" priority="14000" stopIfTrue="1" operator="greaterThan">
      <formula>0.2</formula>
    </cfRule>
  </conditionalFormatting>
  <conditionalFormatting sqref="P348">
    <cfRule type="cellIs" dxfId="13300" priority="13996" stopIfTrue="1" operator="between">
      <formula>50.1</formula>
      <formula>100</formula>
    </cfRule>
    <cfRule type="cellIs" dxfId="13299" priority="13997" stopIfTrue="1" operator="greaterThan">
      <formula>100</formula>
    </cfRule>
  </conditionalFormatting>
  <conditionalFormatting sqref="O348">
    <cfRule type="cellIs" dxfId="13298" priority="13994" stopIfTrue="1" operator="between">
      <formula>1250.1</formula>
      <formula>5000</formula>
    </cfRule>
    <cfRule type="cellIs" dxfId="13297" priority="13995" stopIfTrue="1" operator="greaterThan">
      <formula>5000</formula>
    </cfRule>
  </conditionalFormatting>
  <conditionalFormatting sqref="Q348">
    <cfRule type="cellIs" dxfId="13296" priority="13992" operator="lessThanOrEqual">
      <formula>1</formula>
    </cfRule>
    <cfRule type="cellIs" dxfId="13295" priority="13993" operator="lessThan">
      <formula>3</formula>
    </cfRule>
  </conditionalFormatting>
  <conditionalFormatting sqref="F364:G364">
    <cfRule type="cellIs" dxfId="13294" priority="13989" stopIfTrue="1" operator="lessThanOrEqual">
      <formula>60</formula>
    </cfRule>
    <cfRule type="cellIs" dxfId="13293" priority="13990" stopIfTrue="1" operator="between">
      <formula>60</formula>
      <formula>100</formula>
    </cfRule>
    <cfRule type="cellIs" dxfId="13292" priority="13991" stopIfTrue="1" operator="greaterThan">
      <formula>100</formula>
    </cfRule>
  </conditionalFormatting>
  <conditionalFormatting sqref="E364">
    <cfRule type="cellIs" dxfId="13291" priority="13986" stopIfTrue="1" operator="lessThanOrEqual">
      <formula>2.5</formula>
    </cfRule>
    <cfRule type="cellIs" dxfId="13290" priority="13987" stopIfTrue="1" operator="between">
      <formula>2.5</formula>
      <formula>7</formula>
    </cfRule>
    <cfRule type="cellIs" dxfId="13289" priority="13988" stopIfTrue="1" operator="greaterThan">
      <formula>7</formula>
    </cfRule>
  </conditionalFormatting>
  <conditionalFormatting sqref="H364">
    <cfRule type="cellIs" dxfId="13288" priority="13983" stopIfTrue="1" operator="lessThanOrEqual">
      <formula>12</formula>
    </cfRule>
    <cfRule type="cellIs" dxfId="13287" priority="13984" stopIfTrue="1" operator="between">
      <formula>12</formula>
      <formula>16</formula>
    </cfRule>
    <cfRule type="cellIs" dxfId="13286" priority="13985" stopIfTrue="1" operator="greaterThan">
      <formula>16</formula>
    </cfRule>
  </conditionalFormatting>
  <conditionalFormatting sqref="K364">
    <cfRule type="cellIs" dxfId="13285" priority="13980" stopIfTrue="1" operator="greaterThan">
      <formula>6.2</formula>
    </cfRule>
    <cfRule type="cellIs" dxfId="13284" priority="13981" stopIfTrue="1" operator="between">
      <formula>5.601</formula>
      <formula>6.2</formula>
    </cfRule>
    <cfRule type="cellIs" dxfId="13283" priority="13982" stopIfTrue="1" operator="lessThanOrEqual">
      <formula>5.6</formula>
    </cfRule>
  </conditionalFormatting>
  <conditionalFormatting sqref="L364">
    <cfRule type="cellIs" dxfId="13282" priority="13979" stopIfTrue="1" operator="lessThanOrEqual">
      <formula>0.02</formula>
    </cfRule>
  </conditionalFormatting>
  <conditionalFormatting sqref="G364">
    <cfRule type="cellIs" dxfId="13281" priority="13976" stopIfTrue="1" operator="lessThanOrEqual">
      <formula>0.12</formula>
    </cfRule>
    <cfRule type="cellIs" dxfId="13280" priority="13977" stopIfTrue="1" operator="between">
      <formula>0.1201</formula>
      <formula>0.2</formula>
    </cfRule>
    <cfRule type="cellIs" dxfId="13279" priority="13978" stopIfTrue="1" operator="greaterThan">
      <formula>0.2</formula>
    </cfRule>
  </conditionalFormatting>
  <conditionalFormatting sqref="P364">
    <cfRule type="cellIs" dxfId="13278" priority="13974" stopIfTrue="1" operator="between">
      <formula>50.1</formula>
      <formula>100</formula>
    </cfRule>
    <cfRule type="cellIs" dxfId="13277" priority="13975" stopIfTrue="1" operator="greaterThan">
      <formula>100</formula>
    </cfRule>
  </conditionalFormatting>
  <conditionalFormatting sqref="O364">
    <cfRule type="cellIs" dxfId="13276" priority="13972" stopIfTrue="1" operator="between">
      <formula>1250.1</formula>
      <formula>5000</formula>
    </cfRule>
    <cfRule type="cellIs" dxfId="13275" priority="13973" stopIfTrue="1" operator="greaterThan">
      <formula>5000</formula>
    </cfRule>
  </conditionalFormatting>
  <conditionalFormatting sqref="Q364">
    <cfRule type="cellIs" dxfId="13274" priority="13970" operator="lessThanOrEqual">
      <formula>1</formula>
    </cfRule>
    <cfRule type="cellIs" dxfId="13273" priority="13971" operator="lessThan">
      <formula>3</formula>
    </cfRule>
  </conditionalFormatting>
  <conditionalFormatting sqref="F378:G378">
    <cfRule type="cellIs" dxfId="13272" priority="13967" stopIfTrue="1" operator="lessThanOrEqual">
      <formula>60</formula>
    </cfRule>
    <cfRule type="cellIs" dxfId="13271" priority="13968" stopIfTrue="1" operator="between">
      <formula>60</formula>
      <formula>100</formula>
    </cfRule>
    <cfRule type="cellIs" dxfId="13270" priority="13969" stopIfTrue="1" operator="greaterThan">
      <formula>100</formula>
    </cfRule>
  </conditionalFormatting>
  <conditionalFormatting sqref="E378">
    <cfRule type="cellIs" dxfId="13269" priority="13964" stopIfTrue="1" operator="lessThanOrEqual">
      <formula>2.5</formula>
    </cfRule>
    <cfRule type="cellIs" dxfId="13268" priority="13965" stopIfTrue="1" operator="between">
      <formula>2.5</formula>
      <formula>7</formula>
    </cfRule>
    <cfRule type="cellIs" dxfId="13267" priority="13966" stopIfTrue="1" operator="greaterThan">
      <formula>7</formula>
    </cfRule>
  </conditionalFormatting>
  <conditionalFormatting sqref="H378">
    <cfRule type="cellIs" dxfId="13266" priority="13961" stopIfTrue="1" operator="lessThanOrEqual">
      <formula>12</formula>
    </cfRule>
    <cfRule type="cellIs" dxfId="13265" priority="13962" stopIfTrue="1" operator="between">
      <formula>12</formula>
      <formula>16</formula>
    </cfRule>
    <cfRule type="cellIs" dxfId="13264" priority="13963" stopIfTrue="1" operator="greaterThan">
      <formula>16</formula>
    </cfRule>
  </conditionalFormatting>
  <conditionalFormatting sqref="K378">
    <cfRule type="cellIs" dxfId="13263" priority="13958" stopIfTrue="1" operator="greaterThan">
      <formula>6.2</formula>
    </cfRule>
    <cfRule type="cellIs" dxfId="13262" priority="13959" stopIfTrue="1" operator="between">
      <formula>5.601</formula>
      <formula>6.2</formula>
    </cfRule>
    <cfRule type="cellIs" dxfId="13261" priority="13960" stopIfTrue="1" operator="lessThanOrEqual">
      <formula>5.6</formula>
    </cfRule>
  </conditionalFormatting>
  <conditionalFormatting sqref="L378">
    <cfRule type="cellIs" dxfId="13260" priority="13957" stopIfTrue="1" operator="lessThanOrEqual">
      <formula>0.02</formula>
    </cfRule>
  </conditionalFormatting>
  <conditionalFormatting sqref="G378">
    <cfRule type="cellIs" dxfId="13259" priority="13954" stopIfTrue="1" operator="lessThanOrEqual">
      <formula>0.12</formula>
    </cfRule>
    <cfRule type="cellIs" dxfId="13258" priority="13955" stopIfTrue="1" operator="between">
      <formula>0.1201</formula>
      <formula>0.2</formula>
    </cfRule>
    <cfRule type="cellIs" dxfId="13257" priority="13956" stopIfTrue="1" operator="greaterThan">
      <formula>0.2</formula>
    </cfRule>
  </conditionalFormatting>
  <conditionalFormatting sqref="P378">
    <cfRule type="cellIs" dxfId="13256" priority="13952" stopIfTrue="1" operator="between">
      <formula>50.1</formula>
      <formula>100</formula>
    </cfRule>
    <cfRule type="cellIs" dxfId="13255" priority="13953" stopIfTrue="1" operator="greaterThan">
      <formula>100</formula>
    </cfRule>
  </conditionalFormatting>
  <conditionalFormatting sqref="O378">
    <cfRule type="cellIs" dxfId="13254" priority="13950" stopIfTrue="1" operator="between">
      <formula>1250.1</formula>
      <formula>5000</formula>
    </cfRule>
    <cfRule type="cellIs" dxfId="13253" priority="13951" stopIfTrue="1" operator="greaterThan">
      <formula>5000</formula>
    </cfRule>
  </conditionalFormatting>
  <conditionalFormatting sqref="F378:G378">
    <cfRule type="cellIs" dxfId="13252" priority="13947" stopIfTrue="1" operator="lessThanOrEqual">
      <formula>60</formula>
    </cfRule>
    <cfRule type="cellIs" dxfId="13251" priority="13948" stopIfTrue="1" operator="between">
      <formula>60</formula>
      <formula>100</formula>
    </cfRule>
    <cfRule type="cellIs" dxfId="13250" priority="13949" stopIfTrue="1" operator="greaterThan">
      <formula>100</formula>
    </cfRule>
  </conditionalFormatting>
  <conditionalFormatting sqref="E378">
    <cfRule type="cellIs" dxfId="13249" priority="13944" stopIfTrue="1" operator="lessThanOrEqual">
      <formula>2.5</formula>
    </cfRule>
    <cfRule type="cellIs" dxfId="13248" priority="13945" stopIfTrue="1" operator="between">
      <formula>2.5</formula>
      <formula>7</formula>
    </cfRule>
    <cfRule type="cellIs" dxfId="13247" priority="13946" stopIfTrue="1" operator="greaterThan">
      <formula>7</formula>
    </cfRule>
  </conditionalFormatting>
  <conditionalFormatting sqref="H378">
    <cfRule type="cellIs" dxfId="13246" priority="13941" stopIfTrue="1" operator="lessThanOrEqual">
      <formula>12</formula>
    </cfRule>
    <cfRule type="cellIs" dxfId="13245" priority="13942" stopIfTrue="1" operator="between">
      <formula>12</formula>
      <formula>16</formula>
    </cfRule>
    <cfRule type="cellIs" dxfId="13244" priority="13943" stopIfTrue="1" operator="greaterThan">
      <formula>16</formula>
    </cfRule>
  </conditionalFormatting>
  <conditionalFormatting sqref="K378">
    <cfRule type="cellIs" dxfId="13243" priority="13938" stopIfTrue="1" operator="greaterThan">
      <formula>6.2</formula>
    </cfRule>
    <cfRule type="cellIs" dxfId="13242" priority="13939" stopIfTrue="1" operator="between">
      <formula>5.601</formula>
      <formula>6.2</formula>
    </cfRule>
    <cfRule type="cellIs" dxfId="13241" priority="13940" stopIfTrue="1" operator="lessThanOrEqual">
      <formula>5.6</formula>
    </cfRule>
  </conditionalFormatting>
  <conditionalFormatting sqref="L378">
    <cfRule type="cellIs" dxfId="13240" priority="13937" stopIfTrue="1" operator="lessThanOrEqual">
      <formula>0.02</formula>
    </cfRule>
  </conditionalFormatting>
  <conditionalFormatting sqref="G378">
    <cfRule type="cellIs" dxfId="13239" priority="13934" stopIfTrue="1" operator="lessThanOrEqual">
      <formula>0.12</formula>
    </cfRule>
    <cfRule type="cellIs" dxfId="13238" priority="13935" stopIfTrue="1" operator="between">
      <formula>0.1201</formula>
      <formula>0.2</formula>
    </cfRule>
    <cfRule type="cellIs" dxfId="13237" priority="13936" stopIfTrue="1" operator="greaterThan">
      <formula>0.2</formula>
    </cfRule>
  </conditionalFormatting>
  <conditionalFormatting sqref="P378">
    <cfRule type="cellIs" dxfId="13236" priority="13932" stopIfTrue="1" operator="between">
      <formula>50.1</formula>
      <formula>100</formula>
    </cfRule>
    <cfRule type="cellIs" dxfId="13235" priority="13933" stopIfTrue="1" operator="greaterThan">
      <formula>100</formula>
    </cfRule>
  </conditionalFormatting>
  <conditionalFormatting sqref="O378">
    <cfRule type="cellIs" dxfId="13234" priority="13930" stopIfTrue="1" operator="between">
      <formula>1250.1</formula>
      <formula>5000</formula>
    </cfRule>
    <cfRule type="cellIs" dxfId="13233" priority="13931" stopIfTrue="1" operator="greaterThan">
      <formula>5000</formula>
    </cfRule>
  </conditionalFormatting>
  <conditionalFormatting sqref="Q378">
    <cfRule type="cellIs" dxfId="13232" priority="13928" operator="lessThanOrEqual">
      <formula>1</formula>
    </cfRule>
    <cfRule type="cellIs" dxfId="13231" priority="13929" operator="lessThan">
      <formula>3</formula>
    </cfRule>
  </conditionalFormatting>
  <conditionalFormatting sqref="F394:G394">
    <cfRule type="cellIs" dxfId="13230" priority="13925" stopIfTrue="1" operator="lessThanOrEqual">
      <formula>60</formula>
    </cfRule>
    <cfRule type="cellIs" dxfId="13229" priority="13926" stopIfTrue="1" operator="between">
      <formula>60</formula>
      <formula>100</formula>
    </cfRule>
    <cfRule type="cellIs" dxfId="13228" priority="13927" stopIfTrue="1" operator="greaterThan">
      <formula>100</formula>
    </cfRule>
  </conditionalFormatting>
  <conditionalFormatting sqref="E394">
    <cfRule type="cellIs" dxfId="13227" priority="13922" stopIfTrue="1" operator="lessThanOrEqual">
      <formula>2.5</formula>
    </cfRule>
    <cfRule type="cellIs" dxfId="13226" priority="13923" stopIfTrue="1" operator="between">
      <formula>2.5</formula>
      <formula>7</formula>
    </cfRule>
    <cfRule type="cellIs" dxfId="13225" priority="13924" stopIfTrue="1" operator="greaterThan">
      <formula>7</formula>
    </cfRule>
  </conditionalFormatting>
  <conditionalFormatting sqref="H394">
    <cfRule type="cellIs" dxfId="13224" priority="13919" stopIfTrue="1" operator="lessThanOrEqual">
      <formula>12</formula>
    </cfRule>
    <cfRule type="cellIs" dxfId="13223" priority="13920" stopIfTrue="1" operator="between">
      <formula>12</formula>
      <formula>16</formula>
    </cfRule>
    <cfRule type="cellIs" dxfId="13222" priority="13921" stopIfTrue="1" operator="greaterThan">
      <formula>16</formula>
    </cfRule>
  </conditionalFormatting>
  <conditionalFormatting sqref="K394">
    <cfRule type="cellIs" dxfId="13221" priority="13916" stopIfTrue="1" operator="greaterThan">
      <formula>6.2</formula>
    </cfRule>
    <cfRule type="cellIs" dxfId="13220" priority="13917" stopIfTrue="1" operator="between">
      <formula>5.601</formula>
      <formula>6.2</formula>
    </cfRule>
    <cfRule type="cellIs" dxfId="13219" priority="13918" stopIfTrue="1" operator="lessThanOrEqual">
      <formula>5.6</formula>
    </cfRule>
  </conditionalFormatting>
  <conditionalFormatting sqref="L394">
    <cfRule type="cellIs" dxfId="13218" priority="13915" stopIfTrue="1" operator="lessThanOrEqual">
      <formula>0.02</formula>
    </cfRule>
  </conditionalFormatting>
  <conditionalFormatting sqref="G394">
    <cfRule type="cellIs" dxfId="13217" priority="13912" stopIfTrue="1" operator="lessThanOrEqual">
      <formula>0.12</formula>
    </cfRule>
    <cfRule type="cellIs" dxfId="13216" priority="13913" stopIfTrue="1" operator="between">
      <formula>0.1201</formula>
      <formula>0.2</formula>
    </cfRule>
    <cfRule type="cellIs" dxfId="13215" priority="13914" stopIfTrue="1" operator="greaterThan">
      <formula>0.2</formula>
    </cfRule>
  </conditionalFormatting>
  <conditionalFormatting sqref="P394">
    <cfRule type="cellIs" dxfId="13214" priority="13910" stopIfTrue="1" operator="between">
      <formula>50.1</formula>
      <formula>100</formula>
    </cfRule>
    <cfRule type="cellIs" dxfId="13213" priority="13911" stopIfTrue="1" operator="greaterThan">
      <formula>100</formula>
    </cfRule>
  </conditionalFormatting>
  <conditionalFormatting sqref="O394">
    <cfRule type="cellIs" dxfId="13212" priority="13908" stopIfTrue="1" operator="between">
      <formula>1250.1</formula>
      <formula>5000</formula>
    </cfRule>
    <cfRule type="cellIs" dxfId="13211" priority="13909" stopIfTrue="1" operator="greaterThan">
      <formula>5000</formula>
    </cfRule>
  </conditionalFormatting>
  <conditionalFormatting sqref="F394:G394">
    <cfRule type="cellIs" dxfId="13210" priority="13905" stopIfTrue="1" operator="lessThanOrEqual">
      <formula>60</formula>
    </cfRule>
    <cfRule type="cellIs" dxfId="13209" priority="13906" stopIfTrue="1" operator="between">
      <formula>60</formula>
      <formula>100</formula>
    </cfRule>
    <cfRule type="cellIs" dxfId="13208" priority="13907" stopIfTrue="1" operator="greaterThan">
      <formula>100</formula>
    </cfRule>
  </conditionalFormatting>
  <conditionalFormatting sqref="E394">
    <cfRule type="cellIs" dxfId="13207" priority="13902" stopIfTrue="1" operator="lessThanOrEqual">
      <formula>2.5</formula>
    </cfRule>
    <cfRule type="cellIs" dxfId="13206" priority="13903" stopIfTrue="1" operator="between">
      <formula>2.5</formula>
      <formula>7</formula>
    </cfRule>
    <cfRule type="cellIs" dxfId="13205" priority="13904" stopIfTrue="1" operator="greaterThan">
      <formula>7</formula>
    </cfRule>
  </conditionalFormatting>
  <conditionalFormatting sqref="H394">
    <cfRule type="cellIs" dxfId="13204" priority="13899" stopIfTrue="1" operator="lessThanOrEqual">
      <formula>12</formula>
    </cfRule>
    <cfRule type="cellIs" dxfId="13203" priority="13900" stopIfTrue="1" operator="between">
      <formula>12</formula>
      <formula>16</formula>
    </cfRule>
    <cfRule type="cellIs" dxfId="13202" priority="13901" stopIfTrue="1" operator="greaterThan">
      <formula>16</formula>
    </cfRule>
  </conditionalFormatting>
  <conditionalFormatting sqref="K394">
    <cfRule type="cellIs" dxfId="13201" priority="13896" stopIfTrue="1" operator="greaterThan">
      <formula>6.2</formula>
    </cfRule>
    <cfRule type="cellIs" dxfId="13200" priority="13897" stopIfTrue="1" operator="between">
      <formula>5.601</formula>
      <formula>6.2</formula>
    </cfRule>
    <cfRule type="cellIs" dxfId="13199" priority="13898" stopIfTrue="1" operator="lessThanOrEqual">
      <formula>5.6</formula>
    </cfRule>
  </conditionalFormatting>
  <conditionalFormatting sqref="L394">
    <cfRule type="cellIs" dxfId="13198" priority="13895" stopIfTrue="1" operator="lessThanOrEqual">
      <formula>0.02</formula>
    </cfRule>
  </conditionalFormatting>
  <conditionalFormatting sqref="G394">
    <cfRule type="cellIs" dxfId="13197" priority="13892" stopIfTrue="1" operator="lessThanOrEqual">
      <formula>0.12</formula>
    </cfRule>
    <cfRule type="cellIs" dxfId="13196" priority="13893" stopIfTrue="1" operator="between">
      <formula>0.1201</formula>
      <formula>0.2</formula>
    </cfRule>
    <cfRule type="cellIs" dxfId="13195" priority="13894" stopIfTrue="1" operator="greaterThan">
      <formula>0.2</formula>
    </cfRule>
  </conditionalFormatting>
  <conditionalFormatting sqref="P394">
    <cfRule type="cellIs" dxfId="13194" priority="13890" stopIfTrue="1" operator="between">
      <formula>50.1</formula>
      <formula>100</formula>
    </cfRule>
    <cfRule type="cellIs" dxfId="13193" priority="13891" stopIfTrue="1" operator="greaterThan">
      <formula>100</formula>
    </cfRule>
  </conditionalFormatting>
  <conditionalFormatting sqref="O394">
    <cfRule type="cellIs" dxfId="13192" priority="13888" stopIfTrue="1" operator="between">
      <formula>1250.1</formula>
      <formula>5000</formula>
    </cfRule>
    <cfRule type="cellIs" dxfId="13191" priority="13889" stopIfTrue="1" operator="greaterThan">
      <formula>5000</formula>
    </cfRule>
  </conditionalFormatting>
  <conditionalFormatting sqref="Q394">
    <cfRule type="cellIs" dxfId="13190" priority="13886" operator="lessThanOrEqual">
      <formula>1</formula>
    </cfRule>
    <cfRule type="cellIs" dxfId="13189" priority="13887" operator="lessThan">
      <formula>3</formula>
    </cfRule>
  </conditionalFormatting>
  <conditionalFormatting sqref="F410 J410">
    <cfRule type="cellIs" dxfId="13188" priority="13883" stopIfTrue="1" operator="lessThanOrEqual">
      <formula>60</formula>
    </cfRule>
    <cfRule type="cellIs" dxfId="13187" priority="13884" stopIfTrue="1" operator="between">
      <formula>60</formula>
      <formula>100</formula>
    </cfRule>
    <cfRule type="cellIs" dxfId="13186" priority="13885" stopIfTrue="1" operator="greaterThan">
      <formula>100</formula>
    </cfRule>
  </conditionalFormatting>
  <conditionalFormatting sqref="E410">
    <cfRule type="cellIs" dxfId="13185" priority="13880" stopIfTrue="1" operator="lessThanOrEqual">
      <formula>2.5</formula>
    </cfRule>
    <cfRule type="cellIs" dxfId="13184" priority="13881" stopIfTrue="1" operator="between">
      <formula>2.5</formula>
      <formula>7</formula>
    </cfRule>
    <cfRule type="cellIs" dxfId="13183" priority="13882" stopIfTrue="1" operator="greaterThan">
      <formula>7</formula>
    </cfRule>
  </conditionalFormatting>
  <conditionalFormatting sqref="H410">
    <cfRule type="cellIs" dxfId="13182" priority="13877" stopIfTrue="1" operator="lessThanOrEqual">
      <formula>12</formula>
    </cfRule>
    <cfRule type="cellIs" dxfId="13181" priority="13878" stopIfTrue="1" operator="between">
      <formula>12</formula>
      <formula>16</formula>
    </cfRule>
    <cfRule type="cellIs" dxfId="13180" priority="13879" stopIfTrue="1" operator="greaterThan">
      <formula>16</formula>
    </cfRule>
  </conditionalFormatting>
  <conditionalFormatting sqref="K410">
    <cfRule type="cellIs" dxfId="13179" priority="13874" stopIfTrue="1" operator="greaterThan">
      <formula>6.2</formula>
    </cfRule>
    <cfRule type="cellIs" dxfId="13178" priority="13875" stopIfTrue="1" operator="between">
      <formula>5.601</formula>
      <formula>6.2</formula>
    </cfRule>
    <cfRule type="cellIs" dxfId="13177" priority="13876" stopIfTrue="1" operator="lessThanOrEqual">
      <formula>5.6</formula>
    </cfRule>
  </conditionalFormatting>
  <conditionalFormatting sqref="L410">
    <cfRule type="cellIs" dxfId="13176" priority="13873" stopIfTrue="1" operator="lessThanOrEqual">
      <formula>0.02</formula>
    </cfRule>
  </conditionalFormatting>
  <conditionalFormatting sqref="G410">
    <cfRule type="cellIs" dxfId="13175" priority="13870" stopIfTrue="1" operator="lessThanOrEqual">
      <formula>0.12</formula>
    </cfRule>
    <cfRule type="cellIs" dxfId="13174" priority="13871" stopIfTrue="1" operator="between">
      <formula>0.1201</formula>
      <formula>0.2</formula>
    </cfRule>
    <cfRule type="cellIs" dxfId="13173" priority="13872" stopIfTrue="1" operator="greaterThan">
      <formula>0.2</formula>
    </cfRule>
  </conditionalFormatting>
  <conditionalFormatting sqref="P410">
    <cfRule type="cellIs" dxfId="13172" priority="13868" stopIfTrue="1" operator="between">
      <formula>50.1</formula>
      <formula>100</formula>
    </cfRule>
    <cfRule type="cellIs" dxfId="13171" priority="13869" stopIfTrue="1" operator="greaterThan">
      <formula>100</formula>
    </cfRule>
  </conditionalFormatting>
  <conditionalFormatting sqref="O410">
    <cfRule type="cellIs" dxfId="13170" priority="13866" stopIfTrue="1" operator="between">
      <formula>1250.1</formula>
      <formula>5000</formula>
    </cfRule>
    <cfRule type="cellIs" dxfId="13169" priority="13867" stopIfTrue="1" operator="greaterThan">
      <formula>5000</formula>
    </cfRule>
  </conditionalFormatting>
  <conditionalFormatting sqref="F410 J410">
    <cfRule type="cellIs" dxfId="13168" priority="13863" stopIfTrue="1" operator="lessThanOrEqual">
      <formula>60</formula>
    </cfRule>
    <cfRule type="cellIs" dxfId="13167" priority="13864" stopIfTrue="1" operator="between">
      <formula>60</formula>
      <formula>100</formula>
    </cfRule>
    <cfRule type="cellIs" dxfId="13166" priority="13865" stopIfTrue="1" operator="greaterThan">
      <formula>100</formula>
    </cfRule>
  </conditionalFormatting>
  <conditionalFormatting sqref="E410">
    <cfRule type="cellIs" dxfId="13165" priority="13860" stopIfTrue="1" operator="lessThanOrEqual">
      <formula>2.5</formula>
    </cfRule>
    <cfRule type="cellIs" dxfId="13164" priority="13861" stopIfTrue="1" operator="between">
      <formula>2.5</formula>
      <formula>7</formula>
    </cfRule>
    <cfRule type="cellIs" dxfId="13163" priority="13862" stopIfTrue="1" operator="greaterThan">
      <formula>7</formula>
    </cfRule>
  </conditionalFormatting>
  <conditionalFormatting sqref="H410">
    <cfRule type="cellIs" dxfId="13162" priority="13857" stopIfTrue="1" operator="lessThanOrEqual">
      <formula>12</formula>
    </cfRule>
    <cfRule type="cellIs" dxfId="13161" priority="13858" stopIfTrue="1" operator="between">
      <formula>12</formula>
      <formula>16</formula>
    </cfRule>
    <cfRule type="cellIs" dxfId="13160" priority="13859" stopIfTrue="1" operator="greaterThan">
      <formula>16</formula>
    </cfRule>
  </conditionalFormatting>
  <conditionalFormatting sqref="K410">
    <cfRule type="cellIs" dxfId="13159" priority="13854" stopIfTrue="1" operator="greaterThan">
      <formula>6.2</formula>
    </cfRule>
    <cfRule type="cellIs" dxfId="13158" priority="13855" stopIfTrue="1" operator="between">
      <formula>5.601</formula>
      <formula>6.2</formula>
    </cfRule>
    <cfRule type="cellIs" dxfId="13157" priority="13856" stopIfTrue="1" operator="lessThanOrEqual">
      <formula>5.6</formula>
    </cfRule>
  </conditionalFormatting>
  <conditionalFormatting sqref="L410">
    <cfRule type="cellIs" dxfId="13156" priority="13853" stopIfTrue="1" operator="lessThanOrEqual">
      <formula>0.02</formula>
    </cfRule>
  </conditionalFormatting>
  <conditionalFormatting sqref="G410">
    <cfRule type="cellIs" dxfId="13155" priority="13850" stopIfTrue="1" operator="lessThanOrEqual">
      <formula>0.12</formula>
    </cfRule>
    <cfRule type="cellIs" dxfId="13154" priority="13851" stopIfTrue="1" operator="between">
      <formula>0.1201</formula>
      <formula>0.2</formula>
    </cfRule>
    <cfRule type="cellIs" dxfId="13153" priority="13852" stopIfTrue="1" operator="greaterThan">
      <formula>0.2</formula>
    </cfRule>
  </conditionalFormatting>
  <conditionalFormatting sqref="P410">
    <cfRule type="cellIs" dxfId="13152" priority="13848" stopIfTrue="1" operator="between">
      <formula>50.1</formula>
      <formula>100</formula>
    </cfRule>
    <cfRule type="cellIs" dxfId="13151" priority="13849" stopIfTrue="1" operator="greaterThan">
      <formula>100</formula>
    </cfRule>
  </conditionalFormatting>
  <conditionalFormatting sqref="O410">
    <cfRule type="cellIs" dxfId="13150" priority="13846" stopIfTrue="1" operator="between">
      <formula>1250.1</formula>
      <formula>5000</formula>
    </cfRule>
    <cfRule type="cellIs" dxfId="13149" priority="13847" stopIfTrue="1" operator="greaterThan">
      <formula>5000</formula>
    </cfRule>
  </conditionalFormatting>
  <conditionalFormatting sqref="Q410">
    <cfRule type="cellIs" dxfId="13148" priority="13844" operator="lessThanOrEqual">
      <formula>1</formula>
    </cfRule>
    <cfRule type="cellIs" dxfId="13147" priority="13845" operator="lessThan">
      <formula>3</formula>
    </cfRule>
  </conditionalFormatting>
  <conditionalFormatting sqref="F422:G422">
    <cfRule type="cellIs" dxfId="13146" priority="13841" stopIfTrue="1" operator="lessThanOrEqual">
      <formula>60</formula>
    </cfRule>
    <cfRule type="cellIs" dxfId="13145" priority="13842" stopIfTrue="1" operator="between">
      <formula>60</formula>
      <formula>100</formula>
    </cfRule>
    <cfRule type="cellIs" dxfId="13144" priority="13843" stopIfTrue="1" operator="greaterThan">
      <formula>100</formula>
    </cfRule>
  </conditionalFormatting>
  <conditionalFormatting sqref="E422">
    <cfRule type="cellIs" dxfId="13143" priority="13838" stopIfTrue="1" operator="lessThanOrEqual">
      <formula>2.5</formula>
    </cfRule>
    <cfRule type="cellIs" dxfId="13142" priority="13839" stopIfTrue="1" operator="between">
      <formula>2.5</formula>
      <formula>7</formula>
    </cfRule>
    <cfRule type="cellIs" dxfId="13141" priority="13840" stopIfTrue="1" operator="greaterThan">
      <formula>7</formula>
    </cfRule>
  </conditionalFormatting>
  <conditionalFormatting sqref="H422">
    <cfRule type="cellIs" dxfId="13140" priority="13835" stopIfTrue="1" operator="lessThanOrEqual">
      <formula>12</formula>
    </cfRule>
    <cfRule type="cellIs" dxfId="13139" priority="13836" stopIfTrue="1" operator="between">
      <formula>12</formula>
      <formula>16</formula>
    </cfRule>
    <cfRule type="cellIs" dxfId="13138" priority="13837" stopIfTrue="1" operator="greaterThan">
      <formula>16</formula>
    </cfRule>
  </conditionalFormatting>
  <conditionalFormatting sqref="K422">
    <cfRule type="cellIs" dxfId="13137" priority="13832" stopIfTrue="1" operator="greaterThan">
      <formula>6.2</formula>
    </cfRule>
    <cfRule type="cellIs" dxfId="13136" priority="13833" stopIfTrue="1" operator="between">
      <formula>5.601</formula>
      <formula>6.2</formula>
    </cfRule>
    <cfRule type="cellIs" dxfId="13135" priority="13834" stopIfTrue="1" operator="lessThanOrEqual">
      <formula>5.6</formula>
    </cfRule>
  </conditionalFormatting>
  <conditionalFormatting sqref="L422">
    <cfRule type="cellIs" dxfId="13134" priority="13831" stopIfTrue="1" operator="lessThanOrEqual">
      <formula>0.02</formula>
    </cfRule>
  </conditionalFormatting>
  <conditionalFormatting sqref="G422">
    <cfRule type="cellIs" dxfId="13133" priority="13828" stopIfTrue="1" operator="lessThanOrEqual">
      <formula>0.12</formula>
    </cfRule>
    <cfRule type="cellIs" dxfId="13132" priority="13829" stopIfTrue="1" operator="between">
      <formula>0.1201</formula>
      <formula>0.2</formula>
    </cfRule>
    <cfRule type="cellIs" dxfId="13131" priority="13830" stopIfTrue="1" operator="greaterThan">
      <formula>0.2</formula>
    </cfRule>
  </conditionalFormatting>
  <conditionalFormatting sqref="P422">
    <cfRule type="cellIs" dxfId="13130" priority="13826" stopIfTrue="1" operator="between">
      <formula>50.1</formula>
      <formula>100</formula>
    </cfRule>
    <cfRule type="cellIs" dxfId="13129" priority="13827" stopIfTrue="1" operator="greaterThan">
      <formula>100</formula>
    </cfRule>
  </conditionalFormatting>
  <conditionalFormatting sqref="O422">
    <cfRule type="cellIs" dxfId="13128" priority="13824" stopIfTrue="1" operator="between">
      <formula>1250.1</formula>
      <formula>5000</formula>
    </cfRule>
    <cfRule type="cellIs" dxfId="13127" priority="13825" stopIfTrue="1" operator="greaterThan">
      <formula>5000</formula>
    </cfRule>
  </conditionalFormatting>
  <conditionalFormatting sqref="F422:G422">
    <cfRule type="cellIs" dxfId="13126" priority="13821" stopIfTrue="1" operator="lessThanOrEqual">
      <formula>60</formula>
    </cfRule>
    <cfRule type="cellIs" dxfId="13125" priority="13822" stopIfTrue="1" operator="between">
      <formula>60</formula>
      <formula>100</formula>
    </cfRule>
    <cfRule type="cellIs" dxfId="13124" priority="13823" stopIfTrue="1" operator="greaterThan">
      <formula>100</formula>
    </cfRule>
  </conditionalFormatting>
  <conditionalFormatting sqref="E422">
    <cfRule type="cellIs" dxfId="13123" priority="13818" stopIfTrue="1" operator="lessThanOrEqual">
      <formula>2.5</formula>
    </cfRule>
    <cfRule type="cellIs" dxfId="13122" priority="13819" stopIfTrue="1" operator="between">
      <formula>2.5</formula>
      <formula>7</formula>
    </cfRule>
    <cfRule type="cellIs" dxfId="13121" priority="13820" stopIfTrue="1" operator="greaterThan">
      <formula>7</formula>
    </cfRule>
  </conditionalFormatting>
  <conditionalFormatting sqref="H422">
    <cfRule type="cellIs" dxfId="13120" priority="13815" stopIfTrue="1" operator="lessThanOrEqual">
      <formula>12</formula>
    </cfRule>
    <cfRule type="cellIs" dxfId="13119" priority="13816" stopIfTrue="1" operator="between">
      <formula>12</formula>
      <formula>16</formula>
    </cfRule>
    <cfRule type="cellIs" dxfId="13118" priority="13817" stopIfTrue="1" operator="greaterThan">
      <formula>16</formula>
    </cfRule>
  </conditionalFormatting>
  <conditionalFormatting sqref="K422">
    <cfRule type="cellIs" dxfId="13117" priority="13812" stopIfTrue="1" operator="greaterThan">
      <formula>6.2</formula>
    </cfRule>
    <cfRule type="cellIs" dxfId="13116" priority="13813" stopIfTrue="1" operator="between">
      <formula>5.601</formula>
      <formula>6.2</formula>
    </cfRule>
    <cfRule type="cellIs" dxfId="13115" priority="13814" stopIfTrue="1" operator="lessThanOrEqual">
      <formula>5.6</formula>
    </cfRule>
  </conditionalFormatting>
  <conditionalFormatting sqref="L422">
    <cfRule type="cellIs" dxfId="13114" priority="13811" stopIfTrue="1" operator="lessThanOrEqual">
      <formula>0.02</formula>
    </cfRule>
  </conditionalFormatting>
  <conditionalFormatting sqref="G422">
    <cfRule type="cellIs" dxfId="13113" priority="13808" stopIfTrue="1" operator="lessThanOrEqual">
      <formula>0.12</formula>
    </cfRule>
    <cfRule type="cellIs" dxfId="13112" priority="13809" stopIfTrue="1" operator="between">
      <formula>0.1201</formula>
      <formula>0.2</formula>
    </cfRule>
    <cfRule type="cellIs" dxfId="13111" priority="13810" stopIfTrue="1" operator="greaterThan">
      <formula>0.2</formula>
    </cfRule>
  </conditionalFormatting>
  <conditionalFormatting sqref="P422">
    <cfRule type="cellIs" dxfId="13110" priority="13806" stopIfTrue="1" operator="between">
      <formula>50.1</formula>
      <formula>100</formula>
    </cfRule>
    <cfRule type="cellIs" dxfId="13109" priority="13807" stopIfTrue="1" operator="greaterThan">
      <formula>100</formula>
    </cfRule>
  </conditionalFormatting>
  <conditionalFormatting sqref="O422">
    <cfRule type="cellIs" dxfId="13108" priority="13804" stopIfTrue="1" operator="between">
      <formula>1250.1</formula>
      <formula>5000</formula>
    </cfRule>
    <cfRule type="cellIs" dxfId="13107" priority="13805" stopIfTrue="1" operator="greaterThan">
      <formula>5000</formula>
    </cfRule>
  </conditionalFormatting>
  <conditionalFormatting sqref="Q422">
    <cfRule type="cellIs" dxfId="13106" priority="13802" operator="lessThanOrEqual">
      <formula>1</formula>
    </cfRule>
    <cfRule type="cellIs" dxfId="13105" priority="13803" operator="lessThan">
      <formula>3</formula>
    </cfRule>
  </conditionalFormatting>
  <conditionalFormatting sqref="F434:G434">
    <cfRule type="cellIs" dxfId="13104" priority="13799" stopIfTrue="1" operator="lessThanOrEqual">
      <formula>60</formula>
    </cfRule>
    <cfRule type="cellIs" dxfId="13103" priority="13800" stopIfTrue="1" operator="between">
      <formula>60</formula>
      <formula>100</formula>
    </cfRule>
    <cfRule type="cellIs" dxfId="13102" priority="13801" stopIfTrue="1" operator="greaterThan">
      <formula>100</formula>
    </cfRule>
  </conditionalFormatting>
  <conditionalFormatting sqref="E434">
    <cfRule type="cellIs" dxfId="13101" priority="13796" stopIfTrue="1" operator="lessThanOrEqual">
      <formula>2.5</formula>
    </cfRule>
    <cfRule type="cellIs" dxfId="13100" priority="13797" stopIfTrue="1" operator="between">
      <formula>2.5</formula>
      <formula>7</formula>
    </cfRule>
    <cfRule type="cellIs" dxfId="13099" priority="13798" stopIfTrue="1" operator="greaterThan">
      <formula>7</formula>
    </cfRule>
  </conditionalFormatting>
  <conditionalFormatting sqref="H434">
    <cfRule type="cellIs" dxfId="13098" priority="13793" stopIfTrue="1" operator="lessThanOrEqual">
      <formula>12</formula>
    </cfRule>
    <cfRule type="cellIs" dxfId="13097" priority="13794" stopIfTrue="1" operator="between">
      <formula>12</formula>
      <formula>16</formula>
    </cfRule>
    <cfRule type="cellIs" dxfId="13096" priority="13795" stopIfTrue="1" operator="greaterThan">
      <formula>16</formula>
    </cfRule>
  </conditionalFormatting>
  <conditionalFormatting sqref="K434">
    <cfRule type="cellIs" dxfId="13095" priority="13790" stopIfTrue="1" operator="greaterThan">
      <formula>6.2</formula>
    </cfRule>
    <cfRule type="cellIs" dxfId="13094" priority="13791" stopIfTrue="1" operator="between">
      <formula>5.601</formula>
      <formula>6.2</formula>
    </cfRule>
    <cfRule type="cellIs" dxfId="13093" priority="13792" stopIfTrue="1" operator="lessThanOrEqual">
      <formula>5.6</formula>
    </cfRule>
  </conditionalFormatting>
  <conditionalFormatting sqref="L434">
    <cfRule type="cellIs" dxfId="13092" priority="13789" stopIfTrue="1" operator="lessThanOrEqual">
      <formula>0.02</formula>
    </cfRule>
  </conditionalFormatting>
  <conditionalFormatting sqref="G434">
    <cfRule type="cellIs" dxfId="13091" priority="13786" stopIfTrue="1" operator="lessThanOrEqual">
      <formula>0.12</formula>
    </cfRule>
    <cfRule type="cellIs" dxfId="13090" priority="13787" stopIfTrue="1" operator="between">
      <formula>0.1201</formula>
      <formula>0.2</formula>
    </cfRule>
    <cfRule type="cellIs" dxfId="13089" priority="13788" stopIfTrue="1" operator="greaterThan">
      <formula>0.2</formula>
    </cfRule>
  </conditionalFormatting>
  <conditionalFormatting sqref="P434">
    <cfRule type="cellIs" dxfId="13088" priority="13784" stopIfTrue="1" operator="between">
      <formula>50.1</formula>
      <formula>100</formula>
    </cfRule>
    <cfRule type="cellIs" dxfId="13087" priority="13785" stopIfTrue="1" operator="greaterThan">
      <formula>100</formula>
    </cfRule>
  </conditionalFormatting>
  <conditionalFormatting sqref="O434">
    <cfRule type="cellIs" dxfId="13086" priority="13782" stopIfTrue="1" operator="between">
      <formula>1250.1</formula>
      <formula>5000</formula>
    </cfRule>
    <cfRule type="cellIs" dxfId="13085" priority="13783" stopIfTrue="1" operator="greaterThan">
      <formula>5000</formula>
    </cfRule>
  </conditionalFormatting>
  <conditionalFormatting sqref="Q434">
    <cfRule type="cellIs" dxfId="13084" priority="13780" operator="lessThanOrEqual">
      <formula>1</formula>
    </cfRule>
    <cfRule type="cellIs" dxfId="13083" priority="13781" operator="lessThan">
      <formula>3</formula>
    </cfRule>
  </conditionalFormatting>
  <conditionalFormatting sqref="F446:G446">
    <cfRule type="cellIs" dxfId="13082" priority="13777" stopIfTrue="1" operator="lessThanOrEqual">
      <formula>60</formula>
    </cfRule>
    <cfRule type="cellIs" dxfId="13081" priority="13778" stopIfTrue="1" operator="between">
      <formula>60</formula>
      <formula>100</formula>
    </cfRule>
    <cfRule type="cellIs" dxfId="13080" priority="13779" stopIfTrue="1" operator="greaterThan">
      <formula>100</formula>
    </cfRule>
  </conditionalFormatting>
  <conditionalFormatting sqref="E446">
    <cfRule type="cellIs" dxfId="13079" priority="13774" stopIfTrue="1" operator="lessThanOrEqual">
      <formula>2.5</formula>
    </cfRule>
    <cfRule type="cellIs" dxfId="13078" priority="13775" stopIfTrue="1" operator="between">
      <formula>2.5</formula>
      <formula>7</formula>
    </cfRule>
    <cfRule type="cellIs" dxfId="13077" priority="13776" stopIfTrue="1" operator="greaterThan">
      <formula>7</formula>
    </cfRule>
  </conditionalFormatting>
  <conditionalFormatting sqref="H446">
    <cfRule type="cellIs" dxfId="13076" priority="13771" stopIfTrue="1" operator="lessThanOrEqual">
      <formula>12</formula>
    </cfRule>
    <cfRule type="cellIs" dxfId="13075" priority="13772" stopIfTrue="1" operator="between">
      <formula>12</formula>
      <formula>16</formula>
    </cfRule>
    <cfRule type="cellIs" dxfId="13074" priority="13773" stopIfTrue="1" operator="greaterThan">
      <formula>16</formula>
    </cfRule>
  </conditionalFormatting>
  <conditionalFormatting sqref="K446">
    <cfRule type="cellIs" dxfId="13073" priority="13768" stopIfTrue="1" operator="greaterThan">
      <formula>6.2</formula>
    </cfRule>
    <cfRule type="cellIs" dxfId="13072" priority="13769" stopIfTrue="1" operator="between">
      <formula>5.601</formula>
      <formula>6.2</formula>
    </cfRule>
    <cfRule type="cellIs" dxfId="13071" priority="13770" stopIfTrue="1" operator="lessThanOrEqual">
      <formula>5.6</formula>
    </cfRule>
  </conditionalFormatting>
  <conditionalFormatting sqref="L446">
    <cfRule type="cellIs" dxfId="13070" priority="13767" stopIfTrue="1" operator="lessThanOrEqual">
      <formula>0.02</formula>
    </cfRule>
  </conditionalFormatting>
  <conditionalFormatting sqref="G446">
    <cfRule type="cellIs" dxfId="13069" priority="13764" stopIfTrue="1" operator="lessThanOrEqual">
      <formula>0.12</formula>
    </cfRule>
    <cfRule type="cellIs" dxfId="13068" priority="13765" stopIfTrue="1" operator="between">
      <formula>0.1201</formula>
      <formula>0.2</formula>
    </cfRule>
    <cfRule type="cellIs" dxfId="13067" priority="13766" stopIfTrue="1" operator="greaterThan">
      <formula>0.2</formula>
    </cfRule>
  </conditionalFormatting>
  <conditionalFormatting sqref="P446">
    <cfRule type="cellIs" dxfId="13066" priority="13762" stopIfTrue="1" operator="between">
      <formula>50.1</formula>
      <formula>100</formula>
    </cfRule>
    <cfRule type="cellIs" dxfId="13065" priority="13763" stopIfTrue="1" operator="greaterThan">
      <formula>100</formula>
    </cfRule>
  </conditionalFormatting>
  <conditionalFormatting sqref="O446">
    <cfRule type="cellIs" dxfId="13064" priority="13760" stopIfTrue="1" operator="between">
      <formula>1250.1</formula>
      <formula>5000</formula>
    </cfRule>
    <cfRule type="cellIs" dxfId="13063" priority="13761" stopIfTrue="1" operator="greaterThan">
      <formula>5000</formula>
    </cfRule>
  </conditionalFormatting>
  <conditionalFormatting sqref="F446:G446">
    <cfRule type="cellIs" dxfId="13062" priority="13757" stopIfTrue="1" operator="lessThanOrEqual">
      <formula>60</formula>
    </cfRule>
    <cfRule type="cellIs" dxfId="13061" priority="13758" stopIfTrue="1" operator="between">
      <formula>60</formula>
      <formula>100</formula>
    </cfRule>
    <cfRule type="cellIs" dxfId="13060" priority="13759" stopIfTrue="1" operator="greaterThan">
      <formula>100</formula>
    </cfRule>
  </conditionalFormatting>
  <conditionalFormatting sqref="E446">
    <cfRule type="cellIs" dxfId="13059" priority="13754" stopIfTrue="1" operator="lessThanOrEqual">
      <formula>2.5</formula>
    </cfRule>
    <cfRule type="cellIs" dxfId="13058" priority="13755" stopIfTrue="1" operator="between">
      <formula>2.5</formula>
      <formula>7</formula>
    </cfRule>
    <cfRule type="cellIs" dxfId="13057" priority="13756" stopIfTrue="1" operator="greaterThan">
      <formula>7</formula>
    </cfRule>
  </conditionalFormatting>
  <conditionalFormatting sqref="H446">
    <cfRule type="cellIs" dxfId="13056" priority="13751" stopIfTrue="1" operator="lessThanOrEqual">
      <formula>12</formula>
    </cfRule>
    <cfRule type="cellIs" dxfId="13055" priority="13752" stopIfTrue="1" operator="between">
      <formula>12</formula>
      <formula>16</formula>
    </cfRule>
    <cfRule type="cellIs" dxfId="13054" priority="13753" stopIfTrue="1" operator="greaterThan">
      <formula>16</formula>
    </cfRule>
  </conditionalFormatting>
  <conditionalFormatting sqref="K446">
    <cfRule type="cellIs" dxfId="13053" priority="13748" stopIfTrue="1" operator="greaterThan">
      <formula>6.2</formula>
    </cfRule>
    <cfRule type="cellIs" dxfId="13052" priority="13749" stopIfTrue="1" operator="between">
      <formula>5.601</formula>
      <formula>6.2</formula>
    </cfRule>
    <cfRule type="cellIs" dxfId="13051" priority="13750" stopIfTrue="1" operator="lessThanOrEqual">
      <formula>5.6</formula>
    </cfRule>
  </conditionalFormatting>
  <conditionalFormatting sqref="L446">
    <cfRule type="cellIs" dxfId="13050" priority="13747" stopIfTrue="1" operator="lessThanOrEqual">
      <formula>0.02</formula>
    </cfRule>
  </conditionalFormatting>
  <conditionalFormatting sqref="G446">
    <cfRule type="cellIs" dxfId="13049" priority="13744" stopIfTrue="1" operator="lessThanOrEqual">
      <formula>0.12</formula>
    </cfRule>
    <cfRule type="cellIs" dxfId="13048" priority="13745" stopIfTrue="1" operator="between">
      <formula>0.1201</formula>
      <formula>0.2</formula>
    </cfRule>
    <cfRule type="cellIs" dxfId="13047" priority="13746" stopIfTrue="1" operator="greaterThan">
      <formula>0.2</formula>
    </cfRule>
  </conditionalFormatting>
  <conditionalFormatting sqref="P446">
    <cfRule type="cellIs" dxfId="13046" priority="13742" stopIfTrue="1" operator="between">
      <formula>50.1</formula>
      <formula>100</formula>
    </cfRule>
    <cfRule type="cellIs" dxfId="13045" priority="13743" stopIfTrue="1" operator="greaterThan">
      <formula>100</formula>
    </cfRule>
  </conditionalFormatting>
  <conditionalFormatting sqref="O446">
    <cfRule type="cellIs" dxfId="13044" priority="13740" stopIfTrue="1" operator="between">
      <formula>1250.1</formula>
      <formula>5000</formula>
    </cfRule>
    <cfRule type="cellIs" dxfId="13043" priority="13741" stopIfTrue="1" operator="greaterThan">
      <formula>5000</formula>
    </cfRule>
  </conditionalFormatting>
  <conditionalFormatting sqref="Q446">
    <cfRule type="cellIs" dxfId="13042" priority="13738" operator="lessThanOrEqual">
      <formula>1</formula>
    </cfRule>
    <cfRule type="cellIs" dxfId="13041" priority="13739" operator="lessThan">
      <formula>3</formula>
    </cfRule>
  </conditionalFormatting>
  <conditionalFormatting sqref="F458:G458">
    <cfRule type="cellIs" dxfId="13040" priority="13735" stopIfTrue="1" operator="lessThanOrEqual">
      <formula>60</formula>
    </cfRule>
    <cfRule type="cellIs" dxfId="13039" priority="13736" stopIfTrue="1" operator="between">
      <formula>60</formula>
      <formula>100</formula>
    </cfRule>
    <cfRule type="cellIs" dxfId="13038" priority="13737" stopIfTrue="1" operator="greaterThan">
      <formula>100</formula>
    </cfRule>
  </conditionalFormatting>
  <conditionalFormatting sqref="E458">
    <cfRule type="cellIs" dxfId="13037" priority="13732" stopIfTrue="1" operator="lessThanOrEqual">
      <formula>2.5</formula>
    </cfRule>
    <cfRule type="cellIs" dxfId="13036" priority="13733" stopIfTrue="1" operator="between">
      <formula>2.5</formula>
      <formula>7</formula>
    </cfRule>
    <cfRule type="cellIs" dxfId="13035" priority="13734" stopIfTrue="1" operator="greaterThan">
      <formula>7</formula>
    </cfRule>
  </conditionalFormatting>
  <conditionalFormatting sqref="H458">
    <cfRule type="cellIs" dxfId="13034" priority="13729" stopIfTrue="1" operator="lessThanOrEqual">
      <formula>12</formula>
    </cfRule>
    <cfRule type="cellIs" dxfId="13033" priority="13730" stopIfTrue="1" operator="between">
      <formula>12</formula>
      <formula>16</formula>
    </cfRule>
    <cfRule type="cellIs" dxfId="13032" priority="13731" stopIfTrue="1" operator="greaterThan">
      <formula>16</formula>
    </cfRule>
  </conditionalFormatting>
  <conditionalFormatting sqref="K458">
    <cfRule type="cellIs" dxfId="13031" priority="13726" stopIfTrue="1" operator="greaterThan">
      <formula>6.2</formula>
    </cfRule>
    <cfRule type="cellIs" dxfId="13030" priority="13727" stopIfTrue="1" operator="between">
      <formula>5.601</formula>
      <formula>6.2</formula>
    </cfRule>
    <cfRule type="cellIs" dxfId="13029" priority="13728" stopIfTrue="1" operator="lessThanOrEqual">
      <formula>5.6</formula>
    </cfRule>
  </conditionalFormatting>
  <conditionalFormatting sqref="L458">
    <cfRule type="cellIs" dxfId="13028" priority="13725" stopIfTrue="1" operator="lessThanOrEqual">
      <formula>0.02</formula>
    </cfRule>
  </conditionalFormatting>
  <conditionalFormatting sqref="G458">
    <cfRule type="cellIs" dxfId="13027" priority="13722" stopIfTrue="1" operator="lessThanOrEqual">
      <formula>0.12</formula>
    </cfRule>
    <cfRule type="cellIs" dxfId="13026" priority="13723" stopIfTrue="1" operator="between">
      <formula>0.1201</formula>
      <formula>0.2</formula>
    </cfRule>
    <cfRule type="cellIs" dxfId="13025" priority="13724" stopIfTrue="1" operator="greaterThan">
      <formula>0.2</formula>
    </cfRule>
  </conditionalFormatting>
  <conditionalFormatting sqref="P458">
    <cfRule type="cellIs" dxfId="13024" priority="13720" stopIfTrue="1" operator="between">
      <formula>50.1</formula>
      <formula>100</formula>
    </cfRule>
    <cfRule type="cellIs" dxfId="13023" priority="13721" stopIfTrue="1" operator="greaterThan">
      <formula>100</formula>
    </cfRule>
  </conditionalFormatting>
  <conditionalFormatting sqref="O458">
    <cfRule type="cellIs" dxfId="13022" priority="13718" stopIfTrue="1" operator="between">
      <formula>1250.1</formula>
      <formula>5000</formula>
    </cfRule>
    <cfRule type="cellIs" dxfId="13021" priority="13719" stopIfTrue="1" operator="greaterThan">
      <formula>5000</formula>
    </cfRule>
  </conditionalFormatting>
  <conditionalFormatting sqref="F458:G458">
    <cfRule type="cellIs" dxfId="13020" priority="13715" stopIfTrue="1" operator="lessThanOrEqual">
      <formula>60</formula>
    </cfRule>
    <cfRule type="cellIs" dxfId="13019" priority="13716" stopIfTrue="1" operator="between">
      <formula>60</formula>
      <formula>100</formula>
    </cfRule>
    <cfRule type="cellIs" dxfId="13018" priority="13717" stopIfTrue="1" operator="greaterThan">
      <formula>100</formula>
    </cfRule>
  </conditionalFormatting>
  <conditionalFormatting sqref="E458">
    <cfRule type="cellIs" dxfId="13017" priority="13712" stopIfTrue="1" operator="lessThanOrEqual">
      <formula>2.5</formula>
    </cfRule>
    <cfRule type="cellIs" dxfId="13016" priority="13713" stopIfTrue="1" operator="between">
      <formula>2.5</formula>
      <formula>7</formula>
    </cfRule>
    <cfRule type="cellIs" dxfId="13015" priority="13714" stopIfTrue="1" operator="greaterThan">
      <formula>7</formula>
    </cfRule>
  </conditionalFormatting>
  <conditionalFormatting sqref="H458">
    <cfRule type="cellIs" dxfId="13014" priority="13709" stopIfTrue="1" operator="lessThanOrEqual">
      <formula>12</formula>
    </cfRule>
    <cfRule type="cellIs" dxfId="13013" priority="13710" stopIfTrue="1" operator="between">
      <formula>12</formula>
      <formula>16</formula>
    </cfRule>
    <cfRule type="cellIs" dxfId="13012" priority="13711" stopIfTrue="1" operator="greaterThan">
      <formula>16</formula>
    </cfRule>
  </conditionalFormatting>
  <conditionalFormatting sqref="K458">
    <cfRule type="cellIs" dxfId="13011" priority="13706" stopIfTrue="1" operator="greaterThan">
      <formula>6.2</formula>
    </cfRule>
    <cfRule type="cellIs" dxfId="13010" priority="13707" stopIfTrue="1" operator="between">
      <formula>5.601</formula>
      <formula>6.2</formula>
    </cfRule>
    <cfRule type="cellIs" dxfId="13009" priority="13708" stopIfTrue="1" operator="lessThanOrEqual">
      <formula>5.6</formula>
    </cfRule>
  </conditionalFormatting>
  <conditionalFormatting sqref="L458">
    <cfRule type="cellIs" dxfId="13008" priority="13705" stopIfTrue="1" operator="lessThanOrEqual">
      <formula>0.02</formula>
    </cfRule>
  </conditionalFormatting>
  <conditionalFormatting sqref="G458">
    <cfRule type="cellIs" dxfId="13007" priority="13702" stopIfTrue="1" operator="lessThanOrEqual">
      <formula>0.12</formula>
    </cfRule>
    <cfRule type="cellIs" dxfId="13006" priority="13703" stopIfTrue="1" operator="between">
      <formula>0.1201</formula>
      <formula>0.2</formula>
    </cfRule>
    <cfRule type="cellIs" dxfId="13005" priority="13704" stopIfTrue="1" operator="greaterThan">
      <formula>0.2</formula>
    </cfRule>
  </conditionalFormatting>
  <conditionalFormatting sqref="P458">
    <cfRule type="cellIs" dxfId="13004" priority="13700" stopIfTrue="1" operator="between">
      <formula>50.1</formula>
      <formula>100</formula>
    </cfRule>
    <cfRule type="cellIs" dxfId="13003" priority="13701" stopIfTrue="1" operator="greaterThan">
      <formula>100</formula>
    </cfRule>
  </conditionalFormatting>
  <conditionalFormatting sqref="O458">
    <cfRule type="cellIs" dxfId="13002" priority="13698" stopIfTrue="1" operator="between">
      <formula>1250.1</formula>
      <formula>5000</formula>
    </cfRule>
    <cfRule type="cellIs" dxfId="13001" priority="13699" stopIfTrue="1" operator="greaterThan">
      <formula>5000</formula>
    </cfRule>
  </conditionalFormatting>
  <conditionalFormatting sqref="Q458">
    <cfRule type="cellIs" dxfId="13000" priority="13696" operator="lessThanOrEqual">
      <formula>1</formula>
    </cfRule>
    <cfRule type="cellIs" dxfId="12999" priority="13697" operator="lessThan">
      <formula>3</formula>
    </cfRule>
  </conditionalFormatting>
  <conditionalFormatting sqref="F470 J470">
    <cfRule type="cellIs" dxfId="12998" priority="13693" stopIfTrue="1" operator="lessThanOrEqual">
      <formula>60</formula>
    </cfRule>
    <cfRule type="cellIs" dxfId="12997" priority="13694" stopIfTrue="1" operator="between">
      <formula>60</formula>
      <formula>100</formula>
    </cfRule>
    <cfRule type="cellIs" dxfId="12996" priority="13695" stopIfTrue="1" operator="greaterThan">
      <formula>100</formula>
    </cfRule>
  </conditionalFormatting>
  <conditionalFormatting sqref="E470">
    <cfRule type="cellIs" dxfId="12995" priority="13690" stopIfTrue="1" operator="lessThanOrEqual">
      <formula>2.5</formula>
    </cfRule>
    <cfRule type="cellIs" dxfId="12994" priority="13691" stopIfTrue="1" operator="between">
      <formula>2.5</formula>
      <formula>7</formula>
    </cfRule>
    <cfRule type="cellIs" dxfId="12993" priority="13692" stopIfTrue="1" operator="greaterThan">
      <formula>7</formula>
    </cfRule>
  </conditionalFormatting>
  <conditionalFormatting sqref="H470">
    <cfRule type="cellIs" dxfId="12992" priority="13687" stopIfTrue="1" operator="lessThanOrEqual">
      <formula>12</formula>
    </cfRule>
    <cfRule type="cellIs" dxfId="12991" priority="13688" stopIfTrue="1" operator="between">
      <formula>12</formula>
      <formula>16</formula>
    </cfRule>
    <cfRule type="cellIs" dxfId="12990" priority="13689" stopIfTrue="1" operator="greaterThan">
      <formula>16</formula>
    </cfRule>
  </conditionalFormatting>
  <conditionalFormatting sqref="K470">
    <cfRule type="cellIs" dxfId="12989" priority="13684" stopIfTrue="1" operator="greaterThan">
      <formula>6.2</formula>
    </cfRule>
    <cfRule type="cellIs" dxfId="12988" priority="13685" stopIfTrue="1" operator="between">
      <formula>5.601</formula>
      <formula>6.2</formula>
    </cfRule>
    <cfRule type="cellIs" dxfId="12987" priority="13686" stopIfTrue="1" operator="lessThanOrEqual">
      <formula>5.6</formula>
    </cfRule>
  </conditionalFormatting>
  <conditionalFormatting sqref="L470">
    <cfRule type="cellIs" dxfId="12986" priority="13683" stopIfTrue="1" operator="lessThanOrEqual">
      <formula>0.02</formula>
    </cfRule>
  </conditionalFormatting>
  <conditionalFormatting sqref="G470">
    <cfRule type="cellIs" dxfId="12985" priority="13680" stopIfTrue="1" operator="lessThanOrEqual">
      <formula>0.12</formula>
    </cfRule>
    <cfRule type="cellIs" dxfId="12984" priority="13681" stopIfTrue="1" operator="between">
      <formula>0.1201</formula>
      <formula>0.2</formula>
    </cfRule>
    <cfRule type="cellIs" dxfId="12983" priority="13682" stopIfTrue="1" operator="greaterThan">
      <formula>0.2</formula>
    </cfRule>
  </conditionalFormatting>
  <conditionalFormatting sqref="P470">
    <cfRule type="cellIs" dxfId="12982" priority="13678" stopIfTrue="1" operator="between">
      <formula>50.1</formula>
      <formula>100</formula>
    </cfRule>
    <cfRule type="cellIs" dxfId="12981" priority="13679" stopIfTrue="1" operator="greaterThan">
      <formula>100</formula>
    </cfRule>
  </conditionalFormatting>
  <conditionalFormatting sqref="O470">
    <cfRule type="cellIs" dxfId="12980" priority="13676" stopIfTrue="1" operator="between">
      <formula>1250.1</formula>
      <formula>5000</formula>
    </cfRule>
    <cfRule type="cellIs" dxfId="12979" priority="13677" stopIfTrue="1" operator="greaterThan">
      <formula>5000</formula>
    </cfRule>
  </conditionalFormatting>
  <conditionalFormatting sqref="F470 J470">
    <cfRule type="cellIs" dxfId="12978" priority="13673" stopIfTrue="1" operator="lessThanOrEqual">
      <formula>60</formula>
    </cfRule>
    <cfRule type="cellIs" dxfId="12977" priority="13674" stopIfTrue="1" operator="between">
      <formula>60</formula>
      <formula>100</formula>
    </cfRule>
    <cfRule type="cellIs" dxfId="12976" priority="13675" stopIfTrue="1" operator="greaterThan">
      <formula>100</formula>
    </cfRule>
  </conditionalFormatting>
  <conditionalFormatting sqref="E470">
    <cfRule type="cellIs" dxfId="12975" priority="13670" stopIfTrue="1" operator="lessThanOrEqual">
      <formula>2.5</formula>
    </cfRule>
    <cfRule type="cellIs" dxfId="12974" priority="13671" stopIfTrue="1" operator="between">
      <formula>2.5</formula>
      <formula>7</formula>
    </cfRule>
    <cfRule type="cellIs" dxfId="12973" priority="13672" stopIfTrue="1" operator="greaterThan">
      <formula>7</formula>
    </cfRule>
  </conditionalFormatting>
  <conditionalFormatting sqref="H470">
    <cfRule type="cellIs" dxfId="12972" priority="13667" stopIfTrue="1" operator="lessThanOrEqual">
      <formula>12</formula>
    </cfRule>
    <cfRule type="cellIs" dxfId="12971" priority="13668" stopIfTrue="1" operator="between">
      <formula>12</formula>
      <formula>16</formula>
    </cfRule>
    <cfRule type="cellIs" dxfId="12970" priority="13669" stopIfTrue="1" operator="greaterThan">
      <formula>16</formula>
    </cfRule>
  </conditionalFormatting>
  <conditionalFormatting sqref="K470">
    <cfRule type="cellIs" dxfId="12969" priority="13664" stopIfTrue="1" operator="greaterThan">
      <formula>6.2</formula>
    </cfRule>
    <cfRule type="cellIs" dxfId="12968" priority="13665" stopIfTrue="1" operator="between">
      <formula>5.601</formula>
      <formula>6.2</formula>
    </cfRule>
    <cfRule type="cellIs" dxfId="12967" priority="13666" stopIfTrue="1" operator="lessThanOrEqual">
      <formula>5.6</formula>
    </cfRule>
  </conditionalFormatting>
  <conditionalFormatting sqref="L470">
    <cfRule type="cellIs" dxfId="12966" priority="13663" stopIfTrue="1" operator="lessThanOrEqual">
      <formula>0.02</formula>
    </cfRule>
  </conditionalFormatting>
  <conditionalFormatting sqref="G470">
    <cfRule type="cellIs" dxfId="12965" priority="13660" stopIfTrue="1" operator="lessThanOrEqual">
      <formula>0.12</formula>
    </cfRule>
    <cfRule type="cellIs" dxfId="12964" priority="13661" stopIfTrue="1" operator="between">
      <formula>0.1201</formula>
      <formula>0.2</formula>
    </cfRule>
    <cfRule type="cellIs" dxfId="12963" priority="13662" stopIfTrue="1" operator="greaterThan">
      <formula>0.2</formula>
    </cfRule>
  </conditionalFormatting>
  <conditionalFormatting sqref="P470">
    <cfRule type="cellIs" dxfId="12962" priority="13658" stopIfTrue="1" operator="between">
      <formula>50.1</formula>
      <formula>100</formula>
    </cfRule>
    <cfRule type="cellIs" dxfId="12961" priority="13659" stopIfTrue="1" operator="greaterThan">
      <formula>100</formula>
    </cfRule>
  </conditionalFormatting>
  <conditionalFormatting sqref="O470">
    <cfRule type="cellIs" dxfId="12960" priority="13656" stopIfTrue="1" operator="between">
      <formula>1250.1</formula>
      <formula>5000</formula>
    </cfRule>
    <cfRule type="cellIs" dxfId="12959" priority="13657" stopIfTrue="1" operator="greaterThan">
      <formula>5000</formula>
    </cfRule>
  </conditionalFormatting>
  <conditionalFormatting sqref="Q470">
    <cfRule type="cellIs" dxfId="12958" priority="13654" operator="lessThanOrEqual">
      <formula>1</formula>
    </cfRule>
    <cfRule type="cellIs" dxfId="12957" priority="13655" operator="lessThan">
      <formula>3</formula>
    </cfRule>
  </conditionalFormatting>
  <conditionalFormatting sqref="F482:G482">
    <cfRule type="cellIs" dxfId="12956" priority="13651" stopIfTrue="1" operator="lessThanOrEqual">
      <formula>60</formula>
    </cfRule>
    <cfRule type="cellIs" dxfId="12955" priority="13652" stopIfTrue="1" operator="between">
      <formula>60</formula>
      <formula>100</formula>
    </cfRule>
    <cfRule type="cellIs" dxfId="12954" priority="13653" stopIfTrue="1" operator="greaterThan">
      <formula>100</formula>
    </cfRule>
  </conditionalFormatting>
  <conditionalFormatting sqref="E482">
    <cfRule type="cellIs" dxfId="12953" priority="13648" stopIfTrue="1" operator="lessThanOrEqual">
      <formula>2.5</formula>
    </cfRule>
    <cfRule type="cellIs" dxfId="12952" priority="13649" stopIfTrue="1" operator="between">
      <formula>2.5</formula>
      <formula>7</formula>
    </cfRule>
    <cfRule type="cellIs" dxfId="12951" priority="13650" stopIfTrue="1" operator="greaterThan">
      <formula>7</formula>
    </cfRule>
  </conditionalFormatting>
  <conditionalFormatting sqref="H482">
    <cfRule type="cellIs" dxfId="12950" priority="13645" stopIfTrue="1" operator="lessThanOrEqual">
      <formula>12</formula>
    </cfRule>
    <cfRule type="cellIs" dxfId="12949" priority="13646" stopIfTrue="1" operator="between">
      <formula>12</formula>
      <formula>16</formula>
    </cfRule>
    <cfRule type="cellIs" dxfId="12948" priority="13647" stopIfTrue="1" operator="greaterThan">
      <formula>16</formula>
    </cfRule>
  </conditionalFormatting>
  <conditionalFormatting sqref="K482">
    <cfRule type="cellIs" dxfId="12947" priority="13642" stopIfTrue="1" operator="greaterThan">
      <formula>6.2</formula>
    </cfRule>
    <cfRule type="cellIs" dxfId="12946" priority="13643" stopIfTrue="1" operator="between">
      <formula>5.601</formula>
      <formula>6.2</formula>
    </cfRule>
    <cfRule type="cellIs" dxfId="12945" priority="13644" stopIfTrue="1" operator="lessThanOrEqual">
      <formula>5.6</formula>
    </cfRule>
  </conditionalFormatting>
  <conditionalFormatting sqref="L482">
    <cfRule type="cellIs" dxfId="12944" priority="13641" stopIfTrue="1" operator="lessThanOrEqual">
      <formula>0.02</formula>
    </cfRule>
  </conditionalFormatting>
  <conditionalFormatting sqref="G482">
    <cfRule type="cellIs" dxfId="12943" priority="13638" stopIfTrue="1" operator="lessThanOrEqual">
      <formula>0.12</formula>
    </cfRule>
    <cfRule type="cellIs" dxfId="12942" priority="13639" stopIfTrue="1" operator="between">
      <formula>0.1201</formula>
      <formula>0.2</formula>
    </cfRule>
    <cfRule type="cellIs" dxfId="12941" priority="13640" stopIfTrue="1" operator="greaterThan">
      <formula>0.2</formula>
    </cfRule>
  </conditionalFormatting>
  <conditionalFormatting sqref="P482">
    <cfRule type="cellIs" dxfId="12940" priority="13636" stopIfTrue="1" operator="between">
      <formula>50.1</formula>
      <formula>100</formula>
    </cfRule>
    <cfRule type="cellIs" dxfId="12939" priority="13637" stopIfTrue="1" operator="greaterThan">
      <formula>100</formula>
    </cfRule>
  </conditionalFormatting>
  <conditionalFormatting sqref="O482">
    <cfRule type="cellIs" dxfId="12938" priority="13634" stopIfTrue="1" operator="between">
      <formula>1250.1</formula>
      <formula>5000</formula>
    </cfRule>
    <cfRule type="cellIs" dxfId="12937" priority="13635" stopIfTrue="1" operator="greaterThan">
      <formula>5000</formula>
    </cfRule>
  </conditionalFormatting>
  <conditionalFormatting sqref="F482:G482">
    <cfRule type="cellIs" dxfId="12936" priority="13631" stopIfTrue="1" operator="lessThanOrEqual">
      <formula>60</formula>
    </cfRule>
    <cfRule type="cellIs" dxfId="12935" priority="13632" stopIfTrue="1" operator="between">
      <formula>60</formula>
      <formula>100</formula>
    </cfRule>
    <cfRule type="cellIs" dxfId="12934" priority="13633" stopIfTrue="1" operator="greaterThan">
      <formula>100</formula>
    </cfRule>
  </conditionalFormatting>
  <conditionalFormatting sqref="E482">
    <cfRule type="cellIs" dxfId="12933" priority="13628" stopIfTrue="1" operator="lessThanOrEqual">
      <formula>2.5</formula>
    </cfRule>
    <cfRule type="cellIs" dxfId="12932" priority="13629" stopIfTrue="1" operator="between">
      <formula>2.5</formula>
      <formula>7</formula>
    </cfRule>
    <cfRule type="cellIs" dxfId="12931" priority="13630" stopIfTrue="1" operator="greaterThan">
      <formula>7</formula>
    </cfRule>
  </conditionalFormatting>
  <conditionalFormatting sqref="H482">
    <cfRule type="cellIs" dxfId="12930" priority="13625" stopIfTrue="1" operator="lessThanOrEqual">
      <formula>12</formula>
    </cfRule>
    <cfRule type="cellIs" dxfId="12929" priority="13626" stopIfTrue="1" operator="between">
      <formula>12</formula>
      <formula>16</formula>
    </cfRule>
    <cfRule type="cellIs" dxfId="12928" priority="13627" stopIfTrue="1" operator="greaterThan">
      <formula>16</formula>
    </cfRule>
  </conditionalFormatting>
  <conditionalFormatting sqref="K482">
    <cfRule type="cellIs" dxfId="12927" priority="13622" stopIfTrue="1" operator="greaterThan">
      <formula>6.2</formula>
    </cfRule>
    <cfRule type="cellIs" dxfId="12926" priority="13623" stopIfTrue="1" operator="between">
      <formula>5.601</formula>
      <formula>6.2</formula>
    </cfRule>
    <cfRule type="cellIs" dxfId="12925" priority="13624" stopIfTrue="1" operator="lessThanOrEqual">
      <formula>5.6</formula>
    </cfRule>
  </conditionalFormatting>
  <conditionalFormatting sqref="L482">
    <cfRule type="cellIs" dxfId="12924" priority="13621" stopIfTrue="1" operator="lessThanOrEqual">
      <formula>0.02</formula>
    </cfRule>
  </conditionalFormatting>
  <conditionalFormatting sqref="G482">
    <cfRule type="cellIs" dxfId="12923" priority="13618" stopIfTrue="1" operator="lessThanOrEqual">
      <formula>0.12</formula>
    </cfRule>
    <cfRule type="cellIs" dxfId="12922" priority="13619" stopIfTrue="1" operator="between">
      <formula>0.1201</formula>
      <formula>0.2</formula>
    </cfRule>
    <cfRule type="cellIs" dxfId="12921" priority="13620" stopIfTrue="1" operator="greaterThan">
      <formula>0.2</formula>
    </cfRule>
  </conditionalFormatting>
  <conditionalFormatting sqref="P482">
    <cfRule type="cellIs" dxfId="12920" priority="13616" stopIfTrue="1" operator="between">
      <formula>50.1</formula>
      <formula>100</formula>
    </cfRule>
    <cfRule type="cellIs" dxfId="12919" priority="13617" stopIfTrue="1" operator="greaterThan">
      <formula>100</formula>
    </cfRule>
  </conditionalFormatting>
  <conditionalFormatting sqref="O482">
    <cfRule type="cellIs" dxfId="12918" priority="13614" stopIfTrue="1" operator="between">
      <formula>1250.1</formula>
      <formula>5000</formula>
    </cfRule>
    <cfRule type="cellIs" dxfId="12917" priority="13615" stopIfTrue="1" operator="greaterThan">
      <formula>5000</formula>
    </cfRule>
  </conditionalFormatting>
  <conditionalFormatting sqref="Q482">
    <cfRule type="cellIs" dxfId="12916" priority="13612" operator="lessThanOrEqual">
      <formula>1</formula>
    </cfRule>
    <cfRule type="cellIs" dxfId="12915" priority="13613" operator="lessThan">
      <formula>3</formula>
    </cfRule>
  </conditionalFormatting>
  <conditionalFormatting sqref="F494:G494">
    <cfRule type="cellIs" dxfId="12914" priority="13609" stopIfTrue="1" operator="lessThanOrEqual">
      <formula>60</formula>
    </cfRule>
    <cfRule type="cellIs" dxfId="12913" priority="13610" stopIfTrue="1" operator="between">
      <formula>60</formula>
      <formula>100</formula>
    </cfRule>
    <cfRule type="cellIs" dxfId="12912" priority="13611" stopIfTrue="1" operator="greaterThan">
      <formula>100</formula>
    </cfRule>
  </conditionalFormatting>
  <conditionalFormatting sqref="E494">
    <cfRule type="cellIs" dxfId="12911" priority="13606" stopIfTrue="1" operator="lessThanOrEqual">
      <formula>2.5</formula>
    </cfRule>
    <cfRule type="cellIs" dxfId="12910" priority="13607" stopIfTrue="1" operator="between">
      <formula>2.5</formula>
      <formula>7</formula>
    </cfRule>
    <cfRule type="cellIs" dxfId="12909" priority="13608" stopIfTrue="1" operator="greaterThan">
      <formula>7</formula>
    </cfRule>
  </conditionalFormatting>
  <conditionalFormatting sqref="H494">
    <cfRule type="cellIs" dxfId="12908" priority="13603" stopIfTrue="1" operator="lessThanOrEqual">
      <formula>12</formula>
    </cfRule>
    <cfRule type="cellIs" dxfId="12907" priority="13604" stopIfTrue="1" operator="between">
      <formula>12</formula>
      <formula>16</formula>
    </cfRule>
    <cfRule type="cellIs" dxfId="12906" priority="13605" stopIfTrue="1" operator="greaterThan">
      <formula>16</formula>
    </cfRule>
  </conditionalFormatting>
  <conditionalFormatting sqref="K494">
    <cfRule type="cellIs" dxfId="12905" priority="13600" stopIfTrue="1" operator="greaterThan">
      <formula>6.2</formula>
    </cfRule>
    <cfRule type="cellIs" dxfId="12904" priority="13601" stopIfTrue="1" operator="between">
      <formula>5.601</formula>
      <formula>6.2</formula>
    </cfRule>
    <cfRule type="cellIs" dxfId="12903" priority="13602" stopIfTrue="1" operator="lessThanOrEqual">
      <formula>5.6</formula>
    </cfRule>
  </conditionalFormatting>
  <conditionalFormatting sqref="L494">
    <cfRule type="cellIs" dxfId="12902" priority="13599" stopIfTrue="1" operator="lessThanOrEqual">
      <formula>0.02</formula>
    </cfRule>
  </conditionalFormatting>
  <conditionalFormatting sqref="G494">
    <cfRule type="cellIs" dxfId="12901" priority="13596" stopIfTrue="1" operator="lessThanOrEqual">
      <formula>0.12</formula>
    </cfRule>
    <cfRule type="cellIs" dxfId="12900" priority="13597" stopIfTrue="1" operator="between">
      <formula>0.1201</formula>
      <formula>0.2</formula>
    </cfRule>
    <cfRule type="cellIs" dxfId="12899" priority="13598" stopIfTrue="1" operator="greaterThan">
      <formula>0.2</formula>
    </cfRule>
  </conditionalFormatting>
  <conditionalFormatting sqref="P494">
    <cfRule type="cellIs" dxfId="12898" priority="13594" stopIfTrue="1" operator="between">
      <formula>50.1</formula>
      <formula>100</formula>
    </cfRule>
    <cfRule type="cellIs" dxfId="12897" priority="13595" stopIfTrue="1" operator="greaterThan">
      <formula>100</formula>
    </cfRule>
  </conditionalFormatting>
  <conditionalFormatting sqref="O494">
    <cfRule type="cellIs" dxfId="12896" priority="13592" stopIfTrue="1" operator="between">
      <formula>1250.1</formula>
      <formula>5000</formula>
    </cfRule>
    <cfRule type="cellIs" dxfId="12895" priority="13593" stopIfTrue="1" operator="greaterThan">
      <formula>5000</formula>
    </cfRule>
  </conditionalFormatting>
  <conditionalFormatting sqref="F494:G494">
    <cfRule type="cellIs" dxfId="12894" priority="13589" stopIfTrue="1" operator="lessThanOrEqual">
      <formula>60</formula>
    </cfRule>
    <cfRule type="cellIs" dxfId="12893" priority="13590" stopIfTrue="1" operator="between">
      <formula>60</formula>
      <formula>100</formula>
    </cfRule>
    <cfRule type="cellIs" dxfId="12892" priority="13591" stopIfTrue="1" operator="greaterThan">
      <formula>100</formula>
    </cfRule>
  </conditionalFormatting>
  <conditionalFormatting sqref="E494">
    <cfRule type="cellIs" dxfId="12891" priority="13586" stopIfTrue="1" operator="lessThanOrEqual">
      <formula>2.5</formula>
    </cfRule>
    <cfRule type="cellIs" dxfId="12890" priority="13587" stopIfTrue="1" operator="between">
      <formula>2.5</formula>
      <formula>7</formula>
    </cfRule>
    <cfRule type="cellIs" dxfId="12889" priority="13588" stopIfTrue="1" operator="greaterThan">
      <formula>7</formula>
    </cfRule>
  </conditionalFormatting>
  <conditionalFormatting sqref="H494">
    <cfRule type="cellIs" dxfId="12888" priority="13583" stopIfTrue="1" operator="lessThanOrEqual">
      <formula>12</formula>
    </cfRule>
    <cfRule type="cellIs" dxfId="12887" priority="13584" stopIfTrue="1" operator="between">
      <formula>12</formula>
      <formula>16</formula>
    </cfRule>
    <cfRule type="cellIs" dxfId="12886" priority="13585" stopIfTrue="1" operator="greaterThan">
      <formula>16</formula>
    </cfRule>
  </conditionalFormatting>
  <conditionalFormatting sqref="K494">
    <cfRule type="cellIs" dxfId="12885" priority="13580" stopIfTrue="1" operator="greaterThan">
      <formula>6.2</formula>
    </cfRule>
    <cfRule type="cellIs" dxfId="12884" priority="13581" stopIfTrue="1" operator="between">
      <formula>5.601</formula>
      <formula>6.2</formula>
    </cfRule>
    <cfRule type="cellIs" dxfId="12883" priority="13582" stopIfTrue="1" operator="lessThanOrEqual">
      <formula>5.6</formula>
    </cfRule>
  </conditionalFormatting>
  <conditionalFormatting sqref="L494">
    <cfRule type="cellIs" dxfId="12882" priority="13579" stopIfTrue="1" operator="lessThanOrEqual">
      <formula>0.02</formula>
    </cfRule>
  </conditionalFormatting>
  <conditionalFormatting sqref="G494">
    <cfRule type="cellIs" dxfId="12881" priority="13576" stopIfTrue="1" operator="lessThanOrEqual">
      <formula>0.12</formula>
    </cfRule>
    <cfRule type="cellIs" dxfId="12880" priority="13577" stopIfTrue="1" operator="between">
      <formula>0.1201</formula>
      <formula>0.2</formula>
    </cfRule>
    <cfRule type="cellIs" dxfId="12879" priority="13578" stopIfTrue="1" operator="greaterThan">
      <formula>0.2</formula>
    </cfRule>
  </conditionalFormatting>
  <conditionalFormatting sqref="P494">
    <cfRule type="cellIs" dxfId="12878" priority="13574" stopIfTrue="1" operator="between">
      <formula>50.1</formula>
      <formula>100</formula>
    </cfRule>
    <cfRule type="cellIs" dxfId="12877" priority="13575" stopIfTrue="1" operator="greaterThan">
      <formula>100</formula>
    </cfRule>
  </conditionalFormatting>
  <conditionalFormatting sqref="O494">
    <cfRule type="cellIs" dxfId="12876" priority="13572" stopIfTrue="1" operator="between">
      <formula>1250.1</formula>
      <formula>5000</formula>
    </cfRule>
    <cfRule type="cellIs" dxfId="12875" priority="13573" stopIfTrue="1" operator="greaterThan">
      <formula>5000</formula>
    </cfRule>
  </conditionalFormatting>
  <conditionalFormatting sqref="Q494">
    <cfRule type="cellIs" dxfId="12874" priority="13570" operator="lessThanOrEqual">
      <formula>1</formula>
    </cfRule>
    <cfRule type="cellIs" dxfId="12873" priority="13571" operator="lessThan">
      <formula>3</formula>
    </cfRule>
  </conditionalFormatting>
  <conditionalFormatting sqref="F506:G506">
    <cfRule type="cellIs" dxfId="12872" priority="13567" stopIfTrue="1" operator="lessThanOrEqual">
      <formula>60</formula>
    </cfRule>
    <cfRule type="cellIs" dxfId="12871" priority="13568" stopIfTrue="1" operator="between">
      <formula>60</formula>
      <formula>100</formula>
    </cfRule>
    <cfRule type="cellIs" dxfId="12870" priority="13569" stopIfTrue="1" operator="greaterThan">
      <formula>100</formula>
    </cfRule>
  </conditionalFormatting>
  <conditionalFormatting sqref="E506">
    <cfRule type="cellIs" dxfId="12869" priority="13564" stopIfTrue="1" operator="lessThanOrEqual">
      <formula>2.5</formula>
    </cfRule>
    <cfRule type="cellIs" dxfId="12868" priority="13565" stopIfTrue="1" operator="between">
      <formula>2.5</formula>
      <formula>7</formula>
    </cfRule>
    <cfRule type="cellIs" dxfId="12867" priority="13566" stopIfTrue="1" operator="greaterThan">
      <formula>7</formula>
    </cfRule>
  </conditionalFormatting>
  <conditionalFormatting sqref="H506">
    <cfRule type="cellIs" dxfId="12866" priority="13561" stopIfTrue="1" operator="lessThanOrEqual">
      <formula>12</formula>
    </cfRule>
    <cfRule type="cellIs" dxfId="12865" priority="13562" stopIfTrue="1" operator="between">
      <formula>12</formula>
      <formula>16</formula>
    </cfRule>
    <cfRule type="cellIs" dxfId="12864" priority="13563" stopIfTrue="1" operator="greaterThan">
      <formula>16</formula>
    </cfRule>
  </conditionalFormatting>
  <conditionalFormatting sqref="K506">
    <cfRule type="cellIs" dxfId="12863" priority="13558" stopIfTrue="1" operator="greaterThan">
      <formula>6.2</formula>
    </cfRule>
    <cfRule type="cellIs" dxfId="12862" priority="13559" stopIfTrue="1" operator="between">
      <formula>5.601</formula>
      <formula>6.2</formula>
    </cfRule>
    <cfRule type="cellIs" dxfId="12861" priority="13560" stopIfTrue="1" operator="lessThanOrEqual">
      <formula>5.6</formula>
    </cfRule>
  </conditionalFormatting>
  <conditionalFormatting sqref="L506">
    <cfRule type="cellIs" dxfId="12860" priority="13557" stopIfTrue="1" operator="lessThanOrEqual">
      <formula>0.02</formula>
    </cfRule>
  </conditionalFormatting>
  <conditionalFormatting sqref="G506">
    <cfRule type="cellIs" dxfId="12859" priority="13554" stopIfTrue="1" operator="lessThanOrEqual">
      <formula>0.12</formula>
    </cfRule>
    <cfRule type="cellIs" dxfId="12858" priority="13555" stopIfTrue="1" operator="between">
      <formula>0.1201</formula>
      <formula>0.2</formula>
    </cfRule>
    <cfRule type="cellIs" dxfId="12857" priority="13556" stopIfTrue="1" operator="greaterThan">
      <formula>0.2</formula>
    </cfRule>
  </conditionalFormatting>
  <conditionalFormatting sqref="P506">
    <cfRule type="cellIs" dxfId="12856" priority="13552" stopIfTrue="1" operator="between">
      <formula>50.1</formula>
      <formula>100</formula>
    </cfRule>
    <cfRule type="cellIs" dxfId="12855" priority="13553" stopIfTrue="1" operator="greaterThan">
      <formula>100</formula>
    </cfRule>
  </conditionalFormatting>
  <conditionalFormatting sqref="O506">
    <cfRule type="cellIs" dxfId="12854" priority="13550" stopIfTrue="1" operator="between">
      <formula>1250.1</formula>
      <formula>5000</formula>
    </cfRule>
    <cfRule type="cellIs" dxfId="12853" priority="13551" stopIfTrue="1" operator="greaterThan">
      <formula>5000</formula>
    </cfRule>
  </conditionalFormatting>
  <conditionalFormatting sqref="Q506">
    <cfRule type="cellIs" dxfId="12852" priority="13548" operator="lessThanOrEqual">
      <formula>1</formula>
    </cfRule>
    <cfRule type="cellIs" dxfId="12851" priority="13549" operator="lessThan">
      <formula>3</formula>
    </cfRule>
  </conditionalFormatting>
  <conditionalFormatting sqref="F518:G518">
    <cfRule type="cellIs" dxfId="12850" priority="13545" stopIfTrue="1" operator="lessThanOrEqual">
      <formula>60</formula>
    </cfRule>
    <cfRule type="cellIs" dxfId="12849" priority="13546" stopIfTrue="1" operator="between">
      <formula>60</formula>
      <formula>100</formula>
    </cfRule>
    <cfRule type="cellIs" dxfId="12848" priority="13547" stopIfTrue="1" operator="greaterThan">
      <formula>100</formula>
    </cfRule>
  </conditionalFormatting>
  <conditionalFormatting sqref="E518">
    <cfRule type="cellIs" dxfId="12847" priority="13542" stopIfTrue="1" operator="lessThanOrEqual">
      <formula>2.5</formula>
    </cfRule>
    <cfRule type="cellIs" dxfId="12846" priority="13543" stopIfTrue="1" operator="between">
      <formula>2.5</formula>
      <formula>7</formula>
    </cfRule>
    <cfRule type="cellIs" dxfId="12845" priority="13544" stopIfTrue="1" operator="greaterThan">
      <formula>7</formula>
    </cfRule>
  </conditionalFormatting>
  <conditionalFormatting sqref="H518">
    <cfRule type="cellIs" dxfId="12844" priority="13539" stopIfTrue="1" operator="lessThanOrEqual">
      <formula>12</formula>
    </cfRule>
    <cfRule type="cellIs" dxfId="12843" priority="13540" stopIfTrue="1" operator="between">
      <formula>12</formula>
      <formula>16</formula>
    </cfRule>
    <cfRule type="cellIs" dxfId="12842" priority="13541" stopIfTrue="1" operator="greaterThan">
      <formula>16</formula>
    </cfRule>
  </conditionalFormatting>
  <conditionalFormatting sqref="K518">
    <cfRule type="cellIs" dxfId="12841" priority="13536" stopIfTrue="1" operator="greaterThan">
      <formula>6.2</formula>
    </cfRule>
    <cfRule type="cellIs" dxfId="12840" priority="13537" stopIfTrue="1" operator="between">
      <formula>5.601</formula>
      <formula>6.2</formula>
    </cfRule>
    <cfRule type="cellIs" dxfId="12839" priority="13538" stopIfTrue="1" operator="lessThanOrEqual">
      <formula>5.6</formula>
    </cfRule>
  </conditionalFormatting>
  <conditionalFormatting sqref="L518">
    <cfRule type="cellIs" dxfId="12838" priority="13535" stopIfTrue="1" operator="lessThanOrEqual">
      <formula>0.02</formula>
    </cfRule>
  </conditionalFormatting>
  <conditionalFormatting sqref="G518">
    <cfRule type="cellIs" dxfId="12837" priority="13532" stopIfTrue="1" operator="lessThanOrEqual">
      <formula>0.12</formula>
    </cfRule>
    <cfRule type="cellIs" dxfId="12836" priority="13533" stopIfTrue="1" operator="between">
      <formula>0.1201</formula>
      <formula>0.2</formula>
    </cfRule>
    <cfRule type="cellIs" dxfId="12835" priority="13534" stopIfTrue="1" operator="greaterThan">
      <formula>0.2</formula>
    </cfRule>
  </conditionalFormatting>
  <conditionalFormatting sqref="P518">
    <cfRule type="cellIs" dxfId="12834" priority="13530" stopIfTrue="1" operator="between">
      <formula>50.1</formula>
      <formula>100</formula>
    </cfRule>
    <cfRule type="cellIs" dxfId="12833" priority="13531" stopIfTrue="1" operator="greaterThan">
      <formula>100</formula>
    </cfRule>
  </conditionalFormatting>
  <conditionalFormatting sqref="O518">
    <cfRule type="cellIs" dxfId="12832" priority="13528" stopIfTrue="1" operator="between">
      <formula>1250.1</formula>
      <formula>5000</formula>
    </cfRule>
    <cfRule type="cellIs" dxfId="12831" priority="13529" stopIfTrue="1" operator="greaterThan">
      <formula>5000</formula>
    </cfRule>
  </conditionalFormatting>
  <conditionalFormatting sqref="F518:G518">
    <cfRule type="cellIs" dxfId="12830" priority="13525" stopIfTrue="1" operator="lessThanOrEqual">
      <formula>60</formula>
    </cfRule>
    <cfRule type="cellIs" dxfId="12829" priority="13526" stopIfTrue="1" operator="between">
      <formula>60</formula>
      <formula>100</formula>
    </cfRule>
    <cfRule type="cellIs" dxfId="12828" priority="13527" stopIfTrue="1" operator="greaterThan">
      <formula>100</formula>
    </cfRule>
  </conditionalFormatting>
  <conditionalFormatting sqref="E518">
    <cfRule type="cellIs" dxfId="12827" priority="13522" stopIfTrue="1" operator="lessThanOrEqual">
      <formula>2.5</formula>
    </cfRule>
    <cfRule type="cellIs" dxfId="12826" priority="13523" stopIfTrue="1" operator="between">
      <formula>2.5</formula>
      <formula>7</formula>
    </cfRule>
    <cfRule type="cellIs" dxfId="12825" priority="13524" stopIfTrue="1" operator="greaterThan">
      <formula>7</formula>
    </cfRule>
  </conditionalFormatting>
  <conditionalFormatting sqref="H518">
    <cfRule type="cellIs" dxfId="12824" priority="13519" stopIfTrue="1" operator="lessThanOrEqual">
      <formula>12</formula>
    </cfRule>
    <cfRule type="cellIs" dxfId="12823" priority="13520" stopIfTrue="1" operator="between">
      <formula>12</formula>
      <formula>16</formula>
    </cfRule>
    <cfRule type="cellIs" dxfId="12822" priority="13521" stopIfTrue="1" operator="greaterThan">
      <formula>16</formula>
    </cfRule>
  </conditionalFormatting>
  <conditionalFormatting sqref="K518">
    <cfRule type="cellIs" dxfId="12821" priority="13516" stopIfTrue="1" operator="greaterThan">
      <formula>6.2</formula>
    </cfRule>
    <cfRule type="cellIs" dxfId="12820" priority="13517" stopIfTrue="1" operator="between">
      <formula>5.601</formula>
      <formula>6.2</formula>
    </cfRule>
    <cfRule type="cellIs" dxfId="12819" priority="13518" stopIfTrue="1" operator="lessThanOrEqual">
      <formula>5.6</formula>
    </cfRule>
  </conditionalFormatting>
  <conditionalFormatting sqref="L518">
    <cfRule type="cellIs" dxfId="12818" priority="13515" stopIfTrue="1" operator="lessThanOrEqual">
      <formula>0.02</formula>
    </cfRule>
  </conditionalFormatting>
  <conditionalFormatting sqref="G518">
    <cfRule type="cellIs" dxfId="12817" priority="13512" stopIfTrue="1" operator="lessThanOrEqual">
      <formula>0.12</formula>
    </cfRule>
    <cfRule type="cellIs" dxfId="12816" priority="13513" stopIfTrue="1" operator="between">
      <formula>0.1201</formula>
      <formula>0.2</formula>
    </cfRule>
    <cfRule type="cellIs" dxfId="12815" priority="13514" stopIfTrue="1" operator="greaterThan">
      <formula>0.2</formula>
    </cfRule>
  </conditionalFormatting>
  <conditionalFormatting sqref="P518">
    <cfRule type="cellIs" dxfId="12814" priority="13510" stopIfTrue="1" operator="between">
      <formula>50.1</formula>
      <formula>100</formula>
    </cfRule>
    <cfRule type="cellIs" dxfId="12813" priority="13511" stopIfTrue="1" operator="greaterThan">
      <formula>100</formula>
    </cfRule>
  </conditionalFormatting>
  <conditionalFormatting sqref="O518">
    <cfRule type="cellIs" dxfId="12812" priority="13508" stopIfTrue="1" operator="between">
      <formula>1250.1</formula>
      <formula>5000</formula>
    </cfRule>
    <cfRule type="cellIs" dxfId="12811" priority="13509" stopIfTrue="1" operator="greaterThan">
      <formula>5000</formula>
    </cfRule>
  </conditionalFormatting>
  <conditionalFormatting sqref="Q518">
    <cfRule type="cellIs" dxfId="12810" priority="13506" operator="lessThanOrEqual">
      <formula>1</formula>
    </cfRule>
    <cfRule type="cellIs" dxfId="12809" priority="13507" operator="lessThan">
      <formula>3</formula>
    </cfRule>
  </conditionalFormatting>
  <conditionalFormatting sqref="F530:G530">
    <cfRule type="cellIs" dxfId="12808" priority="13503" stopIfTrue="1" operator="lessThanOrEqual">
      <formula>60</formula>
    </cfRule>
    <cfRule type="cellIs" dxfId="12807" priority="13504" stopIfTrue="1" operator="between">
      <formula>60</formula>
      <formula>100</formula>
    </cfRule>
    <cfRule type="cellIs" dxfId="12806" priority="13505" stopIfTrue="1" operator="greaterThan">
      <formula>100</formula>
    </cfRule>
  </conditionalFormatting>
  <conditionalFormatting sqref="E530">
    <cfRule type="cellIs" dxfId="12805" priority="13500" stopIfTrue="1" operator="lessThanOrEqual">
      <formula>2.5</formula>
    </cfRule>
    <cfRule type="cellIs" dxfId="12804" priority="13501" stopIfTrue="1" operator="between">
      <formula>2.5</formula>
      <formula>7</formula>
    </cfRule>
    <cfRule type="cellIs" dxfId="12803" priority="13502" stopIfTrue="1" operator="greaterThan">
      <formula>7</formula>
    </cfRule>
  </conditionalFormatting>
  <conditionalFormatting sqref="H530">
    <cfRule type="cellIs" dxfId="12802" priority="13497" stopIfTrue="1" operator="lessThanOrEqual">
      <formula>12</formula>
    </cfRule>
    <cfRule type="cellIs" dxfId="12801" priority="13498" stopIfTrue="1" operator="between">
      <formula>12</formula>
      <formula>16</formula>
    </cfRule>
    <cfRule type="cellIs" dxfId="12800" priority="13499" stopIfTrue="1" operator="greaterThan">
      <formula>16</formula>
    </cfRule>
  </conditionalFormatting>
  <conditionalFormatting sqref="K530">
    <cfRule type="cellIs" dxfId="12799" priority="13494" stopIfTrue="1" operator="greaterThan">
      <formula>6.2</formula>
    </cfRule>
    <cfRule type="cellIs" dxfId="12798" priority="13495" stopIfTrue="1" operator="between">
      <formula>5.601</formula>
      <formula>6.2</formula>
    </cfRule>
    <cfRule type="cellIs" dxfId="12797" priority="13496" stopIfTrue="1" operator="lessThanOrEqual">
      <formula>5.6</formula>
    </cfRule>
  </conditionalFormatting>
  <conditionalFormatting sqref="L530">
    <cfRule type="cellIs" dxfId="12796" priority="13493" stopIfTrue="1" operator="lessThanOrEqual">
      <formula>0.02</formula>
    </cfRule>
  </conditionalFormatting>
  <conditionalFormatting sqref="G530">
    <cfRule type="cellIs" dxfId="12795" priority="13490" stopIfTrue="1" operator="lessThanOrEqual">
      <formula>0.12</formula>
    </cfRule>
    <cfRule type="cellIs" dxfId="12794" priority="13491" stopIfTrue="1" operator="between">
      <formula>0.1201</formula>
      <formula>0.2</formula>
    </cfRule>
    <cfRule type="cellIs" dxfId="12793" priority="13492" stopIfTrue="1" operator="greaterThan">
      <formula>0.2</formula>
    </cfRule>
  </conditionalFormatting>
  <conditionalFormatting sqref="P530">
    <cfRule type="cellIs" dxfId="12792" priority="13488" stopIfTrue="1" operator="between">
      <formula>50.1</formula>
      <formula>100</formula>
    </cfRule>
    <cfRule type="cellIs" dxfId="12791" priority="13489" stopIfTrue="1" operator="greaterThan">
      <formula>100</formula>
    </cfRule>
  </conditionalFormatting>
  <conditionalFormatting sqref="O530">
    <cfRule type="cellIs" dxfId="12790" priority="13486" stopIfTrue="1" operator="between">
      <formula>1250.1</formula>
      <formula>5000</formula>
    </cfRule>
    <cfRule type="cellIs" dxfId="12789" priority="13487" stopIfTrue="1" operator="greaterThan">
      <formula>5000</formula>
    </cfRule>
  </conditionalFormatting>
  <conditionalFormatting sqref="F530:G530">
    <cfRule type="cellIs" dxfId="12788" priority="13483" stopIfTrue="1" operator="lessThanOrEqual">
      <formula>60</formula>
    </cfRule>
    <cfRule type="cellIs" dxfId="12787" priority="13484" stopIfTrue="1" operator="between">
      <formula>60</formula>
      <formula>100</formula>
    </cfRule>
    <cfRule type="cellIs" dxfId="12786" priority="13485" stopIfTrue="1" operator="greaterThan">
      <formula>100</formula>
    </cfRule>
  </conditionalFormatting>
  <conditionalFormatting sqref="E530">
    <cfRule type="cellIs" dxfId="12785" priority="13480" stopIfTrue="1" operator="lessThanOrEqual">
      <formula>2.5</formula>
    </cfRule>
    <cfRule type="cellIs" dxfId="12784" priority="13481" stopIfTrue="1" operator="between">
      <formula>2.5</formula>
      <formula>7</formula>
    </cfRule>
    <cfRule type="cellIs" dxfId="12783" priority="13482" stopIfTrue="1" operator="greaterThan">
      <formula>7</formula>
    </cfRule>
  </conditionalFormatting>
  <conditionalFormatting sqref="H530">
    <cfRule type="cellIs" dxfId="12782" priority="13477" stopIfTrue="1" operator="lessThanOrEqual">
      <formula>12</formula>
    </cfRule>
    <cfRule type="cellIs" dxfId="12781" priority="13478" stopIfTrue="1" operator="between">
      <formula>12</formula>
      <formula>16</formula>
    </cfRule>
    <cfRule type="cellIs" dxfId="12780" priority="13479" stopIfTrue="1" operator="greaterThan">
      <formula>16</formula>
    </cfRule>
  </conditionalFormatting>
  <conditionalFormatting sqref="K530">
    <cfRule type="cellIs" dxfId="12779" priority="13474" stopIfTrue="1" operator="greaterThan">
      <formula>6.2</formula>
    </cfRule>
    <cfRule type="cellIs" dxfId="12778" priority="13475" stopIfTrue="1" operator="between">
      <formula>5.601</formula>
      <formula>6.2</formula>
    </cfRule>
    <cfRule type="cellIs" dxfId="12777" priority="13476" stopIfTrue="1" operator="lessThanOrEqual">
      <formula>5.6</formula>
    </cfRule>
  </conditionalFormatting>
  <conditionalFormatting sqref="L530">
    <cfRule type="cellIs" dxfId="12776" priority="13473" stopIfTrue="1" operator="lessThanOrEqual">
      <formula>0.02</formula>
    </cfRule>
  </conditionalFormatting>
  <conditionalFormatting sqref="G530">
    <cfRule type="cellIs" dxfId="12775" priority="13470" stopIfTrue="1" operator="lessThanOrEqual">
      <formula>0.12</formula>
    </cfRule>
    <cfRule type="cellIs" dxfId="12774" priority="13471" stopIfTrue="1" operator="between">
      <formula>0.1201</formula>
      <formula>0.2</formula>
    </cfRule>
    <cfRule type="cellIs" dxfId="12773" priority="13472" stopIfTrue="1" operator="greaterThan">
      <formula>0.2</formula>
    </cfRule>
  </conditionalFormatting>
  <conditionalFormatting sqref="P530">
    <cfRule type="cellIs" dxfId="12772" priority="13468" stopIfTrue="1" operator="between">
      <formula>50.1</formula>
      <formula>100</formula>
    </cfRule>
    <cfRule type="cellIs" dxfId="12771" priority="13469" stopIfTrue="1" operator="greaterThan">
      <formula>100</formula>
    </cfRule>
  </conditionalFormatting>
  <conditionalFormatting sqref="O530">
    <cfRule type="cellIs" dxfId="12770" priority="13466" stopIfTrue="1" operator="between">
      <formula>1250.1</formula>
      <formula>5000</formula>
    </cfRule>
    <cfRule type="cellIs" dxfId="12769" priority="13467" stopIfTrue="1" operator="greaterThan">
      <formula>5000</formula>
    </cfRule>
  </conditionalFormatting>
  <conditionalFormatting sqref="Q530">
    <cfRule type="cellIs" dxfId="12768" priority="13464" operator="lessThanOrEqual">
      <formula>1</formula>
    </cfRule>
    <cfRule type="cellIs" dxfId="12767" priority="13465" operator="lessThan">
      <formula>3</formula>
    </cfRule>
  </conditionalFormatting>
  <conditionalFormatting sqref="F542 J542">
    <cfRule type="cellIs" dxfId="12766" priority="13461" stopIfTrue="1" operator="lessThanOrEqual">
      <formula>60</formula>
    </cfRule>
    <cfRule type="cellIs" dxfId="12765" priority="13462" stopIfTrue="1" operator="between">
      <formula>60</formula>
      <formula>100</formula>
    </cfRule>
    <cfRule type="cellIs" dxfId="12764" priority="13463" stopIfTrue="1" operator="greaterThan">
      <formula>100</formula>
    </cfRule>
  </conditionalFormatting>
  <conditionalFormatting sqref="E542">
    <cfRule type="cellIs" dxfId="12763" priority="13458" stopIfTrue="1" operator="lessThanOrEqual">
      <formula>2.5</formula>
    </cfRule>
    <cfRule type="cellIs" dxfId="12762" priority="13459" stopIfTrue="1" operator="between">
      <formula>2.5</formula>
      <formula>7</formula>
    </cfRule>
    <cfRule type="cellIs" dxfId="12761" priority="13460" stopIfTrue="1" operator="greaterThan">
      <formula>7</formula>
    </cfRule>
  </conditionalFormatting>
  <conditionalFormatting sqref="H542">
    <cfRule type="cellIs" dxfId="12760" priority="13455" stopIfTrue="1" operator="lessThanOrEqual">
      <formula>12</formula>
    </cfRule>
    <cfRule type="cellIs" dxfId="12759" priority="13456" stopIfTrue="1" operator="between">
      <formula>12</formula>
      <formula>16</formula>
    </cfRule>
    <cfRule type="cellIs" dxfId="12758" priority="13457" stopIfTrue="1" operator="greaterThan">
      <formula>16</formula>
    </cfRule>
  </conditionalFormatting>
  <conditionalFormatting sqref="K542">
    <cfRule type="cellIs" dxfId="12757" priority="13452" stopIfTrue="1" operator="greaterThan">
      <formula>6.2</formula>
    </cfRule>
    <cfRule type="cellIs" dxfId="12756" priority="13453" stopIfTrue="1" operator="between">
      <formula>5.601</formula>
      <formula>6.2</formula>
    </cfRule>
    <cfRule type="cellIs" dxfId="12755" priority="13454" stopIfTrue="1" operator="lessThanOrEqual">
      <formula>5.6</formula>
    </cfRule>
  </conditionalFormatting>
  <conditionalFormatting sqref="L542">
    <cfRule type="cellIs" dxfId="12754" priority="13451" stopIfTrue="1" operator="lessThanOrEqual">
      <formula>0.02</formula>
    </cfRule>
  </conditionalFormatting>
  <conditionalFormatting sqref="G542">
    <cfRule type="cellIs" dxfId="12753" priority="13448" stopIfTrue="1" operator="lessThanOrEqual">
      <formula>0.12</formula>
    </cfRule>
    <cfRule type="cellIs" dxfId="12752" priority="13449" stopIfTrue="1" operator="between">
      <formula>0.1201</formula>
      <formula>0.2</formula>
    </cfRule>
    <cfRule type="cellIs" dxfId="12751" priority="13450" stopIfTrue="1" operator="greaterThan">
      <formula>0.2</formula>
    </cfRule>
  </conditionalFormatting>
  <conditionalFormatting sqref="P542">
    <cfRule type="cellIs" dxfId="12750" priority="13446" stopIfTrue="1" operator="between">
      <formula>50.1</formula>
      <formula>100</formula>
    </cfRule>
    <cfRule type="cellIs" dxfId="12749" priority="13447" stopIfTrue="1" operator="greaterThan">
      <formula>100</formula>
    </cfRule>
  </conditionalFormatting>
  <conditionalFormatting sqref="O542">
    <cfRule type="cellIs" dxfId="12748" priority="13444" stopIfTrue="1" operator="between">
      <formula>1250.1</formula>
      <formula>5000</formula>
    </cfRule>
    <cfRule type="cellIs" dxfId="12747" priority="13445" stopIfTrue="1" operator="greaterThan">
      <formula>5000</formula>
    </cfRule>
  </conditionalFormatting>
  <conditionalFormatting sqref="F542 J542">
    <cfRule type="cellIs" dxfId="12746" priority="13441" stopIfTrue="1" operator="lessThanOrEqual">
      <formula>60</formula>
    </cfRule>
    <cfRule type="cellIs" dxfId="12745" priority="13442" stopIfTrue="1" operator="between">
      <formula>60</formula>
      <formula>100</formula>
    </cfRule>
    <cfRule type="cellIs" dxfId="12744" priority="13443" stopIfTrue="1" operator="greaterThan">
      <formula>100</formula>
    </cfRule>
  </conditionalFormatting>
  <conditionalFormatting sqref="E542">
    <cfRule type="cellIs" dxfId="12743" priority="13438" stopIfTrue="1" operator="lessThanOrEqual">
      <formula>2.5</formula>
    </cfRule>
    <cfRule type="cellIs" dxfId="12742" priority="13439" stopIfTrue="1" operator="between">
      <formula>2.5</formula>
      <formula>7</formula>
    </cfRule>
    <cfRule type="cellIs" dxfId="12741" priority="13440" stopIfTrue="1" operator="greaterThan">
      <formula>7</formula>
    </cfRule>
  </conditionalFormatting>
  <conditionalFormatting sqref="H542">
    <cfRule type="cellIs" dxfId="12740" priority="13435" stopIfTrue="1" operator="lessThanOrEqual">
      <formula>12</formula>
    </cfRule>
    <cfRule type="cellIs" dxfId="12739" priority="13436" stopIfTrue="1" operator="between">
      <formula>12</formula>
      <formula>16</formula>
    </cfRule>
    <cfRule type="cellIs" dxfId="12738" priority="13437" stopIfTrue="1" operator="greaterThan">
      <formula>16</formula>
    </cfRule>
  </conditionalFormatting>
  <conditionalFormatting sqref="K542">
    <cfRule type="cellIs" dxfId="12737" priority="13432" stopIfTrue="1" operator="greaterThan">
      <formula>6.2</formula>
    </cfRule>
    <cfRule type="cellIs" dxfId="12736" priority="13433" stopIfTrue="1" operator="between">
      <formula>5.601</formula>
      <formula>6.2</formula>
    </cfRule>
    <cfRule type="cellIs" dxfId="12735" priority="13434" stopIfTrue="1" operator="lessThanOrEqual">
      <formula>5.6</formula>
    </cfRule>
  </conditionalFormatting>
  <conditionalFormatting sqref="L542">
    <cfRule type="cellIs" dxfId="12734" priority="13431" stopIfTrue="1" operator="lessThanOrEqual">
      <formula>0.02</formula>
    </cfRule>
  </conditionalFormatting>
  <conditionalFormatting sqref="G542">
    <cfRule type="cellIs" dxfId="12733" priority="13428" stopIfTrue="1" operator="lessThanOrEqual">
      <formula>0.12</formula>
    </cfRule>
    <cfRule type="cellIs" dxfId="12732" priority="13429" stopIfTrue="1" operator="between">
      <formula>0.1201</formula>
      <formula>0.2</formula>
    </cfRule>
    <cfRule type="cellIs" dxfId="12731" priority="13430" stopIfTrue="1" operator="greaterThan">
      <formula>0.2</formula>
    </cfRule>
  </conditionalFormatting>
  <conditionalFormatting sqref="P542">
    <cfRule type="cellIs" dxfId="12730" priority="13426" stopIfTrue="1" operator="between">
      <formula>50.1</formula>
      <formula>100</formula>
    </cfRule>
    <cfRule type="cellIs" dxfId="12729" priority="13427" stopIfTrue="1" operator="greaterThan">
      <formula>100</formula>
    </cfRule>
  </conditionalFormatting>
  <conditionalFormatting sqref="O542">
    <cfRule type="cellIs" dxfId="12728" priority="13424" stopIfTrue="1" operator="between">
      <formula>1250.1</formula>
      <formula>5000</formula>
    </cfRule>
    <cfRule type="cellIs" dxfId="12727" priority="13425" stopIfTrue="1" operator="greaterThan">
      <formula>5000</formula>
    </cfRule>
  </conditionalFormatting>
  <conditionalFormatting sqref="Q542">
    <cfRule type="cellIs" dxfId="12726" priority="13422" operator="lessThanOrEqual">
      <formula>1</formula>
    </cfRule>
    <cfRule type="cellIs" dxfId="12725" priority="13423" operator="lessThan">
      <formula>3</formula>
    </cfRule>
  </conditionalFormatting>
  <conditionalFormatting sqref="F554:G554">
    <cfRule type="cellIs" dxfId="12724" priority="13419" stopIfTrue="1" operator="lessThanOrEqual">
      <formula>60</formula>
    </cfRule>
    <cfRule type="cellIs" dxfId="12723" priority="13420" stopIfTrue="1" operator="between">
      <formula>60</formula>
      <formula>100</formula>
    </cfRule>
    <cfRule type="cellIs" dxfId="12722" priority="13421" stopIfTrue="1" operator="greaterThan">
      <formula>100</formula>
    </cfRule>
  </conditionalFormatting>
  <conditionalFormatting sqref="E554">
    <cfRule type="cellIs" dxfId="12721" priority="13416" stopIfTrue="1" operator="lessThanOrEqual">
      <formula>2.5</formula>
    </cfRule>
    <cfRule type="cellIs" dxfId="12720" priority="13417" stopIfTrue="1" operator="between">
      <formula>2.5</formula>
      <formula>7</formula>
    </cfRule>
    <cfRule type="cellIs" dxfId="12719" priority="13418" stopIfTrue="1" operator="greaterThan">
      <formula>7</formula>
    </cfRule>
  </conditionalFormatting>
  <conditionalFormatting sqref="H554">
    <cfRule type="cellIs" dxfId="12718" priority="13413" stopIfTrue="1" operator="lessThanOrEqual">
      <formula>12</formula>
    </cfRule>
    <cfRule type="cellIs" dxfId="12717" priority="13414" stopIfTrue="1" operator="between">
      <formula>12</formula>
      <formula>16</formula>
    </cfRule>
    <cfRule type="cellIs" dxfId="12716" priority="13415" stopIfTrue="1" operator="greaterThan">
      <formula>16</formula>
    </cfRule>
  </conditionalFormatting>
  <conditionalFormatting sqref="K554">
    <cfRule type="cellIs" dxfId="12715" priority="13410" stopIfTrue="1" operator="greaterThan">
      <formula>6.2</formula>
    </cfRule>
    <cfRule type="cellIs" dxfId="12714" priority="13411" stopIfTrue="1" operator="between">
      <formula>5.601</formula>
      <formula>6.2</formula>
    </cfRule>
    <cfRule type="cellIs" dxfId="12713" priority="13412" stopIfTrue="1" operator="lessThanOrEqual">
      <formula>5.6</formula>
    </cfRule>
  </conditionalFormatting>
  <conditionalFormatting sqref="L554">
    <cfRule type="cellIs" dxfId="12712" priority="13409" stopIfTrue="1" operator="lessThanOrEqual">
      <formula>0.02</formula>
    </cfRule>
  </conditionalFormatting>
  <conditionalFormatting sqref="G554">
    <cfRule type="cellIs" dxfId="12711" priority="13406" stopIfTrue="1" operator="lessThanOrEqual">
      <formula>0.12</formula>
    </cfRule>
    <cfRule type="cellIs" dxfId="12710" priority="13407" stopIfTrue="1" operator="between">
      <formula>0.1201</formula>
      <formula>0.2</formula>
    </cfRule>
    <cfRule type="cellIs" dxfId="12709" priority="13408" stopIfTrue="1" operator="greaterThan">
      <formula>0.2</formula>
    </cfRule>
  </conditionalFormatting>
  <conditionalFormatting sqref="P554">
    <cfRule type="cellIs" dxfId="12708" priority="13404" stopIfTrue="1" operator="between">
      <formula>50.1</formula>
      <formula>100</formula>
    </cfRule>
    <cfRule type="cellIs" dxfId="12707" priority="13405" stopIfTrue="1" operator="greaterThan">
      <formula>100</formula>
    </cfRule>
  </conditionalFormatting>
  <conditionalFormatting sqref="O554">
    <cfRule type="cellIs" dxfId="12706" priority="13402" stopIfTrue="1" operator="between">
      <formula>1250.1</formula>
      <formula>5000</formula>
    </cfRule>
    <cfRule type="cellIs" dxfId="12705" priority="13403" stopIfTrue="1" operator="greaterThan">
      <formula>5000</formula>
    </cfRule>
  </conditionalFormatting>
  <conditionalFormatting sqref="F554:G554">
    <cfRule type="cellIs" dxfId="12704" priority="13399" stopIfTrue="1" operator="lessThanOrEqual">
      <formula>60</formula>
    </cfRule>
    <cfRule type="cellIs" dxfId="12703" priority="13400" stopIfTrue="1" operator="between">
      <formula>60</formula>
      <formula>100</formula>
    </cfRule>
    <cfRule type="cellIs" dxfId="12702" priority="13401" stopIfTrue="1" operator="greaterThan">
      <formula>100</formula>
    </cfRule>
  </conditionalFormatting>
  <conditionalFormatting sqref="E554">
    <cfRule type="cellIs" dxfId="12701" priority="13396" stopIfTrue="1" operator="lessThanOrEqual">
      <formula>2.5</formula>
    </cfRule>
    <cfRule type="cellIs" dxfId="12700" priority="13397" stopIfTrue="1" operator="between">
      <formula>2.5</formula>
      <formula>7</formula>
    </cfRule>
    <cfRule type="cellIs" dxfId="12699" priority="13398" stopIfTrue="1" operator="greaterThan">
      <formula>7</formula>
    </cfRule>
  </conditionalFormatting>
  <conditionalFormatting sqref="H554">
    <cfRule type="cellIs" dxfId="12698" priority="13393" stopIfTrue="1" operator="lessThanOrEqual">
      <formula>12</formula>
    </cfRule>
    <cfRule type="cellIs" dxfId="12697" priority="13394" stopIfTrue="1" operator="between">
      <formula>12</formula>
      <formula>16</formula>
    </cfRule>
    <cfRule type="cellIs" dxfId="12696" priority="13395" stopIfTrue="1" operator="greaterThan">
      <formula>16</formula>
    </cfRule>
  </conditionalFormatting>
  <conditionalFormatting sqref="K554">
    <cfRule type="cellIs" dxfId="12695" priority="13390" stopIfTrue="1" operator="greaterThan">
      <formula>6.2</formula>
    </cfRule>
    <cfRule type="cellIs" dxfId="12694" priority="13391" stopIfTrue="1" operator="between">
      <formula>5.601</formula>
      <formula>6.2</formula>
    </cfRule>
    <cfRule type="cellIs" dxfId="12693" priority="13392" stopIfTrue="1" operator="lessThanOrEqual">
      <formula>5.6</formula>
    </cfRule>
  </conditionalFormatting>
  <conditionalFormatting sqref="L554">
    <cfRule type="cellIs" dxfId="12692" priority="13389" stopIfTrue="1" operator="lessThanOrEqual">
      <formula>0.02</formula>
    </cfRule>
  </conditionalFormatting>
  <conditionalFormatting sqref="G554">
    <cfRule type="cellIs" dxfId="12691" priority="13386" stopIfTrue="1" operator="lessThanOrEqual">
      <formula>0.12</formula>
    </cfRule>
    <cfRule type="cellIs" dxfId="12690" priority="13387" stopIfTrue="1" operator="between">
      <formula>0.1201</formula>
      <formula>0.2</formula>
    </cfRule>
    <cfRule type="cellIs" dxfId="12689" priority="13388" stopIfTrue="1" operator="greaterThan">
      <formula>0.2</formula>
    </cfRule>
  </conditionalFormatting>
  <conditionalFormatting sqref="P554">
    <cfRule type="cellIs" dxfId="12688" priority="13384" stopIfTrue="1" operator="between">
      <formula>50.1</formula>
      <formula>100</formula>
    </cfRule>
    <cfRule type="cellIs" dxfId="12687" priority="13385" stopIfTrue="1" operator="greaterThan">
      <formula>100</formula>
    </cfRule>
  </conditionalFormatting>
  <conditionalFormatting sqref="O554">
    <cfRule type="cellIs" dxfId="12686" priority="13382" stopIfTrue="1" operator="between">
      <formula>1250.1</formula>
      <formula>5000</formula>
    </cfRule>
    <cfRule type="cellIs" dxfId="12685" priority="13383" stopIfTrue="1" operator="greaterThan">
      <formula>5000</formula>
    </cfRule>
  </conditionalFormatting>
  <conditionalFormatting sqref="Q554">
    <cfRule type="cellIs" dxfId="12684" priority="13380" operator="lessThanOrEqual">
      <formula>1</formula>
    </cfRule>
    <cfRule type="cellIs" dxfId="12683" priority="13381" operator="lessThan">
      <formula>3</formula>
    </cfRule>
  </conditionalFormatting>
  <conditionalFormatting sqref="F566:G566">
    <cfRule type="cellIs" dxfId="12682" priority="13377" stopIfTrue="1" operator="lessThanOrEqual">
      <formula>60</formula>
    </cfRule>
    <cfRule type="cellIs" dxfId="12681" priority="13378" stopIfTrue="1" operator="between">
      <formula>60</formula>
      <formula>100</formula>
    </cfRule>
    <cfRule type="cellIs" dxfId="12680" priority="13379" stopIfTrue="1" operator="greaterThan">
      <formula>100</formula>
    </cfRule>
  </conditionalFormatting>
  <conditionalFormatting sqref="E566">
    <cfRule type="cellIs" dxfId="12679" priority="13374" stopIfTrue="1" operator="lessThanOrEqual">
      <formula>2.5</formula>
    </cfRule>
    <cfRule type="cellIs" dxfId="12678" priority="13375" stopIfTrue="1" operator="between">
      <formula>2.5</formula>
      <formula>7</formula>
    </cfRule>
    <cfRule type="cellIs" dxfId="12677" priority="13376" stopIfTrue="1" operator="greaterThan">
      <formula>7</formula>
    </cfRule>
  </conditionalFormatting>
  <conditionalFormatting sqref="H566">
    <cfRule type="cellIs" dxfId="12676" priority="13371" stopIfTrue="1" operator="lessThanOrEqual">
      <formula>12</formula>
    </cfRule>
    <cfRule type="cellIs" dxfId="12675" priority="13372" stopIfTrue="1" operator="between">
      <formula>12</formula>
      <formula>16</formula>
    </cfRule>
    <cfRule type="cellIs" dxfId="12674" priority="13373" stopIfTrue="1" operator="greaterThan">
      <formula>16</formula>
    </cfRule>
  </conditionalFormatting>
  <conditionalFormatting sqref="K566">
    <cfRule type="cellIs" dxfId="12673" priority="13368" stopIfTrue="1" operator="greaterThan">
      <formula>6.2</formula>
    </cfRule>
    <cfRule type="cellIs" dxfId="12672" priority="13369" stopIfTrue="1" operator="between">
      <formula>5.601</formula>
      <formula>6.2</formula>
    </cfRule>
    <cfRule type="cellIs" dxfId="12671" priority="13370" stopIfTrue="1" operator="lessThanOrEqual">
      <formula>5.6</formula>
    </cfRule>
  </conditionalFormatting>
  <conditionalFormatting sqref="L566">
    <cfRule type="cellIs" dxfId="12670" priority="13367" stopIfTrue="1" operator="lessThanOrEqual">
      <formula>0.02</formula>
    </cfRule>
  </conditionalFormatting>
  <conditionalFormatting sqref="G566">
    <cfRule type="cellIs" dxfId="12669" priority="13364" stopIfTrue="1" operator="lessThanOrEqual">
      <formula>0.12</formula>
    </cfRule>
    <cfRule type="cellIs" dxfId="12668" priority="13365" stopIfTrue="1" operator="between">
      <formula>0.1201</formula>
      <formula>0.2</formula>
    </cfRule>
    <cfRule type="cellIs" dxfId="12667" priority="13366" stopIfTrue="1" operator="greaterThan">
      <formula>0.2</formula>
    </cfRule>
  </conditionalFormatting>
  <conditionalFormatting sqref="P566">
    <cfRule type="cellIs" dxfId="12666" priority="13362" stopIfTrue="1" operator="between">
      <formula>50.1</formula>
      <formula>100</formula>
    </cfRule>
    <cfRule type="cellIs" dxfId="12665" priority="13363" stopIfTrue="1" operator="greaterThan">
      <formula>100</formula>
    </cfRule>
  </conditionalFormatting>
  <conditionalFormatting sqref="O566">
    <cfRule type="cellIs" dxfId="12664" priority="13360" stopIfTrue="1" operator="between">
      <formula>1250.1</formula>
      <formula>5000</formula>
    </cfRule>
    <cfRule type="cellIs" dxfId="12663" priority="13361" stopIfTrue="1" operator="greaterThan">
      <formula>5000</formula>
    </cfRule>
  </conditionalFormatting>
  <conditionalFormatting sqref="F566:G566">
    <cfRule type="cellIs" dxfId="12662" priority="13357" stopIfTrue="1" operator="lessThanOrEqual">
      <formula>60</formula>
    </cfRule>
    <cfRule type="cellIs" dxfId="12661" priority="13358" stopIfTrue="1" operator="between">
      <formula>60</formula>
      <formula>100</formula>
    </cfRule>
    <cfRule type="cellIs" dxfId="12660" priority="13359" stopIfTrue="1" operator="greaterThan">
      <formula>100</formula>
    </cfRule>
  </conditionalFormatting>
  <conditionalFormatting sqref="E566">
    <cfRule type="cellIs" dxfId="12659" priority="13354" stopIfTrue="1" operator="lessThanOrEqual">
      <formula>2.5</formula>
    </cfRule>
    <cfRule type="cellIs" dxfId="12658" priority="13355" stopIfTrue="1" operator="between">
      <formula>2.5</formula>
      <formula>7</formula>
    </cfRule>
    <cfRule type="cellIs" dxfId="12657" priority="13356" stopIfTrue="1" operator="greaterThan">
      <formula>7</formula>
    </cfRule>
  </conditionalFormatting>
  <conditionalFormatting sqref="H566">
    <cfRule type="cellIs" dxfId="12656" priority="13351" stopIfTrue="1" operator="lessThanOrEqual">
      <formula>12</formula>
    </cfRule>
    <cfRule type="cellIs" dxfId="12655" priority="13352" stopIfTrue="1" operator="between">
      <formula>12</formula>
      <formula>16</formula>
    </cfRule>
    <cfRule type="cellIs" dxfId="12654" priority="13353" stopIfTrue="1" operator="greaterThan">
      <formula>16</formula>
    </cfRule>
  </conditionalFormatting>
  <conditionalFormatting sqref="K566">
    <cfRule type="cellIs" dxfId="12653" priority="13348" stopIfTrue="1" operator="greaterThan">
      <formula>6.2</formula>
    </cfRule>
    <cfRule type="cellIs" dxfId="12652" priority="13349" stopIfTrue="1" operator="between">
      <formula>5.601</formula>
      <formula>6.2</formula>
    </cfRule>
    <cfRule type="cellIs" dxfId="12651" priority="13350" stopIfTrue="1" operator="lessThanOrEqual">
      <formula>5.6</formula>
    </cfRule>
  </conditionalFormatting>
  <conditionalFormatting sqref="L566">
    <cfRule type="cellIs" dxfId="12650" priority="13347" stopIfTrue="1" operator="lessThanOrEqual">
      <formula>0.02</formula>
    </cfRule>
  </conditionalFormatting>
  <conditionalFormatting sqref="G566">
    <cfRule type="cellIs" dxfId="12649" priority="13344" stopIfTrue="1" operator="lessThanOrEqual">
      <formula>0.12</formula>
    </cfRule>
    <cfRule type="cellIs" dxfId="12648" priority="13345" stopIfTrue="1" operator="between">
      <formula>0.1201</formula>
      <formula>0.2</formula>
    </cfRule>
    <cfRule type="cellIs" dxfId="12647" priority="13346" stopIfTrue="1" operator="greaterThan">
      <formula>0.2</formula>
    </cfRule>
  </conditionalFormatting>
  <conditionalFormatting sqref="P566">
    <cfRule type="cellIs" dxfId="12646" priority="13342" stopIfTrue="1" operator="between">
      <formula>50.1</formula>
      <formula>100</formula>
    </cfRule>
    <cfRule type="cellIs" dxfId="12645" priority="13343" stopIfTrue="1" operator="greaterThan">
      <formula>100</formula>
    </cfRule>
  </conditionalFormatting>
  <conditionalFormatting sqref="O566">
    <cfRule type="cellIs" dxfId="12644" priority="13340" stopIfTrue="1" operator="between">
      <formula>1250.1</formula>
      <formula>5000</formula>
    </cfRule>
    <cfRule type="cellIs" dxfId="12643" priority="13341" stopIfTrue="1" operator="greaterThan">
      <formula>5000</formula>
    </cfRule>
  </conditionalFormatting>
  <conditionalFormatting sqref="Q566">
    <cfRule type="cellIs" dxfId="12642" priority="13338" operator="lessThanOrEqual">
      <formula>1</formula>
    </cfRule>
    <cfRule type="cellIs" dxfId="12641" priority="13339" operator="lessThan">
      <formula>3</formula>
    </cfRule>
  </conditionalFormatting>
  <conditionalFormatting sqref="F578:G578">
    <cfRule type="cellIs" dxfId="12640" priority="13335" stopIfTrue="1" operator="lessThanOrEqual">
      <formula>60</formula>
    </cfRule>
    <cfRule type="cellIs" dxfId="12639" priority="13336" stopIfTrue="1" operator="between">
      <formula>60</formula>
      <formula>100</formula>
    </cfRule>
    <cfRule type="cellIs" dxfId="12638" priority="13337" stopIfTrue="1" operator="greaterThan">
      <formula>100</formula>
    </cfRule>
  </conditionalFormatting>
  <conditionalFormatting sqref="E578">
    <cfRule type="cellIs" dxfId="12637" priority="13332" stopIfTrue="1" operator="lessThanOrEqual">
      <formula>2.5</formula>
    </cfRule>
    <cfRule type="cellIs" dxfId="12636" priority="13333" stopIfTrue="1" operator="between">
      <formula>2.5</formula>
      <formula>7</formula>
    </cfRule>
    <cfRule type="cellIs" dxfId="12635" priority="13334" stopIfTrue="1" operator="greaterThan">
      <formula>7</formula>
    </cfRule>
  </conditionalFormatting>
  <conditionalFormatting sqref="H578">
    <cfRule type="cellIs" dxfId="12634" priority="13329" stopIfTrue="1" operator="lessThanOrEqual">
      <formula>12</formula>
    </cfRule>
    <cfRule type="cellIs" dxfId="12633" priority="13330" stopIfTrue="1" operator="between">
      <formula>12</formula>
      <formula>16</formula>
    </cfRule>
    <cfRule type="cellIs" dxfId="12632" priority="13331" stopIfTrue="1" operator="greaterThan">
      <formula>16</formula>
    </cfRule>
  </conditionalFormatting>
  <conditionalFormatting sqref="K578">
    <cfRule type="cellIs" dxfId="12631" priority="13326" stopIfTrue="1" operator="greaterThan">
      <formula>6.2</formula>
    </cfRule>
    <cfRule type="cellIs" dxfId="12630" priority="13327" stopIfTrue="1" operator="between">
      <formula>5.601</formula>
      <formula>6.2</formula>
    </cfRule>
    <cfRule type="cellIs" dxfId="12629" priority="13328" stopIfTrue="1" operator="lessThanOrEqual">
      <formula>5.6</formula>
    </cfRule>
  </conditionalFormatting>
  <conditionalFormatting sqref="L578">
    <cfRule type="cellIs" dxfId="12628" priority="13325" stopIfTrue="1" operator="lessThanOrEqual">
      <formula>0.02</formula>
    </cfRule>
  </conditionalFormatting>
  <conditionalFormatting sqref="G578">
    <cfRule type="cellIs" dxfId="12627" priority="13322" stopIfTrue="1" operator="lessThanOrEqual">
      <formula>0.12</formula>
    </cfRule>
    <cfRule type="cellIs" dxfId="12626" priority="13323" stopIfTrue="1" operator="between">
      <formula>0.1201</formula>
      <formula>0.2</formula>
    </cfRule>
    <cfRule type="cellIs" dxfId="12625" priority="13324" stopIfTrue="1" operator="greaterThan">
      <formula>0.2</formula>
    </cfRule>
  </conditionalFormatting>
  <conditionalFormatting sqref="P578">
    <cfRule type="cellIs" dxfId="12624" priority="13320" stopIfTrue="1" operator="between">
      <formula>50.1</formula>
      <formula>100</formula>
    </cfRule>
    <cfRule type="cellIs" dxfId="12623" priority="13321" stopIfTrue="1" operator="greaterThan">
      <formula>100</formula>
    </cfRule>
  </conditionalFormatting>
  <conditionalFormatting sqref="O578">
    <cfRule type="cellIs" dxfId="12622" priority="13318" stopIfTrue="1" operator="between">
      <formula>1250.1</formula>
      <formula>5000</formula>
    </cfRule>
    <cfRule type="cellIs" dxfId="12621" priority="13319" stopIfTrue="1" operator="greaterThan">
      <formula>5000</formula>
    </cfRule>
  </conditionalFormatting>
  <conditionalFormatting sqref="Q578">
    <cfRule type="cellIs" dxfId="12620" priority="13316" operator="lessThanOrEqual">
      <formula>1</formula>
    </cfRule>
    <cfRule type="cellIs" dxfId="12619" priority="13317" operator="lessThan">
      <formula>3</formula>
    </cfRule>
  </conditionalFormatting>
  <conditionalFormatting sqref="F602:G602">
    <cfRule type="cellIs" dxfId="12618" priority="13313" stopIfTrue="1" operator="lessThanOrEqual">
      <formula>60</formula>
    </cfRule>
    <cfRule type="cellIs" dxfId="12617" priority="13314" stopIfTrue="1" operator="between">
      <formula>60</formula>
      <formula>100</formula>
    </cfRule>
    <cfRule type="cellIs" dxfId="12616" priority="13315" stopIfTrue="1" operator="greaterThan">
      <formula>100</formula>
    </cfRule>
  </conditionalFormatting>
  <conditionalFormatting sqref="E602">
    <cfRule type="cellIs" dxfId="12615" priority="13310" stopIfTrue="1" operator="lessThanOrEqual">
      <formula>2.5</formula>
    </cfRule>
    <cfRule type="cellIs" dxfId="12614" priority="13311" stopIfTrue="1" operator="between">
      <formula>2.5</formula>
      <formula>7</formula>
    </cfRule>
    <cfRule type="cellIs" dxfId="12613" priority="13312" stopIfTrue="1" operator="greaterThan">
      <formula>7</formula>
    </cfRule>
  </conditionalFormatting>
  <conditionalFormatting sqref="H602">
    <cfRule type="cellIs" dxfId="12612" priority="13307" stopIfTrue="1" operator="lessThanOrEqual">
      <formula>12</formula>
    </cfRule>
    <cfRule type="cellIs" dxfId="12611" priority="13308" stopIfTrue="1" operator="between">
      <formula>12</formula>
      <formula>16</formula>
    </cfRule>
    <cfRule type="cellIs" dxfId="12610" priority="13309" stopIfTrue="1" operator="greaterThan">
      <formula>16</formula>
    </cfRule>
  </conditionalFormatting>
  <conditionalFormatting sqref="K602">
    <cfRule type="cellIs" dxfId="12609" priority="13304" stopIfTrue="1" operator="greaterThan">
      <formula>6.2</formula>
    </cfRule>
    <cfRule type="cellIs" dxfId="12608" priority="13305" stopIfTrue="1" operator="between">
      <formula>5.601</formula>
      <formula>6.2</formula>
    </cfRule>
    <cfRule type="cellIs" dxfId="12607" priority="13306" stopIfTrue="1" operator="lessThanOrEqual">
      <formula>5.6</formula>
    </cfRule>
  </conditionalFormatting>
  <conditionalFormatting sqref="L602">
    <cfRule type="cellIs" dxfId="12606" priority="13303" stopIfTrue="1" operator="lessThanOrEqual">
      <formula>0.02</formula>
    </cfRule>
  </conditionalFormatting>
  <conditionalFormatting sqref="G602">
    <cfRule type="cellIs" dxfId="12605" priority="13300" stopIfTrue="1" operator="lessThanOrEqual">
      <formula>0.12</formula>
    </cfRule>
    <cfRule type="cellIs" dxfId="12604" priority="13301" stopIfTrue="1" operator="between">
      <formula>0.1201</formula>
      <formula>0.2</formula>
    </cfRule>
    <cfRule type="cellIs" dxfId="12603" priority="13302" stopIfTrue="1" operator="greaterThan">
      <formula>0.2</formula>
    </cfRule>
  </conditionalFormatting>
  <conditionalFormatting sqref="P602">
    <cfRule type="cellIs" dxfId="12602" priority="13298" stopIfTrue="1" operator="between">
      <formula>50.1</formula>
      <formula>100</formula>
    </cfRule>
    <cfRule type="cellIs" dxfId="12601" priority="13299" stopIfTrue="1" operator="greaterThan">
      <formula>100</formula>
    </cfRule>
  </conditionalFormatting>
  <conditionalFormatting sqref="O602">
    <cfRule type="cellIs" dxfId="12600" priority="13296" stopIfTrue="1" operator="between">
      <formula>1250.1</formula>
      <formula>5000</formula>
    </cfRule>
    <cfRule type="cellIs" dxfId="12599" priority="13297" stopIfTrue="1" operator="greaterThan">
      <formula>5000</formula>
    </cfRule>
  </conditionalFormatting>
  <conditionalFormatting sqref="F602:G602">
    <cfRule type="cellIs" dxfId="12598" priority="13293" stopIfTrue="1" operator="lessThanOrEqual">
      <formula>60</formula>
    </cfRule>
    <cfRule type="cellIs" dxfId="12597" priority="13294" stopIfTrue="1" operator="between">
      <formula>60</formula>
      <formula>100</formula>
    </cfRule>
    <cfRule type="cellIs" dxfId="12596" priority="13295" stopIfTrue="1" operator="greaterThan">
      <formula>100</formula>
    </cfRule>
  </conditionalFormatting>
  <conditionalFormatting sqref="E602">
    <cfRule type="cellIs" dxfId="12595" priority="13290" stopIfTrue="1" operator="lessThanOrEqual">
      <formula>2.5</formula>
    </cfRule>
    <cfRule type="cellIs" dxfId="12594" priority="13291" stopIfTrue="1" operator="between">
      <formula>2.5</formula>
      <formula>7</formula>
    </cfRule>
    <cfRule type="cellIs" dxfId="12593" priority="13292" stopIfTrue="1" operator="greaterThan">
      <formula>7</formula>
    </cfRule>
  </conditionalFormatting>
  <conditionalFormatting sqref="H602">
    <cfRule type="cellIs" dxfId="12592" priority="13287" stopIfTrue="1" operator="lessThanOrEqual">
      <formula>12</formula>
    </cfRule>
    <cfRule type="cellIs" dxfId="12591" priority="13288" stopIfTrue="1" operator="between">
      <formula>12</formula>
      <formula>16</formula>
    </cfRule>
    <cfRule type="cellIs" dxfId="12590" priority="13289" stopIfTrue="1" operator="greaterThan">
      <formula>16</formula>
    </cfRule>
  </conditionalFormatting>
  <conditionalFormatting sqref="K602">
    <cfRule type="cellIs" dxfId="12589" priority="13284" stopIfTrue="1" operator="greaterThan">
      <formula>6.2</formula>
    </cfRule>
    <cfRule type="cellIs" dxfId="12588" priority="13285" stopIfTrue="1" operator="between">
      <formula>5.601</formula>
      <formula>6.2</formula>
    </cfRule>
    <cfRule type="cellIs" dxfId="12587" priority="13286" stopIfTrue="1" operator="lessThanOrEqual">
      <formula>5.6</formula>
    </cfRule>
  </conditionalFormatting>
  <conditionalFormatting sqref="L602">
    <cfRule type="cellIs" dxfId="12586" priority="13283" stopIfTrue="1" operator="lessThanOrEqual">
      <formula>0.02</formula>
    </cfRule>
  </conditionalFormatting>
  <conditionalFormatting sqref="G602">
    <cfRule type="cellIs" dxfId="12585" priority="13280" stopIfTrue="1" operator="lessThanOrEqual">
      <formula>0.12</formula>
    </cfRule>
    <cfRule type="cellIs" dxfId="12584" priority="13281" stopIfTrue="1" operator="between">
      <formula>0.1201</formula>
      <formula>0.2</formula>
    </cfRule>
    <cfRule type="cellIs" dxfId="12583" priority="13282" stopIfTrue="1" operator="greaterThan">
      <formula>0.2</formula>
    </cfRule>
  </conditionalFormatting>
  <conditionalFormatting sqref="P602">
    <cfRule type="cellIs" dxfId="12582" priority="13278" stopIfTrue="1" operator="between">
      <formula>50.1</formula>
      <formula>100</formula>
    </cfRule>
    <cfRule type="cellIs" dxfId="12581" priority="13279" stopIfTrue="1" operator="greaterThan">
      <formula>100</formula>
    </cfRule>
  </conditionalFormatting>
  <conditionalFormatting sqref="O602">
    <cfRule type="cellIs" dxfId="12580" priority="13276" stopIfTrue="1" operator="between">
      <formula>1250.1</formula>
      <formula>5000</formula>
    </cfRule>
    <cfRule type="cellIs" dxfId="12579" priority="13277" stopIfTrue="1" operator="greaterThan">
      <formula>5000</formula>
    </cfRule>
  </conditionalFormatting>
  <conditionalFormatting sqref="Q602">
    <cfRule type="cellIs" dxfId="12578" priority="13274" operator="lessThanOrEqual">
      <formula>1</formula>
    </cfRule>
    <cfRule type="cellIs" dxfId="12577" priority="13275" operator="lessThan">
      <formula>3</formula>
    </cfRule>
  </conditionalFormatting>
  <conditionalFormatting sqref="F614 J614">
    <cfRule type="cellIs" dxfId="12576" priority="13271" stopIfTrue="1" operator="lessThanOrEqual">
      <formula>60</formula>
    </cfRule>
    <cfRule type="cellIs" dxfId="12575" priority="13272" stopIfTrue="1" operator="between">
      <formula>60</formula>
      <formula>100</formula>
    </cfRule>
    <cfRule type="cellIs" dxfId="12574" priority="13273" stopIfTrue="1" operator="greaterThan">
      <formula>100</formula>
    </cfRule>
  </conditionalFormatting>
  <conditionalFormatting sqref="E614">
    <cfRule type="cellIs" dxfId="12573" priority="13268" stopIfTrue="1" operator="lessThanOrEqual">
      <formula>2.5</formula>
    </cfRule>
    <cfRule type="cellIs" dxfId="12572" priority="13269" stopIfTrue="1" operator="between">
      <formula>2.5</formula>
      <formula>7</formula>
    </cfRule>
    <cfRule type="cellIs" dxfId="12571" priority="13270" stopIfTrue="1" operator="greaterThan">
      <formula>7</formula>
    </cfRule>
  </conditionalFormatting>
  <conditionalFormatting sqref="H614">
    <cfRule type="cellIs" dxfId="12570" priority="13265" stopIfTrue="1" operator="lessThanOrEqual">
      <formula>12</formula>
    </cfRule>
    <cfRule type="cellIs" dxfId="12569" priority="13266" stopIfTrue="1" operator="between">
      <formula>12</formula>
      <formula>16</formula>
    </cfRule>
    <cfRule type="cellIs" dxfId="12568" priority="13267" stopIfTrue="1" operator="greaterThan">
      <formula>16</formula>
    </cfRule>
  </conditionalFormatting>
  <conditionalFormatting sqref="K614">
    <cfRule type="cellIs" dxfId="12567" priority="13262" stopIfTrue="1" operator="greaterThan">
      <formula>6.2</formula>
    </cfRule>
    <cfRule type="cellIs" dxfId="12566" priority="13263" stopIfTrue="1" operator="between">
      <formula>5.601</formula>
      <formula>6.2</formula>
    </cfRule>
    <cfRule type="cellIs" dxfId="12565" priority="13264" stopIfTrue="1" operator="lessThanOrEqual">
      <formula>5.6</formula>
    </cfRule>
  </conditionalFormatting>
  <conditionalFormatting sqref="L614">
    <cfRule type="cellIs" dxfId="12564" priority="13261" stopIfTrue="1" operator="lessThanOrEqual">
      <formula>0.02</formula>
    </cfRule>
  </conditionalFormatting>
  <conditionalFormatting sqref="G614">
    <cfRule type="cellIs" dxfId="12563" priority="13258" stopIfTrue="1" operator="lessThanOrEqual">
      <formula>0.12</formula>
    </cfRule>
    <cfRule type="cellIs" dxfId="12562" priority="13259" stopIfTrue="1" operator="between">
      <formula>0.1201</formula>
      <formula>0.2</formula>
    </cfRule>
    <cfRule type="cellIs" dxfId="12561" priority="13260" stopIfTrue="1" operator="greaterThan">
      <formula>0.2</formula>
    </cfRule>
  </conditionalFormatting>
  <conditionalFormatting sqref="P614">
    <cfRule type="cellIs" dxfId="12560" priority="13256" stopIfTrue="1" operator="between">
      <formula>50.1</formula>
      <formula>100</formula>
    </cfRule>
    <cfRule type="cellIs" dxfId="12559" priority="13257" stopIfTrue="1" operator="greaterThan">
      <formula>100</formula>
    </cfRule>
  </conditionalFormatting>
  <conditionalFormatting sqref="O614">
    <cfRule type="cellIs" dxfId="12558" priority="13254" stopIfTrue="1" operator="between">
      <formula>1250.1</formula>
      <formula>5000</formula>
    </cfRule>
    <cfRule type="cellIs" dxfId="12557" priority="13255" stopIfTrue="1" operator="greaterThan">
      <formula>5000</formula>
    </cfRule>
  </conditionalFormatting>
  <conditionalFormatting sqref="F614 J614">
    <cfRule type="cellIs" dxfId="12556" priority="13251" stopIfTrue="1" operator="lessThanOrEqual">
      <formula>60</formula>
    </cfRule>
    <cfRule type="cellIs" dxfId="12555" priority="13252" stopIfTrue="1" operator="between">
      <formula>60</formula>
      <formula>100</formula>
    </cfRule>
    <cfRule type="cellIs" dxfId="12554" priority="13253" stopIfTrue="1" operator="greaterThan">
      <formula>100</formula>
    </cfRule>
  </conditionalFormatting>
  <conditionalFormatting sqref="E614">
    <cfRule type="cellIs" dxfId="12553" priority="13248" stopIfTrue="1" operator="lessThanOrEqual">
      <formula>2.5</formula>
    </cfRule>
    <cfRule type="cellIs" dxfId="12552" priority="13249" stopIfTrue="1" operator="between">
      <formula>2.5</formula>
      <formula>7</formula>
    </cfRule>
    <cfRule type="cellIs" dxfId="12551" priority="13250" stopIfTrue="1" operator="greaterThan">
      <formula>7</formula>
    </cfRule>
  </conditionalFormatting>
  <conditionalFormatting sqref="H614">
    <cfRule type="cellIs" dxfId="12550" priority="13245" stopIfTrue="1" operator="lessThanOrEqual">
      <formula>12</formula>
    </cfRule>
    <cfRule type="cellIs" dxfId="12549" priority="13246" stopIfTrue="1" operator="between">
      <formula>12</formula>
      <formula>16</formula>
    </cfRule>
    <cfRule type="cellIs" dxfId="12548" priority="13247" stopIfTrue="1" operator="greaterThan">
      <formula>16</formula>
    </cfRule>
  </conditionalFormatting>
  <conditionalFormatting sqref="K614">
    <cfRule type="cellIs" dxfId="12547" priority="13242" stopIfTrue="1" operator="greaterThan">
      <formula>6.2</formula>
    </cfRule>
    <cfRule type="cellIs" dxfId="12546" priority="13243" stopIfTrue="1" operator="between">
      <formula>5.601</formula>
      <formula>6.2</formula>
    </cfRule>
    <cfRule type="cellIs" dxfId="12545" priority="13244" stopIfTrue="1" operator="lessThanOrEqual">
      <formula>5.6</formula>
    </cfRule>
  </conditionalFormatting>
  <conditionalFormatting sqref="L614">
    <cfRule type="cellIs" dxfId="12544" priority="13241" stopIfTrue="1" operator="lessThanOrEqual">
      <formula>0.02</formula>
    </cfRule>
  </conditionalFormatting>
  <conditionalFormatting sqref="G614">
    <cfRule type="cellIs" dxfId="12543" priority="13238" stopIfTrue="1" operator="lessThanOrEqual">
      <formula>0.12</formula>
    </cfRule>
    <cfRule type="cellIs" dxfId="12542" priority="13239" stopIfTrue="1" operator="between">
      <formula>0.1201</formula>
      <formula>0.2</formula>
    </cfRule>
    <cfRule type="cellIs" dxfId="12541" priority="13240" stopIfTrue="1" operator="greaterThan">
      <formula>0.2</formula>
    </cfRule>
  </conditionalFormatting>
  <conditionalFormatting sqref="P614">
    <cfRule type="cellIs" dxfId="12540" priority="13236" stopIfTrue="1" operator="between">
      <formula>50.1</formula>
      <formula>100</formula>
    </cfRule>
    <cfRule type="cellIs" dxfId="12539" priority="13237" stopIfTrue="1" operator="greaterThan">
      <formula>100</formula>
    </cfRule>
  </conditionalFormatting>
  <conditionalFormatting sqref="O614">
    <cfRule type="cellIs" dxfId="12538" priority="13234" stopIfTrue="1" operator="between">
      <formula>1250.1</formula>
      <formula>5000</formula>
    </cfRule>
    <cfRule type="cellIs" dxfId="12537" priority="13235" stopIfTrue="1" operator="greaterThan">
      <formula>5000</formula>
    </cfRule>
  </conditionalFormatting>
  <conditionalFormatting sqref="Q614">
    <cfRule type="cellIs" dxfId="12536" priority="13232" operator="lessThanOrEqual">
      <formula>1</formula>
    </cfRule>
    <cfRule type="cellIs" dxfId="12535" priority="13233" operator="lessThan">
      <formula>3</formula>
    </cfRule>
  </conditionalFormatting>
  <conditionalFormatting sqref="F626:G626">
    <cfRule type="cellIs" dxfId="12534" priority="13229" stopIfTrue="1" operator="lessThanOrEqual">
      <formula>60</formula>
    </cfRule>
    <cfRule type="cellIs" dxfId="12533" priority="13230" stopIfTrue="1" operator="between">
      <formula>60</formula>
      <formula>100</formula>
    </cfRule>
    <cfRule type="cellIs" dxfId="12532" priority="13231" stopIfTrue="1" operator="greaterThan">
      <formula>100</formula>
    </cfRule>
  </conditionalFormatting>
  <conditionalFormatting sqref="E626">
    <cfRule type="cellIs" dxfId="12531" priority="13226" stopIfTrue="1" operator="lessThanOrEqual">
      <formula>2.5</formula>
    </cfRule>
    <cfRule type="cellIs" dxfId="12530" priority="13227" stopIfTrue="1" operator="between">
      <formula>2.5</formula>
      <formula>7</formula>
    </cfRule>
    <cfRule type="cellIs" dxfId="12529" priority="13228" stopIfTrue="1" operator="greaterThan">
      <formula>7</formula>
    </cfRule>
  </conditionalFormatting>
  <conditionalFormatting sqref="H626">
    <cfRule type="cellIs" dxfId="12528" priority="13223" stopIfTrue="1" operator="lessThanOrEqual">
      <formula>12</formula>
    </cfRule>
    <cfRule type="cellIs" dxfId="12527" priority="13224" stopIfTrue="1" operator="between">
      <formula>12</formula>
      <formula>16</formula>
    </cfRule>
    <cfRule type="cellIs" dxfId="12526" priority="13225" stopIfTrue="1" operator="greaterThan">
      <formula>16</formula>
    </cfRule>
  </conditionalFormatting>
  <conditionalFormatting sqref="K626">
    <cfRule type="cellIs" dxfId="12525" priority="13220" stopIfTrue="1" operator="greaterThan">
      <formula>6.2</formula>
    </cfRule>
    <cfRule type="cellIs" dxfId="12524" priority="13221" stopIfTrue="1" operator="between">
      <formula>5.601</formula>
      <formula>6.2</formula>
    </cfRule>
    <cfRule type="cellIs" dxfId="12523" priority="13222" stopIfTrue="1" operator="lessThanOrEqual">
      <formula>5.6</formula>
    </cfRule>
  </conditionalFormatting>
  <conditionalFormatting sqref="L626">
    <cfRule type="cellIs" dxfId="12522" priority="13219" stopIfTrue="1" operator="lessThanOrEqual">
      <formula>0.02</formula>
    </cfRule>
  </conditionalFormatting>
  <conditionalFormatting sqref="G626">
    <cfRule type="cellIs" dxfId="12521" priority="13216" stopIfTrue="1" operator="lessThanOrEqual">
      <formula>0.12</formula>
    </cfRule>
    <cfRule type="cellIs" dxfId="12520" priority="13217" stopIfTrue="1" operator="between">
      <formula>0.1201</formula>
      <formula>0.2</formula>
    </cfRule>
    <cfRule type="cellIs" dxfId="12519" priority="13218" stopIfTrue="1" operator="greaterThan">
      <formula>0.2</formula>
    </cfRule>
  </conditionalFormatting>
  <conditionalFormatting sqref="P626">
    <cfRule type="cellIs" dxfId="12518" priority="13214" stopIfTrue="1" operator="between">
      <formula>50.1</formula>
      <formula>100</formula>
    </cfRule>
    <cfRule type="cellIs" dxfId="12517" priority="13215" stopIfTrue="1" operator="greaterThan">
      <formula>100</formula>
    </cfRule>
  </conditionalFormatting>
  <conditionalFormatting sqref="O626">
    <cfRule type="cellIs" dxfId="12516" priority="13212" stopIfTrue="1" operator="between">
      <formula>1250.1</formula>
      <formula>5000</formula>
    </cfRule>
    <cfRule type="cellIs" dxfId="12515" priority="13213" stopIfTrue="1" operator="greaterThan">
      <formula>5000</formula>
    </cfRule>
  </conditionalFormatting>
  <conditionalFormatting sqref="F626:G626">
    <cfRule type="cellIs" dxfId="12514" priority="13209" stopIfTrue="1" operator="lessThanOrEqual">
      <formula>60</formula>
    </cfRule>
    <cfRule type="cellIs" dxfId="12513" priority="13210" stopIfTrue="1" operator="between">
      <formula>60</formula>
      <formula>100</formula>
    </cfRule>
    <cfRule type="cellIs" dxfId="12512" priority="13211" stopIfTrue="1" operator="greaterThan">
      <formula>100</formula>
    </cfRule>
  </conditionalFormatting>
  <conditionalFormatting sqref="E626">
    <cfRule type="cellIs" dxfId="12511" priority="13206" stopIfTrue="1" operator="lessThanOrEqual">
      <formula>2.5</formula>
    </cfRule>
    <cfRule type="cellIs" dxfId="12510" priority="13207" stopIfTrue="1" operator="between">
      <formula>2.5</formula>
      <formula>7</formula>
    </cfRule>
    <cfRule type="cellIs" dxfId="12509" priority="13208" stopIfTrue="1" operator="greaterThan">
      <formula>7</formula>
    </cfRule>
  </conditionalFormatting>
  <conditionalFormatting sqref="H626">
    <cfRule type="cellIs" dxfId="12508" priority="13203" stopIfTrue="1" operator="lessThanOrEqual">
      <formula>12</formula>
    </cfRule>
    <cfRule type="cellIs" dxfId="12507" priority="13204" stopIfTrue="1" operator="between">
      <formula>12</formula>
      <formula>16</formula>
    </cfRule>
    <cfRule type="cellIs" dxfId="12506" priority="13205" stopIfTrue="1" operator="greaterThan">
      <formula>16</formula>
    </cfRule>
  </conditionalFormatting>
  <conditionalFormatting sqref="K626">
    <cfRule type="cellIs" dxfId="12505" priority="13200" stopIfTrue="1" operator="greaterThan">
      <formula>6.2</formula>
    </cfRule>
    <cfRule type="cellIs" dxfId="12504" priority="13201" stopIfTrue="1" operator="between">
      <formula>5.601</formula>
      <formula>6.2</formula>
    </cfRule>
    <cfRule type="cellIs" dxfId="12503" priority="13202" stopIfTrue="1" operator="lessThanOrEqual">
      <formula>5.6</formula>
    </cfRule>
  </conditionalFormatting>
  <conditionalFormatting sqref="L626">
    <cfRule type="cellIs" dxfId="12502" priority="13199" stopIfTrue="1" operator="lessThanOrEqual">
      <formula>0.02</formula>
    </cfRule>
  </conditionalFormatting>
  <conditionalFormatting sqref="G626">
    <cfRule type="cellIs" dxfId="12501" priority="13196" stopIfTrue="1" operator="lessThanOrEqual">
      <formula>0.12</formula>
    </cfRule>
    <cfRule type="cellIs" dxfId="12500" priority="13197" stopIfTrue="1" operator="between">
      <formula>0.1201</formula>
      <formula>0.2</formula>
    </cfRule>
    <cfRule type="cellIs" dxfId="12499" priority="13198" stopIfTrue="1" operator="greaterThan">
      <formula>0.2</formula>
    </cfRule>
  </conditionalFormatting>
  <conditionalFormatting sqref="P626">
    <cfRule type="cellIs" dxfId="12498" priority="13194" stopIfTrue="1" operator="between">
      <formula>50.1</formula>
      <formula>100</formula>
    </cfRule>
    <cfRule type="cellIs" dxfId="12497" priority="13195" stopIfTrue="1" operator="greaterThan">
      <formula>100</formula>
    </cfRule>
  </conditionalFormatting>
  <conditionalFormatting sqref="O626">
    <cfRule type="cellIs" dxfId="12496" priority="13192" stopIfTrue="1" operator="between">
      <formula>1250.1</formula>
      <formula>5000</formula>
    </cfRule>
    <cfRule type="cellIs" dxfId="12495" priority="13193" stopIfTrue="1" operator="greaterThan">
      <formula>5000</formula>
    </cfRule>
  </conditionalFormatting>
  <conditionalFormatting sqref="Q626">
    <cfRule type="cellIs" dxfId="12494" priority="13190" operator="lessThanOrEqual">
      <formula>1</formula>
    </cfRule>
    <cfRule type="cellIs" dxfId="12493" priority="13191" operator="lessThan">
      <formula>3</formula>
    </cfRule>
  </conditionalFormatting>
  <conditionalFormatting sqref="F638:G638">
    <cfRule type="cellIs" dxfId="12492" priority="13187" stopIfTrue="1" operator="lessThanOrEqual">
      <formula>60</formula>
    </cfRule>
    <cfRule type="cellIs" dxfId="12491" priority="13188" stopIfTrue="1" operator="between">
      <formula>60</formula>
      <formula>100</formula>
    </cfRule>
    <cfRule type="cellIs" dxfId="12490" priority="13189" stopIfTrue="1" operator="greaterThan">
      <formula>100</formula>
    </cfRule>
  </conditionalFormatting>
  <conditionalFormatting sqref="E638">
    <cfRule type="cellIs" dxfId="12489" priority="13184" stopIfTrue="1" operator="lessThanOrEqual">
      <formula>2.5</formula>
    </cfRule>
    <cfRule type="cellIs" dxfId="12488" priority="13185" stopIfTrue="1" operator="between">
      <formula>2.5</formula>
      <formula>7</formula>
    </cfRule>
    <cfRule type="cellIs" dxfId="12487" priority="13186" stopIfTrue="1" operator="greaterThan">
      <formula>7</formula>
    </cfRule>
  </conditionalFormatting>
  <conditionalFormatting sqref="H638">
    <cfRule type="cellIs" dxfId="12486" priority="13181" stopIfTrue="1" operator="lessThanOrEqual">
      <formula>12</formula>
    </cfRule>
    <cfRule type="cellIs" dxfId="12485" priority="13182" stopIfTrue="1" operator="between">
      <formula>12</formula>
      <formula>16</formula>
    </cfRule>
    <cfRule type="cellIs" dxfId="12484" priority="13183" stopIfTrue="1" operator="greaterThan">
      <formula>16</formula>
    </cfRule>
  </conditionalFormatting>
  <conditionalFormatting sqref="K638">
    <cfRule type="cellIs" dxfId="12483" priority="13178" stopIfTrue="1" operator="greaterThan">
      <formula>6.2</formula>
    </cfRule>
    <cfRule type="cellIs" dxfId="12482" priority="13179" stopIfTrue="1" operator="between">
      <formula>5.601</formula>
      <formula>6.2</formula>
    </cfRule>
    <cfRule type="cellIs" dxfId="12481" priority="13180" stopIfTrue="1" operator="lessThanOrEqual">
      <formula>5.6</formula>
    </cfRule>
  </conditionalFormatting>
  <conditionalFormatting sqref="L638">
    <cfRule type="cellIs" dxfId="12480" priority="13177" stopIfTrue="1" operator="lessThanOrEqual">
      <formula>0.02</formula>
    </cfRule>
  </conditionalFormatting>
  <conditionalFormatting sqref="G638">
    <cfRule type="cellIs" dxfId="12479" priority="13174" stopIfTrue="1" operator="lessThanOrEqual">
      <formula>0.12</formula>
    </cfRule>
    <cfRule type="cellIs" dxfId="12478" priority="13175" stopIfTrue="1" operator="between">
      <formula>0.1201</formula>
      <formula>0.2</formula>
    </cfRule>
    <cfRule type="cellIs" dxfId="12477" priority="13176" stopIfTrue="1" operator="greaterThan">
      <formula>0.2</formula>
    </cfRule>
  </conditionalFormatting>
  <conditionalFormatting sqref="P638">
    <cfRule type="cellIs" dxfId="12476" priority="13172" stopIfTrue="1" operator="between">
      <formula>50.1</formula>
      <formula>100</formula>
    </cfRule>
    <cfRule type="cellIs" dxfId="12475" priority="13173" stopIfTrue="1" operator="greaterThan">
      <formula>100</formula>
    </cfRule>
  </conditionalFormatting>
  <conditionalFormatting sqref="O638">
    <cfRule type="cellIs" dxfId="12474" priority="13170" stopIfTrue="1" operator="between">
      <formula>1250.1</formula>
      <formula>5000</formula>
    </cfRule>
    <cfRule type="cellIs" dxfId="12473" priority="13171" stopIfTrue="1" operator="greaterThan">
      <formula>5000</formula>
    </cfRule>
  </conditionalFormatting>
  <conditionalFormatting sqref="Q638">
    <cfRule type="cellIs" dxfId="12472" priority="13168" operator="lessThanOrEqual">
      <formula>1</formula>
    </cfRule>
    <cfRule type="cellIs" dxfId="12471" priority="13169" operator="lessThan">
      <formula>3</formula>
    </cfRule>
  </conditionalFormatting>
  <conditionalFormatting sqref="F652:G652">
    <cfRule type="cellIs" dxfId="12470" priority="13165" stopIfTrue="1" operator="lessThanOrEqual">
      <formula>60</formula>
    </cfRule>
    <cfRule type="cellIs" dxfId="12469" priority="13166" stopIfTrue="1" operator="between">
      <formula>60</formula>
      <formula>100</formula>
    </cfRule>
    <cfRule type="cellIs" dxfId="12468" priority="13167" stopIfTrue="1" operator="greaterThan">
      <formula>100</formula>
    </cfRule>
  </conditionalFormatting>
  <conditionalFormatting sqref="E652">
    <cfRule type="cellIs" dxfId="12467" priority="13162" stopIfTrue="1" operator="lessThanOrEqual">
      <formula>2.5</formula>
    </cfRule>
    <cfRule type="cellIs" dxfId="12466" priority="13163" stopIfTrue="1" operator="between">
      <formula>2.5</formula>
      <formula>7</formula>
    </cfRule>
    <cfRule type="cellIs" dxfId="12465" priority="13164" stopIfTrue="1" operator="greaterThan">
      <formula>7</formula>
    </cfRule>
  </conditionalFormatting>
  <conditionalFormatting sqref="H652">
    <cfRule type="cellIs" dxfId="12464" priority="13159" stopIfTrue="1" operator="lessThanOrEqual">
      <formula>12</formula>
    </cfRule>
    <cfRule type="cellIs" dxfId="12463" priority="13160" stopIfTrue="1" operator="between">
      <formula>12</formula>
      <formula>16</formula>
    </cfRule>
    <cfRule type="cellIs" dxfId="12462" priority="13161" stopIfTrue="1" operator="greaterThan">
      <formula>16</formula>
    </cfRule>
  </conditionalFormatting>
  <conditionalFormatting sqref="K652">
    <cfRule type="cellIs" dxfId="12461" priority="13156" stopIfTrue="1" operator="greaterThan">
      <formula>6.2</formula>
    </cfRule>
    <cfRule type="cellIs" dxfId="12460" priority="13157" stopIfTrue="1" operator="between">
      <formula>5.601</formula>
      <formula>6.2</formula>
    </cfRule>
    <cfRule type="cellIs" dxfId="12459" priority="13158" stopIfTrue="1" operator="lessThanOrEqual">
      <formula>5.6</formula>
    </cfRule>
  </conditionalFormatting>
  <conditionalFormatting sqref="L652">
    <cfRule type="cellIs" dxfId="12458" priority="13155" stopIfTrue="1" operator="lessThanOrEqual">
      <formula>0.02</formula>
    </cfRule>
  </conditionalFormatting>
  <conditionalFormatting sqref="G652">
    <cfRule type="cellIs" dxfId="12457" priority="13152" stopIfTrue="1" operator="lessThanOrEqual">
      <formula>0.12</formula>
    </cfRule>
    <cfRule type="cellIs" dxfId="12456" priority="13153" stopIfTrue="1" operator="between">
      <formula>0.1201</formula>
      <formula>0.2</formula>
    </cfRule>
    <cfRule type="cellIs" dxfId="12455" priority="13154" stopIfTrue="1" operator="greaterThan">
      <formula>0.2</formula>
    </cfRule>
  </conditionalFormatting>
  <conditionalFormatting sqref="P652">
    <cfRule type="cellIs" dxfId="12454" priority="13150" stopIfTrue="1" operator="between">
      <formula>50.1</formula>
      <formula>100</formula>
    </cfRule>
    <cfRule type="cellIs" dxfId="12453" priority="13151" stopIfTrue="1" operator="greaterThan">
      <formula>100</formula>
    </cfRule>
  </conditionalFormatting>
  <conditionalFormatting sqref="O652">
    <cfRule type="cellIs" dxfId="12452" priority="13148" stopIfTrue="1" operator="between">
      <formula>1250.1</formula>
      <formula>5000</formula>
    </cfRule>
    <cfRule type="cellIs" dxfId="12451" priority="13149" stopIfTrue="1" operator="greaterThan">
      <formula>5000</formula>
    </cfRule>
  </conditionalFormatting>
  <conditionalFormatting sqref="F652:G652">
    <cfRule type="cellIs" dxfId="12450" priority="13145" stopIfTrue="1" operator="lessThanOrEqual">
      <formula>60</formula>
    </cfRule>
    <cfRule type="cellIs" dxfId="12449" priority="13146" stopIfTrue="1" operator="between">
      <formula>60</formula>
      <formula>100</formula>
    </cfRule>
    <cfRule type="cellIs" dxfId="12448" priority="13147" stopIfTrue="1" operator="greaterThan">
      <formula>100</formula>
    </cfRule>
  </conditionalFormatting>
  <conditionalFormatting sqref="E652">
    <cfRule type="cellIs" dxfId="12447" priority="13142" stopIfTrue="1" operator="lessThanOrEqual">
      <formula>2.5</formula>
    </cfRule>
    <cfRule type="cellIs" dxfId="12446" priority="13143" stopIfTrue="1" operator="between">
      <formula>2.5</formula>
      <formula>7</formula>
    </cfRule>
    <cfRule type="cellIs" dxfId="12445" priority="13144" stopIfTrue="1" operator="greaterThan">
      <formula>7</formula>
    </cfRule>
  </conditionalFormatting>
  <conditionalFormatting sqref="H652">
    <cfRule type="cellIs" dxfId="12444" priority="13139" stopIfTrue="1" operator="lessThanOrEqual">
      <formula>12</formula>
    </cfRule>
    <cfRule type="cellIs" dxfId="12443" priority="13140" stopIfTrue="1" operator="between">
      <formula>12</formula>
      <formula>16</formula>
    </cfRule>
    <cfRule type="cellIs" dxfId="12442" priority="13141" stopIfTrue="1" operator="greaterThan">
      <formula>16</formula>
    </cfRule>
  </conditionalFormatting>
  <conditionalFormatting sqref="K652">
    <cfRule type="cellIs" dxfId="12441" priority="13136" stopIfTrue="1" operator="greaterThan">
      <formula>6.2</formula>
    </cfRule>
    <cfRule type="cellIs" dxfId="12440" priority="13137" stopIfTrue="1" operator="between">
      <formula>5.601</formula>
      <formula>6.2</formula>
    </cfRule>
    <cfRule type="cellIs" dxfId="12439" priority="13138" stopIfTrue="1" operator="lessThanOrEqual">
      <formula>5.6</formula>
    </cfRule>
  </conditionalFormatting>
  <conditionalFormatting sqref="L652">
    <cfRule type="cellIs" dxfId="12438" priority="13135" stopIfTrue="1" operator="lessThanOrEqual">
      <formula>0.02</formula>
    </cfRule>
  </conditionalFormatting>
  <conditionalFormatting sqref="G652">
    <cfRule type="cellIs" dxfId="12437" priority="13132" stopIfTrue="1" operator="lessThanOrEqual">
      <formula>0.12</formula>
    </cfRule>
    <cfRule type="cellIs" dxfId="12436" priority="13133" stopIfTrue="1" operator="between">
      <formula>0.1201</formula>
      <formula>0.2</formula>
    </cfRule>
    <cfRule type="cellIs" dxfId="12435" priority="13134" stopIfTrue="1" operator="greaterThan">
      <formula>0.2</formula>
    </cfRule>
  </conditionalFormatting>
  <conditionalFormatting sqref="P652">
    <cfRule type="cellIs" dxfId="12434" priority="13130" stopIfTrue="1" operator="between">
      <formula>50.1</formula>
      <formula>100</formula>
    </cfRule>
    <cfRule type="cellIs" dxfId="12433" priority="13131" stopIfTrue="1" operator="greaterThan">
      <formula>100</formula>
    </cfRule>
  </conditionalFormatting>
  <conditionalFormatting sqref="O652">
    <cfRule type="cellIs" dxfId="12432" priority="13128" stopIfTrue="1" operator="between">
      <formula>1250.1</formula>
      <formula>5000</formula>
    </cfRule>
    <cfRule type="cellIs" dxfId="12431" priority="13129" stopIfTrue="1" operator="greaterThan">
      <formula>5000</formula>
    </cfRule>
  </conditionalFormatting>
  <conditionalFormatting sqref="Q652">
    <cfRule type="cellIs" dxfId="12430" priority="13126" operator="lessThanOrEqual">
      <formula>1</formula>
    </cfRule>
    <cfRule type="cellIs" dxfId="12429" priority="13127" operator="lessThan">
      <formula>3</formula>
    </cfRule>
  </conditionalFormatting>
  <conditionalFormatting sqref="F668:G668">
    <cfRule type="cellIs" dxfId="12428" priority="13123" stopIfTrue="1" operator="lessThanOrEqual">
      <formula>60</formula>
    </cfRule>
    <cfRule type="cellIs" dxfId="12427" priority="13124" stopIfTrue="1" operator="between">
      <formula>60</formula>
      <formula>100</formula>
    </cfRule>
    <cfRule type="cellIs" dxfId="12426" priority="13125" stopIfTrue="1" operator="greaterThan">
      <formula>100</formula>
    </cfRule>
  </conditionalFormatting>
  <conditionalFormatting sqref="E668">
    <cfRule type="cellIs" dxfId="12425" priority="13120" stopIfTrue="1" operator="lessThanOrEqual">
      <formula>2.5</formula>
    </cfRule>
    <cfRule type="cellIs" dxfId="12424" priority="13121" stopIfTrue="1" operator="between">
      <formula>2.5</formula>
      <formula>7</formula>
    </cfRule>
    <cfRule type="cellIs" dxfId="12423" priority="13122" stopIfTrue="1" operator="greaterThan">
      <formula>7</formula>
    </cfRule>
  </conditionalFormatting>
  <conditionalFormatting sqref="H668">
    <cfRule type="cellIs" dxfId="12422" priority="13117" stopIfTrue="1" operator="lessThanOrEqual">
      <formula>12</formula>
    </cfRule>
    <cfRule type="cellIs" dxfId="12421" priority="13118" stopIfTrue="1" operator="between">
      <formula>12</formula>
      <formula>16</formula>
    </cfRule>
    <cfRule type="cellIs" dxfId="12420" priority="13119" stopIfTrue="1" operator="greaterThan">
      <formula>16</formula>
    </cfRule>
  </conditionalFormatting>
  <conditionalFormatting sqref="K668">
    <cfRule type="cellIs" dxfId="12419" priority="13114" stopIfTrue="1" operator="greaterThan">
      <formula>6.2</formula>
    </cfRule>
    <cfRule type="cellIs" dxfId="12418" priority="13115" stopIfTrue="1" operator="between">
      <formula>5.601</formula>
      <formula>6.2</formula>
    </cfRule>
    <cfRule type="cellIs" dxfId="12417" priority="13116" stopIfTrue="1" operator="lessThanOrEqual">
      <formula>5.6</formula>
    </cfRule>
  </conditionalFormatting>
  <conditionalFormatting sqref="L668">
    <cfRule type="cellIs" dxfId="12416" priority="13113" stopIfTrue="1" operator="lessThanOrEqual">
      <formula>0.02</formula>
    </cfRule>
  </conditionalFormatting>
  <conditionalFormatting sqref="G668">
    <cfRule type="cellIs" dxfId="12415" priority="13110" stopIfTrue="1" operator="lessThanOrEqual">
      <formula>0.12</formula>
    </cfRule>
    <cfRule type="cellIs" dxfId="12414" priority="13111" stopIfTrue="1" operator="between">
      <formula>0.1201</formula>
      <formula>0.2</formula>
    </cfRule>
    <cfRule type="cellIs" dxfId="12413" priority="13112" stopIfTrue="1" operator="greaterThan">
      <formula>0.2</formula>
    </cfRule>
  </conditionalFormatting>
  <conditionalFormatting sqref="P668">
    <cfRule type="cellIs" dxfId="12412" priority="13108" stopIfTrue="1" operator="between">
      <formula>50.1</formula>
      <formula>100</formula>
    </cfRule>
    <cfRule type="cellIs" dxfId="12411" priority="13109" stopIfTrue="1" operator="greaterThan">
      <formula>100</formula>
    </cfRule>
  </conditionalFormatting>
  <conditionalFormatting sqref="O668">
    <cfRule type="cellIs" dxfId="12410" priority="13106" stopIfTrue="1" operator="between">
      <formula>1250.1</formula>
      <formula>5000</formula>
    </cfRule>
    <cfRule type="cellIs" dxfId="12409" priority="13107" stopIfTrue="1" operator="greaterThan">
      <formula>5000</formula>
    </cfRule>
  </conditionalFormatting>
  <conditionalFormatting sqref="F668:G668">
    <cfRule type="cellIs" dxfId="12408" priority="13103" stopIfTrue="1" operator="lessThanOrEqual">
      <formula>60</formula>
    </cfRule>
    <cfRule type="cellIs" dxfId="12407" priority="13104" stopIfTrue="1" operator="between">
      <formula>60</formula>
      <formula>100</formula>
    </cfRule>
    <cfRule type="cellIs" dxfId="12406" priority="13105" stopIfTrue="1" operator="greaterThan">
      <formula>100</formula>
    </cfRule>
  </conditionalFormatting>
  <conditionalFormatting sqref="E668">
    <cfRule type="cellIs" dxfId="12405" priority="13100" stopIfTrue="1" operator="lessThanOrEqual">
      <formula>2.5</formula>
    </cfRule>
    <cfRule type="cellIs" dxfId="12404" priority="13101" stopIfTrue="1" operator="between">
      <formula>2.5</formula>
      <formula>7</formula>
    </cfRule>
    <cfRule type="cellIs" dxfId="12403" priority="13102" stopIfTrue="1" operator="greaterThan">
      <formula>7</formula>
    </cfRule>
  </conditionalFormatting>
  <conditionalFormatting sqref="H668">
    <cfRule type="cellIs" dxfId="12402" priority="13097" stopIfTrue="1" operator="lessThanOrEqual">
      <formula>12</formula>
    </cfRule>
    <cfRule type="cellIs" dxfId="12401" priority="13098" stopIfTrue="1" operator="between">
      <formula>12</formula>
      <formula>16</formula>
    </cfRule>
    <cfRule type="cellIs" dxfId="12400" priority="13099" stopIfTrue="1" operator="greaterThan">
      <formula>16</formula>
    </cfRule>
  </conditionalFormatting>
  <conditionalFormatting sqref="K668">
    <cfRule type="cellIs" dxfId="12399" priority="13094" stopIfTrue="1" operator="greaterThan">
      <formula>6.2</formula>
    </cfRule>
    <cfRule type="cellIs" dxfId="12398" priority="13095" stopIfTrue="1" operator="between">
      <formula>5.601</formula>
      <formula>6.2</formula>
    </cfRule>
    <cfRule type="cellIs" dxfId="12397" priority="13096" stopIfTrue="1" operator="lessThanOrEqual">
      <formula>5.6</formula>
    </cfRule>
  </conditionalFormatting>
  <conditionalFormatting sqref="L668">
    <cfRule type="cellIs" dxfId="12396" priority="13093" stopIfTrue="1" operator="lessThanOrEqual">
      <formula>0.02</formula>
    </cfRule>
  </conditionalFormatting>
  <conditionalFormatting sqref="G668">
    <cfRule type="cellIs" dxfId="12395" priority="13090" stopIfTrue="1" operator="lessThanOrEqual">
      <formula>0.12</formula>
    </cfRule>
    <cfRule type="cellIs" dxfId="12394" priority="13091" stopIfTrue="1" operator="between">
      <formula>0.1201</formula>
      <formula>0.2</formula>
    </cfRule>
    <cfRule type="cellIs" dxfId="12393" priority="13092" stopIfTrue="1" operator="greaterThan">
      <formula>0.2</formula>
    </cfRule>
  </conditionalFormatting>
  <conditionalFormatting sqref="P668">
    <cfRule type="cellIs" dxfId="12392" priority="13088" stopIfTrue="1" operator="between">
      <formula>50.1</formula>
      <formula>100</formula>
    </cfRule>
    <cfRule type="cellIs" dxfId="12391" priority="13089" stopIfTrue="1" operator="greaterThan">
      <formula>100</formula>
    </cfRule>
  </conditionalFormatting>
  <conditionalFormatting sqref="O668">
    <cfRule type="cellIs" dxfId="12390" priority="13086" stopIfTrue="1" operator="between">
      <formula>1250.1</formula>
      <formula>5000</formula>
    </cfRule>
    <cfRule type="cellIs" dxfId="12389" priority="13087" stopIfTrue="1" operator="greaterThan">
      <formula>5000</formula>
    </cfRule>
  </conditionalFormatting>
  <conditionalFormatting sqref="Q668">
    <cfRule type="cellIs" dxfId="12388" priority="13084" operator="lessThanOrEqual">
      <formula>1</formula>
    </cfRule>
    <cfRule type="cellIs" dxfId="12387" priority="13085" operator="lessThan">
      <formula>3</formula>
    </cfRule>
  </conditionalFormatting>
  <conditionalFormatting sqref="F680 J680">
    <cfRule type="cellIs" dxfId="12386" priority="13081" stopIfTrue="1" operator="lessThanOrEqual">
      <formula>60</formula>
    </cfRule>
    <cfRule type="cellIs" dxfId="12385" priority="13082" stopIfTrue="1" operator="between">
      <formula>60</formula>
      <formula>100</formula>
    </cfRule>
    <cfRule type="cellIs" dxfId="12384" priority="13083" stopIfTrue="1" operator="greaterThan">
      <formula>100</formula>
    </cfRule>
  </conditionalFormatting>
  <conditionalFormatting sqref="E680">
    <cfRule type="cellIs" dxfId="12383" priority="13078" stopIfTrue="1" operator="lessThanOrEqual">
      <formula>2.5</formula>
    </cfRule>
    <cfRule type="cellIs" dxfId="12382" priority="13079" stopIfTrue="1" operator="between">
      <formula>2.5</formula>
      <formula>7</formula>
    </cfRule>
    <cfRule type="cellIs" dxfId="12381" priority="13080" stopIfTrue="1" operator="greaterThan">
      <formula>7</formula>
    </cfRule>
  </conditionalFormatting>
  <conditionalFormatting sqref="H680">
    <cfRule type="cellIs" dxfId="12380" priority="13075" stopIfTrue="1" operator="lessThanOrEqual">
      <formula>12</formula>
    </cfRule>
    <cfRule type="cellIs" dxfId="12379" priority="13076" stopIfTrue="1" operator="between">
      <formula>12</formula>
      <formula>16</formula>
    </cfRule>
    <cfRule type="cellIs" dxfId="12378" priority="13077" stopIfTrue="1" operator="greaterThan">
      <formula>16</formula>
    </cfRule>
  </conditionalFormatting>
  <conditionalFormatting sqref="K680">
    <cfRule type="cellIs" dxfId="12377" priority="13072" stopIfTrue="1" operator="greaterThan">
      <formula>6.2</formula>
    </cfRule>
    <cfRule type="cellIs" dxfId="12376" priority="13073" stopIfTrue="1" operator="between">
      <formula>5.601</formula>
      <formula>6.2</formula>
    </cfRule>
    <cfRule type="cellIs" dxfId="12375" priority="13074" stopIfTrue="1" operator="lessThanOrEqual">
      <formula>5.6</formula>
    </cfRule>
  </conditionalFormatting>
  <conditionalFormatting sqref="L680">
    <cfRule type="cellIs" dxfId="12374" priority="13071" stopIfTrue="1" operator="lessThanOrEqual">
      <formula>0.02</formula>
    </cfRule>
  </conditionalFormatting>
  <conditionalFormatting sqref="G680">
    <cfRule type="cellIs" dxfId="12373" priority="13068" stopIfTrue="1" operator="lessThanOrEqual">
      <formula>0.12</formula>
    </cfRule>
    <cfRule type="cellIs" dxfId="12372" priority="13069" stopIfTrue="1" operator="between">
      <formula>0.1201</formula>
      <formula>0.2</formula>
    </cfRule>
    <cfRule type="cellIs" dxfId="12371" priority="13070" stopIfTrue="1" operator="greaterThan">
      <formula>0.2</formula>
    </cfRule>
  </conditionalFormatting>
  <conditionalFormatting sqref="P680">
    <cfRule type="cellIs" dxfId="12370" priority="13066" stopIfTrue="1" operator="between">
      <formula>50.1</formula>
      <formula>100</formula>
    </cfRule>
    <cfRule type="cellIs" dxfId="12369" priority="13067" stopIfTrue="1" operator="greaterThan">
      <formula>100</formula>
    </cfRule>
  </conditionalFormatting>
  <conditionalFormatting sqref="O680">
    <cfRule type="cellIs" dxfId="12368" priority="13064" stopIfTrue="1" operator="between">
      <formula>1250.1</formula>
      <formula>5000</formula>
    </cfRule>
    <cfRule type="cellIs" dxfId="12367" priority="13065" stopIfTrue="1" operator="greaterThan">
      <formula>5000</formula>
    </cfRule>
  </conditionalFormatting>
  <conditionalFormatting sqref="F680 J680">
    <cfRule type="cellIs" dxfId="12366" priority="13061" stopIfTrue="1" operator="lessThanOrEqual">
      <formula>60</formula>
    </cfRule>
    <cfRule type="cellIs" dxfId="12365" priority="13062" stopIfTrue="1" operator="between">
      <formula>60</formula>
      <formula>100</formula>
    </cfRule>
    <cfRule type="cellIs" dxfId="12364" priority="13063" stopIfTrue="1" operator="greaterThan">
      <formula>100</formula>
    </cfRule>
  </conditionalFormatting>
  <conditionalFormatting sqref="E680">
    <cfRule type="cellIs" dxfId="12363" priority="13058" stopIfTrue="1" operator="lessThanOrEqual">
      <formula>2.5</formula>
    </cfRule>
    <cfRule type="cellIs" dxfId="12362" priority="13059" stopIfTrue="1" operator="between">
      <formula>2.5</formula>
      <formula>7</formula>
    </cfRule>
    <cfRule type="cellIs" dxfId="12361" priority="13060" stopIfTrue="1" operator="greaterThan">
      <formula>7</formula>
    </cfRule>
  </conditionalFormatting>
  <conditionalFormatting sqref="H680">
    <cfRule type="cellIs" dxfId="12360" priority="13055" stopIfTrue="1" operator="lessThanOrEqual">
      <formula>12</formula>
    </cfRule>
    <cfRule type="cellIs" dxfId="12359" priority="13056" stopIfTrue="1" operator="between">
      <formula>12</formula>
      <formula>16</formula>
    </cfRule>
    <cfRule type="cellIs" dxfId="12358" priority="13057" stopIfTrue="1" operator="greaterThan">
      <formula>16</formula>
    </cfRule>
  </conditionalFormatting>
  <conditionalFormatting sqref="K680">
    <cfRule type="cellIs" dxfId="12357" priority="13052" stopIfTrue="1" operator="greaterThan">
      <formula>6.2</formula>
    </cfRule>
    <cfRule type="cellIs" dxfId="12356" priority="13053" stopIfTrue="1" operator="between">
      <formula>5.601</formula>
      <formula>6.2</formula>
    </cfRule>
    <cfRule type="cellIs" dxfId="12355" priority="13054" stopIfTrue="1" operator="lessThanOrEqual">
      <formula>5.6</formula>
    </cfRule>
  </conditionalFormatting>
  <conditionalFormatting sqref="L680">
    <cfRule type="cellIs" dxfId="12354" priority="13051" stopIfTrue="1" operator="lessThanOrEqual">
      <formula>0.02</formula>
    </cfRule>
  </conditionalFormatting>
  <conditionalFormatting sqref="G680">
    <cfRule type="cellIs" dxfId="12353" priority="13048" stopIfTrue="1" operator="lessThanOrEqual">
      <formula>0.12</formula>
    </cfRule>
    <cfRule type="cellIs" dxfId="12352" priority="13049" stopIfTrue="1" operator="between">
      <formula>0.1201</formula>
      <formula>0.2</formula>
    </cfRule>
    <cfRule type="cellIs" dxfId="12351" priority="13050" stopIfTrue="1" operator="greaterThan">
      <formula>0.2</formula>
    </cfRule>
  </conditionalFormatting>
  <conditionalFormatting sqref="P680">
    <cfRule type="cellIs" dxfId="12350" priority="13046" stopIfTrue="1" operator="between">
      <formula>50.1</formula>
      <formula>100</formula>
    </cfRule>
    <cfRule type="cellIs" dxfId="12349" priority="13047" stopIfTrue="1" operator="greaterThan">
      <formula>100</formula>
    </cfRule>
  </conditionalFormatting>
  <conditionalFormatting sqref="O680">
    <cfRule type="cellIs" dxfId="12348" priority="13044" stopIfTrue="1" operator="between">
      <formula>1250.1</formula>
      <formula>5000</formula>
    </cfRule>
    <cfRule type="cellIs" dxfId="12347" priority="13045" stopIfTrue="1" operator="greaterThan">
      <formula>5000</formula>
    </cfRule>
  </conditionalFormatting>
  <conditionalFormatting sqref="Q680">
    <cfRule type="cellIs" dxfId="12346" priority="13042" operator="lessThanOrEqual">
      <formula>1</formula>
    </cfRule>
    <cfRule type="cellIs" dxfId="12345" priority="13043" operator="lessThan">
      <formula>3</formula>
    </cfRule>
  </conditionalFormatting>
  <conditionalFormatting sqref="F692:G692">
    <cfRule type="cellIs" dxfId="12344" priority="13039" stopIfTrue="1" operator="lessThanOrEqual">
      <formula>60</formula>
    </cfRule>
    <cfRule type="cellIs" dxfId="12343" priority="13040" stopIfTrue="1" operator="between">
      <formula>60</formula>
      <formula>100</formula>
    </cfRule>
    <cfRule type="cellIs" dxfId="12342" priority="13041" stopIfTrue="1" operator="greaterThan">
      <formula>100</formula>
    </cfRule>
  </conditionalFormatting>
  <conditionalFormatting sqref="E692">
    <cfRule type="cellIs" dxfId="12341" priority="13036" stopIfTrue="1" operator="lessThanOrEqual">
      <formula>2.5</formula>
    </cfRule>
    <cfRule type="cellIs" dxfId="12340" priority="13037" stopIfTrue="1" operator="between">
      <formula>2.5</formula>
      <formula>7</formula>
    </cfRule>
    <cfRule type="cellIs" dxfId="12339" priority="13038" stopIfTrue="1" operator="greaterThan">
      <formula>7</formula>
    </cfRule>
  </conditionalFormatting>
  <conditionalFormatting sqref="H692">
    <cfRule type="cellIs" dxfId="12338" priority="13033" stopIfTrue="1" operator="lessThanOrEqual">
      <formula>12</formula>
    </cfRule>
    <cfRule type="cellIs" dxfId="12337" priority="13034" stopIfTrue="1" operator="between">
      <formula>12</formula>
      <formula>16</formula>
    </cfRule>
    <cfRule type="cellIs" dxfId="12336" priority="13035" stopIfTrue="1" operator="greaterThan">
      <formula>16</formula>
    </cfRule>
  </conditionalFormatting>
  <conditionalFormatting sqref="K692">
    <cfRule type="cellIs" dxfId="12335" priority="13030" stopIfTrue="1" operator="greaterThan">
      <formula>6.2</formula>
    </cfRule>
    <cfRule type="cellIs" dxfId="12334" priority="13031" stopIfTrue="1" operator="between">
      <formula>5.601</formula>
      <formula>6.2</formula>
    </cfRule>
    <cfRule type="cellIs" dxfId="12333" priority="13032" stopIfTrue="1" operator="lessThanOrEqual">
      <formula>5.6</formula>
    </cfRule>
  </conditionalFormatting>
  <conditionalFormatting sqref="L692">
    <cfRule type="cellIs" dxfId="12332" priority="13029" stopIfTrue="1" operator="lessThanOrEqual">
      <formula>0.02</formula>
    </cfRule>
  </conditionalFormatting>
  <conditionalFormatting sqref="G692">
    <cfRule type="cellIs" dxfId="12331" priority="13026" stopIfTrue="1" operator="lessThanOrEqual">
      <formula>0.12</formula>
    </cfRule>
    <cfRule type="cellIs" dxfId="12330" priority="13027" stopIfTrue="1" operator="between">
      <formula>0.1201</formula>
      <formula>0.2</formula>
    </cfRule>
    <cfRule type="cellIs" dxfId="12329" priority="13028" stopIfTrue="1" operator="greaterThan">
      <formula>0.2</formula>
    </cfRule>
  </conditionalFormatting>
  <conditionalFormatting sqref="P692">
    <cfRule type="cellIs" dxfId="12328" priority="13024" stopIfTrue="1" operator="between">
      <formula>50.1</formula>
      <formula>100</formula>
    </cfRule>
    <cfRule type="cellIs" dxfId="12327" priority="13025" stopIfTrue="1" operator="greaterThan">
      <formula>100</formula>
    </cfRule>
  </conditionalFormatting>
  <conditionalFormatting sqref="O692">
    <cfRule type="cellIs" dxfId="12326" priority="13022" stopIfTrue="1" operator="between">
      <formula>1250.1</formula>
      <formula>5000</formula>
    </cfRule>
    <cfRule type="cellIs" dxfId="12325" priority="13023" stopIfTrue="1" operator="greaterThan">
      <formula>5000</formula>
    </cfRule>
  </conditionalFormatting>
  <conditionalFormatting sqref="F692:G692">
    <cfRule type="cellIs" dxfId="12324" priority="13019" stopIfTrue="1" operator="lessThanOrEqual">
      <formula>60</formula>
    </cfRule>
    <cfRule type="cellIs" dxfId="12323" priority="13020" stopIfTrue="1" operator="between">
      <formula>60</formula>
      <formula>100</formula>
    </cfRule>
    <cfRule type="cellIs" dxfId="12322" priority="13021" stopIfTrue="1" operator="greaterThan">
      <formula>100</formula>
    </cfRule>
  </conditionalFormatting>
  <conditionalFormatting sqref="E692">
    <cfRule type="cellIs" dxfId="12321" priority="13016" stopIfTrue="1" operator="lessThanOrEqual">
      <formula>2.5</formula>
    </cfRule>
    <cfRule type="cellIs" dxfId="12320" priority="13017" stopIfTrue="1" operator="between">
      <formula>2.5</formula>
      <formula>7</formula>
    </cfRule>
    <cfRule type="cellIs" dxfId="12319" priority="13018" stopIfTrue="1" operator="greaterThan">
      <formula>7</formula>
    </cfRule>
  </conditionalFormatting>
  <conditionalFormatting sqref="H692">
    <cfRule type="cellIs" dxfId="12318" priority="13013" stopIfTrue="1" operator="lessThanOrEqual">
      <formula>12</formula>
    </cfRule>
    <cfRule type="cellIs" dxfId="12317" priority="13014" stopIfTrue="1" operator="between">
      <formula>12</formula>
      <formula>16</formula>
    </cfRule>
    <cfRule type="cellIs" dxfId="12316" priority="13015" stopIfTrue="1" operator="greaterThan">
      <formula>16</formula>
    </cfRule>
  </conditionalFormatting>
  <conditionalFormatting sqref="K692">
    <cfRule type="cellIs" dxfId="12315" priority="13010" stopIfTrue="1" operator="greaterThan">
      <formula>6.2</formula>
    </cfRule>
    <cfRule type="cellIs" dxfId="12314" priority="13011" stopIfTrue="1" operator="between">
      <formula>5.601</formula>
      <formula>6.2</formula>
    </cfRule>
    <cfRule type="cellIs" dxfId="12313" priority="13012" stopIfTrue="1" operator="lessThanOrEqual">
      <formula>5.6</formula>
    </cfRule>
  </conditionalFormatting>
  <conditionalFormatting sqref="L692">
    <cfRule type="cellIs" dxfId="12312" priority="13009" stopIfTrue="1" operator="lessThanOrEqual">
      <formula>0.02</formula>
    </cfRule>
  </conditionalFormatting>
  <conditionalFormatting sqref="G692">
    <cfRule type="cellIs" dxfId="12311" priority="13006" stopIfTrue="1" operator="lessThanOrEqual">
      <formula>0.12</formula>
    </cfRule>
    <cfRule type="cellIs" dxfId="12310" priority="13007" stopIfTrue="1" operator="between">
      <formula>0.1201</formula>
      <formula>0.2</formula>
    </cfRule>
    <cfRule type="cellIs" dxfId="12309" priority="13008" stopIfTrue="1" operator="greaterThan">
      <formula>0.2</formula>
    </cfRule>
  </conditionalFormatting>
  <conditionalFormatting sqref="P692">
    <cfRule type="cellIs" dxfId="12308" priority="13004" stopIfTrue="1" operator="between">
      <formula>50.1</formula>
      <formula>100</formula>
    </cfRule>
    <cfRule type="cellIs" dxfId="12307" priority="13005" stopIfTrue="1" operator="greaterThan">
      <formula>100</formula>
    </cfRule>
  </conditionalFormatting>
  <conditionalFormatting sqref="O692">
    <cfRule type="cellIs" dxfId="12306" priority="13002" stopIfTrue="1" operator="between">
      <formula>1250.1</formula>
      <formula>5000</formula>
    </cfRule>
    <cfRule type="cellIs" dxfId="12305" priority="13003" stopIfTrue="1" operator="greaterThan">
      <formula>5000</formula>
    </cfRule>
  </conditionalFormatting>
  <conditionalFormatting sqref="Q692">
    <cfRule type="cellIs" dxfId="12304" priority="13000" operator="lessThanOrEqual">
      <formula>1</formula>
    </cfRule>
    <cfRule type="cellIs" dxfId="12303" priority="13001" operator="lessThan">
      <formula>3</formula>
    </cfRule>
  </conditionalFormatting>
  <conditionalFormatting sqref="F704:G704">
    <cfRule type="cellIs" dxfId="12302" priority="12997" stopIfTrue="1" operator="lessThanOrEqual">
      <formula>60</formula>
    </cfRule>
    <cfRule type="cellIs" dxfId="12301" priority="12998" stopIfTrue="1" operator="between">
      <formula>60</formula>
      <formula>100</formula>
    </cfRule>
    <cfRule type="cellIs" dxfId="12300" priority="12999" stopIfTrue="1" operator="greaterThan">
      <formula>100</formula>
    </cfRule>
  </conditionalFormatting>
  <conditionalFormatting sqref="E704">
    <cfRule type="cellIs" dxfId="12299" priority="12994" stopIfTrue="1" operator="lessThanOrEqual">
      <formula>2.5</formula>
    </cfRule>
    <cfRule type="cellIs" dxfId="12298" priority="12995" stopIfTrue="1" operator="between">
      <formula>2.5</formula>
      <formula>7</formula>
    </cfRule>
    <cfRule type="cellIs" dxfId="12297" priority="12996" stopIfTrue="1" operator="greaterThan">
      <formula>7</formula>
    </cfRule>
  </conditionalFormatting>
  <conditionalFormatting sqref="H704">
    <cfRule type="cellIs" dxfId="12296" priority="12991" stopIfTrue="1" operator="lessThanOrEqual">
      <formula>12</formula>
    </cfRule>
    <cfRule type="cellIs" dxfId="12295" priority="12992" stopIfTrue="1" operator="between">
      <formula>12</formula>
      <formula>16</formula>
    </cfRule>
    <cfRule type="cellIs" dxfId="12294" priority="12993" stopIfTrue="1" operator="greaterThan">
      <formula>16</formula>
    </cfRule>
  </conditionalFormatting>
  <conditionalFormatting sqref="K704">
    <cfRule type="cellIs" dxfId="12293" priority="12988" stopIfTrue="1" operator="greaterThan">
      <formula>6.2</formula>
    </cfRule>
    <cfRule type="cellIs" dxfId="12292" priority="12989" stopIfTrue="1" operator="between">
      <formula>5.601</formula>
      <formula>6.2</formula>
    </cfRule>
    <cfRule type="cellIs" dxfId="12291" priority="12990" stopIfTrue="1" operator="lessThanOrEqual">
      <formula>5.6</formula>
    </cfRule>
  </conditionalFormatting>
  <conditionalFormatting sqref="L704">
    <cfRule type="cellIs" dxfId="12290" priority="12987" stopIfTrue="1" operator="lessThanOrEqual">
      <formula>0.02</formula>
    </cfRule>
  </conditionalFormatting>
  <conditionalFormatting sqref="G704">
    <cfRule type="cellIs" dxfId="12289" priority="12984" stopIfTrue="1" operator="lessThanOrEqual">
      <formula>0.12</formula>
    </cfRule>
    <cfRule type="cellIs" dxfId="12288" priority="12985" stopIfTrue="1" operator="between">
      <formula>0.1201</formula>
      <formula>0.2</formula>
    </cfRule>
    <cfRule type="cellIs" dxfId="12287" priority="12986" stopIfTrue="1" operator="greaterThan">
      <formula>0.2</formula>
    </cfRule>
  </conditionalFormatting>
  <conditionalFormatting sqref="P704">
    <cfRule type="cellIs" dxfId="12286" priority="12982" stopIfTrue="1" operator="between">
      <formula>50.1</formula>
      <formula>100</formula>
    </cfRule>
    <cfRule type="cellIs" dxfId="12285" priority="12983" stopIfTrue="1" operator="greaterThan">
      <formula>100</formula>
    </cfRule>
  </conditionalFormatting>
  <conditionalFormatting sqref="O704">
    <cfRule type="cellIs" dxfId="12284" priority="12980" stopIfTrue="1" operator="between">
      <formula>1250.1</formula>
      <formula>5000</formula>
    </cfRule>
    <cfRule type="cellIs" dxfId="12283" priority="12981" stopIfTrue="1" operator="greaterThan">
      <formula>5000</formula>
    </cfRule>
  </conditionalFormatting>
  <conditionalFormatting sqref="F704:G704">
    <cfRule type="cellIs" dxfId="12282" priority="12977" stopIfTrue="1" operator="lessThanOrEqual">
      <formula>60</formula>
    </cfRule>
    <cfRule type="cellIs" dxfId="12281" priority="12978" stopIfTrue="1" operator="between">
      <formula>60</formula>
      <formula>100</formula>
    </cfRule>
    <cfRule type="cellIs" dxfId="12280" priority="12979" stopIfTrue="1" operator="greaterThan">
      <formula>100</formula>
    </cfRule>
  </conditionalFormatting>
  <conditionalFormatting sqref="E704">
    <cfRule type="cellIs" dxfId="12279" priority="12974" stopIfTrue="1" operator="lessThanOrEqual">
      <formula>2.5</formula>
    </cfRule>
    <cfRule type="cellIs" dxfId="12278" priority="12975" stopIfTrue="1" operator="between">
      <formula>2.5</formula>
      <formula>7</formula>
    </cfRule>
    <cfRule type="cellIs" dxfId="12277" priority="12976" stopIfTrue="1" operator="greaterThan">
      <formula>7</formula>
    </cfRule>
  </conditionalFormatting>
  <conditionalFormatting sqref="H704">
    <cfRule type="cellIs" dxfId="12276" priority="12971" stopIfTrue="1" operator="lessThanOrEqual">
      <formula>12</formula>
    </cfRule>
    <cfRule type="cellIs" dxfId="12275" priority="12972" stopIfTrue="1" operator="between">
      <formula>12</formula>
      <formula>16</formula>
    </cfRule>
    <cfRule type="cellIs" dxfId="12274" priority="12973" stopIfTrue="1" operator="greaterThan">
      <formula>16</formula>
    </cfRule>
  </conditionalFormatting>
  <conditionalFormatting sqref="K704">
    <cfRule type="cellIs" dxfId="12273" priority="12968" stopIfTrue="1" operator="greaterThan">
      <formula>6.2</formula>
    </cfRule>
    <cfRule type="cellIs" dxfId="12272" priority="12969" stopIfTrue="1" operator="between">
      <formula>5.601</formula>
      <formula>6.2</formula>
    </cfRule>
    <cfRule type="cellIs" dxfId="12271" priority="12970" stopIfTrue="1" operator="lessThanOrEqual">
      <formula>5.6</formula>
    </cfRule>
  </conditionalFormatting>
  <conditionalFormatting sqref="L704">
    <cfRule type="cellIs" dxfId="12270" priority="12967" stopIfTrue="1" operator="lessThanOrEqual">
      <formula>0.02</formula>
    </cfRule>
  </conditionalFormatting>
  <conditionalFormatting sqref="G704">
    <cfRule type="cellIs" dxfId="12269" priority="12964" stopIfTrue="1" operator="lessThanOrEqual">
      <formula>0.12</formula>
    </cfRule>
    <cfRule type="cellIs" dxfId="12268" priority="12965" stopIfTrue="1" operator="between">
      <formula>0.1201</formula>
      <formula>0.2</formula>
    </cfRule>
    <cfRule type="cellIs" dxfId="12267" priority="12966" stopIfTrue="1" operator="greaterThan">
      <formula>0.2</formula>
    </cfRule>
  </conditionalFormatting>
  <conditionalFormatting sqref="P704">
    <cfRule type="cellIs" dxfId="12266" priority="12962" stopIfTrue="1" operator="between">
      <formula>50.1</formula>
      <formula>100</formula>
    </cfRule>
    <cfRule type="cellIs" dxfId="12265" priority="12963" stopIfTrue="1" operator="greaterThan">
      <formula>100</formula>
    </cfRule>
  </conditionalFormatting>
  <conditionalFormatting sqref="O704">
    <cfRule type="cellIs" dxfId="12264" priority="12960" stopIfTrue="1" operator="between">
      <formula>1250.1</formula>
      <formula>5000</formula>
    </cfRule>
    <cfRule type="cellIs" dxfId="12263" priority="12961" stopIfTrue="1" operator="greaterThan">
      <formula>5000</formula>
    </cfRule>
  </conditionalFormatting>
  <conditionalFormatting sqref="Q704">
    <cfRule type="cellIs" dxfId="12262" priority="12958" operator="lessThanOrEqual">
      <formula>1</formula>
    </cfRule>
    <cfRule type="cellIs" dxfId="12261" priority="12959" operator="lessThan">
      <formula>3</formula>
    </cfRule>
  </conditionalFormatting>
  <conditionalFormatting sqref="F716:G716">
    <cfRule type="cellIs" dxfId="12260" priority="12955" stopIfTrue="1" operator="lessThanOrEqual">
      <formula>60</formula>
    </cfRule>
    <cfRule type="cellIs" dxfId="12259" priority="12956" stopIfTrue="1" operator="between">
      <formula>60</formula>
      <formula>100</formula>
    </cfRule>
    <cfRule type="cellIs" dxfId="12258" priority="12957" stopIfTrue="1" operator="greaterThan">
      <formula>100</formula>
    </cfRule>
  </conditionalFormatting>
  <conditionalFormatting sqref="E716">
    <cfRule type="cellIs" dxfId="12257" priority="12952" stopIfTrue="1" operator="lessThanOrEqual">
      <formula>2.5</formula>
    </cfRule>
    <cfRule type="cellIs" dxfId="12256" priority="12953" stopIfTrue="1" operator="between">
      <formula>2.5</formula>
      <formula>7</formula>
    </cfRule>
    <cfRule type="cellIs" dxfId="12255" priority="12954" stopIfTrue="1" operator="greaterThan">
      <formula>7</formula>
    </cfRule>
  </conditionalFormatting>
  <conditionalFormatting sqref="H716">
    <cfRule type="cellIs" dxfId="12254" priority="12949" stopIfTrue="1" operator="lessThanOrEqual">
      <formula>12</formula>
    </cfRule>
    <cfRule type="cellIs" dxfId="12253" priority="12950" stopIfTrue="1" operator="between">
      <formula>12</formula>
      <formula>16</formula>
    </cfRule>
    <cfRule type="cellIs" dxfId="12252" priority="12951" stopIfTrue="1" operator="greaterThan">
      <formula>16</formula>
    </cfRule>
  </conditionalFormatting>
  <conditionalFormatting sqref="K716">
    <cfRule type="cellIs" dxfId="12251" priority="12946" stopIfTrue="1" operator="greaterThan">
      <formula>6.2</formula>
    </cfRule>
    <cfRule type="cellIs" dxfId="12250" priority="12947" stopIfTrue="1" operator="between">
      <formula>5.601</formula>
      <formula>6.2</formula>
    </cfRule>
    <cfRule type="cellIs" dxfId="12249" priority="12948" stopIfTrue="1" operator="lessThanOrEqual">
      <formula>5.6</formula>
    </cfRule>
  </conditionalFormatting>
  <conditionalFormatting sqref="L716">
    <cfRule type="cellIs" dxfId="12248" priority="12945" stopIfTrue="1" operator="lessThanOrEqual">
      <formula>0.02</formula>
    </cfRule>
  </conditionalFormatting>
  <conditionalFormatting sqref="G716">
    <cfRule type="cellIs" dxfId="12247" priority="12942" stopIfTrue="1" operator="lessThanOrEqual">
      <formula>0.12</formula>
    </cfRule>
    <cfRule type="cellIs" dxfId="12246" priority="12943" stopIfTrue="1" operator="between">
      <formula>0.1201</formula>
      <formula>0.2</formula>
    </cfRule>
    <cfRule type="cellIs" dxfId="12245" priority="12944" stopIfTrue="1" operator="greaterThan">
      <formula>0.2</formula>
    </cfRule>
  </conditionalFormatting>
  <conditionalFormatting sqref="P716">
    <cfRule type="cellIs" dxfId="12244" priority="12940" stopIfTrue="1" operator="between">
      <formula>50.1</formula>
      <formula>100</formula>
    </cfRule>
    <cfRule type="cellIs" dxfId="12243" priority="12941" stopIfTrue="1" operator="greaterThan">
      <formula>100</formula>
    </cfRule>
  </conditionalFormatting>
  <conditionalFormatting sqref="O716">
    <cfRule type="cellIs" dxfId="12242" priority="12938" stopIfTrue="1" operator="between">
      <formula>1250.1</formula>
      <formula>5000</formula>
    </cfRule>
    <cfRule type="cellIs" dxfId="12241" priority="12939" stopIfTrue="1" operator="greaterThan">
      <formula>5000</formula>
    </cfRule>
  </conditionalFormatting>
  <conditionalFormatting sqref="F716:G716">
    <cfRule type="cellIs" dxfId="12240" priority="12935" stopIfTrue="1" operator="lessThanOrEqual">
      <formula>60</formula>
    </cfRule>
    <cfRule type="cellIs" dxfId="12239" priority="12936" stopIfTrue="1" operator="between">
      <formula>60</formula>
      <formula>100</formula>
    </cfRule>
    <cfRule type="cellIs" dxfId="12238" priority="12937" stopIfTrue="1" operator="greaterThan">
      <formula>100</formula>
    </cfRule>
  </conditionalFormatting>
  <conditionalFormatting sqref="E716">
    <cfRule type="cellIs" dxfId="12237" priority="12932" stopIfTrue="1" operator="lessThanOrEqual">
      <formula>2.5</formula>
    </cfRule>
    <cfRule type="cellIs" dxfId="12236" priority="12933" stopIfTrue="1" operator="between">
      <formula>2.5</formula>
      <formula>7</formula>
    </cfRule>
    <cfRule type="cellIs" dxfId="12235" priority="12934" stopIfTrue="1" operator="greaterThan">
      <formula>7</formula>
    </cfRule>
  </conditionalFormatting>
  <conditionalFormatting sqref="H716">
    <cfRule type="cellIs" dxfId="12234" priority="12929" stopIfTrue="1" operator="lessThanOrEqual">
      <formula>12</formula>
    </cfRule>
    <cfRule type="cellIs" dxfId="12233" priority="12930" stopIfTrue="1" operator="between">
      <formula>12</formula>
      <formula>16</formula>
    </cfRule>
    <cfRule type="cellIs" dxfId="12232" priority="12931" stopIfTrue="1" operator="greaterThan">
      <formula>16</formula>
    </cfRule>
  </conditionalFormatting>
  <conditionalFormatting sqref="K716">
    <cfRule type="cellIs" dxfId="12231" priority="12926" stopIfTrue="1" operator="greaterThan">
      <formula>6.2</formula>
    </cfRule>
    <cfRule type="cellIs" dxfId="12230" priority="12927" stopIfTrue="1" operator="between">
      <formula>5.601</formula>
      <formula>6.2</formula>
    </cfRule>
    <cfRule type="cellIs" dxfId="12229" priority="12928" stopIfTrue="1" operator="lessThanOrEqual">
      <formula>5.6</formula>
    </cfRule>
  </conditionalFormatting>
  <conditionalFormatting sqref="L716">
    <cfRule type="cellIs" dxfId="12228" priority="12925" stopIfTrue="1" operator="lessThanOrEqual">
      <formula>0.02</formula>
    </cfRule>
  </conditionalFormatting>
  <conditionalFormatting sqref="G716">
    <cfRule type="cellIs" dxfId="12227" priority="12922" stopIfTrue="1" operator="lessThanOrEqual">
      <formula>0.12</formula>
    </cfRule>
    <cfRule type="cellIs" dxfId="12226" priority="12923" stopIfTrue="1" operator="between">
      <formula>0.1201</formula>
      <formula>0.2</formula>
    </cfRule>
    <cfRule type="cellIs" dxfId="12225" priority="12924" stopIfTrue="1" operator="greaterThan">
      <formula>0.2</formula>
    </cfRule>
  </conditionalFormatting>
  <conditionalFormatting sqref="P716">
    <cfRule type="cellIs" dxfId="12224" priority="12920" stopIfTrue="1" operator="between">
      <formula>50.1</formula>
      <formula>100</formula>
    </cfRule>
    <cfRule type="cellIs" dxfId="12223" priority="12921" stopIfTrue="1" operator="greaterThan">
      <formula>100</formula>
    </cfRule>
  </conditionalFormatting>
  <conditionalFormatting sqref="O716">
    <cfRule type="cellIs" dxfId="12222" priority="12918" stopIfTrue="1" operator="between">
      <formula>1250.1</formula>
      <formula>5000</formula>
    </cfRule>
    <cfRule type="cellIs" dxfId="12221" priority="12919" stopIfTrue="1" operator="greaterThan">
      <formula>5000</formula>
    </cfRule>
  </conditionalFormatting>
  <conditionalFormatting sqref="Q716">
    <cfRule type="cellIs" dxfId="12220" priority="12916" operator="lessThanOrEqual">
      <formula>1</formula>
    </cfRule>
    <cfRule type="cellIs" dxfId="12219" priority="12917" operator="lessThan">
      <formula>3</formula>
    </cfRule>
  </conditionalFormatting>
  <conditionalFormatting sqref="F729:G729">
    <cfRule type="cellIs" dxfId="12218" priority="12913" stopIfTrue="1" operator="lessThanOrEqual">
      <formula>60</formula>
    </cfRule>
    <cfRule type="cellIs" dxfId="12217" priority="12914" stopIfTrue="1" operator="between">
      <formula>60</formula>
      <formula>100</formula>
    </cfRule>
    <cfRule type="cellIs" dxfId="12216" priority="12915" stopIfTrue="1" operator="greaterThan">
      <formula>100</formula>
    </cfRule>
  </conditionalFormatting>
  <conditionalFormatting sqref="E729">
    <cfRule type="cellIs" dxfId="12215" priority="12910" stopIfTrue="1" operator="lessThanOrEqual">
      <formula>2.5</formula>
    </cfRule>
    <cfRule type="cellIs" dxfId="12214" priority="12911" stopIfTrue="1" operator="between">
      <formula>2.5</formula>
      <formula>7</formula>
    </cfRule>
    <cfRule type="cellIs" dxfId="12213" priority="12912" stopIfTrue="1" operator="greaterThan">
      <formula>7</formula>
    </cfRule>
  </conditionalFormatting>
  <conditionalFormatting sqref="H729">
    <cfRule type="cellIs" dxfId="12212" priority="12907" stopIfTrue="1" operator="lessThanOrEqual">
      <formula>12</formula>
    </cfRule>
    <cfRule type="cellIs" dxfId="12211" priority="12908" stopIfTrue="1" operator="between">
      <formula>12</formula>
      <formula>16</formula>
    </cfRule>
    <cfRule type="cellIs" dxfId="12210" priority="12909" stopIfTrue="1" operator="greaterThan">
      <formula>16</formula>
    </cfRule>
  </conditionalFormatting>
  <conditionalFormatting sqref="K729">
    <cfRule type="cellIs" dxfId="12209" priority="12904" stopIfTrue="1" operator="greaterThan">
      <formula>6.2</formula>
    </cfRule>
    <cfRule type="cellIs" dxfId="12208" priority="12905" stopIfTrue="1" operator="between">
      <formula>5.601</formula>
      <formula>6.2</formula>
    </cfRule>
    <cfRule type="cellIs" dxfId="12207" priority="12906" stopIfTrue="1" operator="lessThanOrEqual">
      <formula>5.6</formula>
    </cfRule>
  </conditionalFormatting>
  <conditionalFormatting sqref="L729">
    <cfRule type="cellIs" dxfId="12206" priority="12903" stopIfTrue="1" operator="lessThanOrEqual">
      <formula>0.02</formula>
    </cfRule>
  </conditionalFormatting>
  <conditionalFormatting sqref="G729">
    <cfRule type="cellIs" dxfId="12205" priority="12900" stopIfTrue="1" operator="lessThanOrEqual">
      <formula>0.12</formula>
    </cfRule>
    <cfRule type="cellIs" dxfId="12204" priority="12901" stopIfTrue="1" operator="between">
      <formula>0.1201</formula>
      <formula>0.2</formula>
    </cfRule>
    <cfRule type="cellIs" dxfId="12203" priority="12902" stopIfTrue="1" operator="greaterThan">
      <formula>0.2</formula>
    </cfRule>
  </conditionalFormatting>
  <conditionalFormatting sqref="P729">
    <cfRule type="cellIs" dxfId="12202" priority="12898" stopIfTrue="1" operator="between">
      <formula>50.1</formula>
      <formula>100</formula>
    </cfRule>
    <cfRule type="cellIs" dxfId="12201" priority="12899" stopIfTrue="1" operator="greaterThan">
      <formula>100</formula>
    </cfRule>
  </conditionalFormatting>
  <conditionalFormatting sqref="O729">
    <cfRule type="cellIs" dxfId="12200" priority="12896" stopIfTrue="1" operator="between">
      <formula>1250.1</formula>
      <formula>5000</formula>
    </cfRule>
    <cfRule type="cellIs" dxfId="12199" priority="12897" stopIfTrue="1" operator="greaterThan">
      <formula>5000</formula>
    </cfRule>
  </conditionalFormatting>
  <conditionalFormatting sqref="F729:G729">
    <cfRule type="cellIs" dxfId="12198" priority="12893" stopIfTrue="1" operator="lessThanOrEqual">
      <formula>60</formula>
    </cfRule>
    <cfRule type="cellIs" dxfId="12197" priority="12894" stopIfTrue="1" operator="between">
      <formula>60</formula>
      <formula>100</formula>
    </cfRule>
    <cfRule type="cellIs" dxfId="12196" priority="12895" stopIfTrue="1" operator="greaterThan">
      <formula>100</formula>
    </cfRule>
  </conditionalFormatting>
  <conditionalFormatting sqref="E729">
    <cfRule type="cellIs" dxfId="12195" priority="12890" stopIfTrue="1" operator="lessThanOrEqual">
      <formula>2.5</formula>
    </cfRule>
    <cfRule type="cellIs" dxfId="12194" priority="12891" stopIfTrue="1" operator="between">
      <formula>2.5</formula>
      <formula>7</formula>
    </cfRule>
    <cfRule type="cellIs" dxfId="12193" priority="12892" stopIfTrue="1" operator="greaterThan">
      <formula>7</formula>
    </cfRule>
  </conditionalFormatting>
  <conditionalFormatting sqref="H729">
    <cfRule type="cellIs" dxfId="12192" priority="12887" stopIfTrue="1" operator="lessThanOrEqual">
      <formula>12</formula>
    </cfRule>
    <cfRule type="cellIs" dxfId="12191" priority="12888" stopIfTrue="1" operator="between">
      <formula>12</formula>
      <formula>16</formula>
    </cfRule>
    <cfRule type="cellIs" dxfId="12190" priority="12889" stopIfTrue="1" operator="greaterThan">
      <formula>16</formula>
    </cfRule>
  </conditionalFormatting>
  <conditionalFormatting sqref="K729">
    <cfRule type="cellIs" dxfId="12189" priority="12884" stopIfTrue="1" operator="greaterThan">
      <formula>6.2</formula>
    </cfRule>
    <cfRule type="cellIs" dxfId="12188" priority="12885" stopIfTrue="1" operator="between">
      <formula>5.601</formula>
      <formula>6.2</formula>
    </cfRule>
    <cfRule type="cellIs" dxfId="12187" priority="12886" stopIfTrue="1" operator="lessThanOrEqual">
      <formula>5.6</formula>
    </cfRule>
  </conditionalFormatting>
  <conditionalFormatting sqref="L729">
    <cfRule type="cellIs" dxfId="12186" priority="12883" stopIfTrue="1" operator="lessThanOrEqual">
      <formula>0.02</formula>
    </cfRule>
  </conditionalFormatting>
  <conditionalFormatting sqref="G729">
    <cfRule type="cellIs" dxfId="12185" priority="12880" stopIfTrue="1" operator="lessThanOrEqual">
      <formula>0.12</formula>
    </cfRule>
    <cfRule type="cellIs" dxfId="12184" priority="12881" stopIfTrue="1" operator="between">
      <formula>0.1201</formula>
      <formula>0.2</formula>
    </cfRule>
    <cfRule type="cellIs" dxfId="12183" priority="12882" stopIfTrue="1" operator="greaterThan">
      <formula>0.2</formula>
    </cfRule>
  </conditionalFormatting>
  <conditionalFormatting sqref="P729">
    <cfRule type="cellIs" dxfId="12182" priority="12878" stopIfTrue="1" operator="between">
      <formula>50.1</formula>
      <formula>100</formula>
    </cfRule>
    <cfRule type="cellIs" dxfId="12181" priority="12879" stopIfTrue="1" operator="greaterThan">
      <formula>100</formula>
    </cfRule>
  </conditionalFormatting>
  <conditionalFormatting sqref="O729">
    <cfRule type="cellIs" dxfId="12180" priority="12876" stopIfTrue="1" operator="between">
      <formula>1250.1</formula>
      <formula>5000</formula>
    </cfRule>
    <cfRule type="cellIs" dxfId="12179" priority="12877" stopIfTrue="1" operator="greaterThan">
      <formula>5000</formula>
    </cfRule>
  </conditionalFormatting>
  <conditionalFormatting sqref="Q729">
    <cfRule type="cellIs" dxfId="12178" priority="12874" operator="lessThanOrEqual">
      <formula>1</formula>
    </cfRule>
    <cfRule type="cellIs" dxfId="12177" priority="12875" operator="lessThan">
      <formula>3</formula>
    </cfRule>
  </conditionalFormatting>
  <conditionalFormatting sqref="F741 J741">
    <cfRule type="cellIs" dxfId="12176" priority="12871" stopIfTrue="1" operator="lessThanOrEqual">
      <formula>60</formula>
    </cfRule>
    <cfRule type="cellIs" dxfId="12175" priority="12872" stopIfTrue="1" operator="between">
      <formula>60</formula>
      <formula>100</formula>
    </cfRule>
    <cfRule type="cellIs" dxfId="12174" priority="12873" stopIfTrue="1" operator="greaterThan">
      <formula>100</formula>
    </cfRule>
  </conditionalFormatting>
  <conditionalFormatting sqref="E741">
    <cfRule type="cellIs" dxfId="12173" priority="12868" stopIfTrue="1" operator="lessThanOrEqual">
      <formula>2.5</formula>
    </cfRule>
    <cfRule type="cellIs" dxfId="12172" priority="12869" stopIfTrue="1" operator="between">
      <formula>2.5</formula>
      <formula>7</formula>
    </cfRule>
    <cfRule type="cellIs" dxfId="12171" priority="12870" stopIfTrue="1" operator="greaterThan">
      <formula>7</formula>
    </cfRule>
  </conditionalFormatting>
  <conditionalFormatting sqref="H741">
    <cfRule type="cellIs" dxfId="12170" priority="12865" stopIfTrue="1" operator="lessThanOrEqual">
      <formula>12</formula>
    </cfRule>
    <cfRule type="cellIs" dxfId="12169" priority="12866" stopIfTrue="1" operator="between">
      <formula>12</formula>
      <formula>16</formula>
    </cfRule>
    <cfRule type="cellIs" dxfId="12168" priority="12867" stopIfTrue="1" operator="greaterThan">
      <formula>16</formula>
    </cfRule>
  </conditionalFormatting>
  <conditionalFormatting sqref="K741">
    <cfRule type="cellIs" dxfId="12167" priority="12862" stopIfTrue="1" operator="greaterThan">
      <formula>6.2</formula>
    </cfRule>
    <cfRule type="cellIs" dxfId="12166" priority="12863" stopIfTrue="1" operator="between">
      <formula>5.601</formula>
      <formula>6.2</formula>
    </cfRule>
    <cfRule type="cellIs" dxfId="12165" priority="12864" stopIfTrue="1" operator="lessThanOrEqual">
      <formula>5.6</formula>
    </cfRule>
  </conditionalFormatting>
  <conditionalFormatting sqref="L741">
    <cfRule type="cellIs" dxfId="12164" priority="12861" stopIfTrue="1" operator="lessThanOrEqual">
      <formula>0.02</formula>
    </cfRule>
  </conditionalFormatting>
  <conditionalFormatting sqref="G741">
    <cfRule type="cellIs" dxfId="12163" priority="12858" stopIfTrue="1" operator="lessThanOrEqual">
      <formula>0.12</formula>
    </cfRule>
    <cfRule type="cellIs" dxfId="12162" priority="12859" stopIfTrue="1" operator="between">
      <formula>0.1201</formula>
      <formula>0.2</formula>
    </cfRule>
    <cfRule type="cellIs" dxfId="12161" priority="12860" stopIfTrue="1" operator="greaterThan">
      <formula>0.2</formula>
    </cfRule>
  </conditionalFormatting>
  <conditionalFormatting sqref="P741">
    <cfRule type="cellIs" dxfId="12160" priority="12856" stopIfTrue="1" operator="between">
      <formula>50.1</formula>
      <formula>100</formula>
    </cfRule>
    <cfRule type="cellIs" dxfId="12159" priority="12857" stopIfTrue="1" operator="greaterThan">
      <formula>100</formula>
    </cfRule>
  </conditionalFormatting>
  <conditionalFormatting sqref="O741">
    <cfRule type="cellIs" dxfId="12158" priority="12854" stopIfTrue="1" operator="between">
      <formula>1250.1</formula>
      <formula>5000</formula>
    </cfRule>
    <cfRule type="cellIs" dxfId="12157" priority="12855" stopIfTrue="1" operator="greaterThan">
      <formula>5000</formula>
    </cfRule>
  </conditionalFormatting>
  <conditionalFormatting sqref="F741 J741">
    <cfRule type="cellIs" dxfId="12156" priority="12851" stopIfTrue="1" operator="lessThanOrEqual">
      <formula>60</formula>
    </cfRule>
    <cfRule type="cellIs" dxfId="12155" priority="12852" stopIfTrue="1" operator="between">
      <formula>60</formula>
      <formula>100</formula>
    </cfRule>
    <cfRule type="cellIs" dxfId="12154" priority="12853" stopIfTrue="1" operator="greaterThan">
      <formula>100</formula>
    </cfRule>
  </conditionalFormatting>
  <conditionalFormatting sqref="E741">
    <cfRule type="cellIs" dxfId="12153" priority="12848" stopIfTrue="1" operator="lessThanOrEqual">
      <formula>2.5</formula>
    </cfRule>
    <cfRule type="cellIs" dxfId="12152" priority="12849" stopIfTrue="1" operator="between">
      <formula>2.5</formula>
      <formula>7</formula>
    </cfRule>
    <cfRule type="cellIs" dxfId="12151" priority="12850" stopIfTrue="1" operator="greaterThan">
      <formula>7</formula>
    </cfRule>
  </conditionalFormatting>
  <conditionalFormatting sqref="H741">
    <cfRule type="cellIs" dxfId="12150" priority="12845" stopIfTrue="1" operator="lessThanOrEqual">
      <formula>12</formula>
    </cfRule>
    <cfRule type="cellIs" dxfId="12149" priority="12846" stopIfTrue="1" operator="between">
      <formula>12</formula>
      <formula>16</formula>
    </cfRule>
    <cfRule type="cellIs" dxfId="12148" priority="12847" stopIfTrue="1" operator="greaterThan">
      <formula>16</formula>
    </cfRule>
  </conditionalFormatting>
  <conditionalFormatting sqref="K741">
    <cfRule type="cellIs" dxfId="12147" priority="12842" stopIfTrue="1" operator="greaterThan">
      <formula>6.2</formula>
    </cfRule>
    <cfRule type="cellIs" dxfId="12146" priority="12843" stopIfTrue="1" operator="between">
      <formula>5.601</formula>
      <formula>6.2</formula>
    </cfRule>
    <cfRule type="cellIs" dxfId="12145" priority="12844" stopIfTrue="1" operator="lessThanOrEqual">
      <formula>5.6</formula>
    </cfRule>
  </conditionalFormatting>
  <conditionalFormatting sqref="L741">
    <cfRule type="cellIs" dxfId="12144" priority="12841" stopIfTrue="1" operator="lessThanOrEqual">
      <formula>0.02</formula>
    </cfRule>
  </conditionalFormatting>
  <conditionalFormatting sqref="G741">
    <cfRule type="cellIs" dxfId="12143" priority="12838" stopIfTrue="1" operator="lessThanOrEqual">
      <formula>0.12</formula>
    </cfRule>
    <cfRule type="cellIs" dxfId="12142" priority="12839" stopIfTrue="1" operator="between">
      <formula>0.1201</formula>
      <formula>0.2</formula>
    </cfRule>
    <cfRule type="cellIs" dxfId="12141" priority="12840" stopIfTrue="1" operator="greaterThan">
      <formula>0.2</formula>
    </cfRule>
  </conditionalFormatting>
  <conditionalFormatting sqref="P741">
    <cfRule type="cellIs" dxfId="12140" priority="12836" stopIfTrue="1" operator="between">
      <formula>50.1</formula>
      <formula>100</formula>
    </cfRule>
    <cfRule type="cellIs" dxfId="12139" priority="12837" stopIfTrue="1" operator="greaterThan">
      <formula>100</formula>
    </cfRule>
  </conditionalFormatting>
  <conditionalFormatting sqref="O741">
    <cfRule type="cellIs" dxfId="12138" priority="12834" stopIfTrue="1" operator="between">
      <formula>1250.1</formula>
      <formula>5000</formula>
    </cfRule>
    <cfRule type="cellIs" dxfId="12137" priority="12835" stopIfTrue="1" operator="greaterThan">
      <formula>5000</formula>
    </cfRule>
  </conditionalFormatting>
  <conditionalFormatting sqref="Q741">
    <cfRule type="cellIs" dxfId="12136" priority="12832" operator="lessThanOrEqual">
      <formula>1</formula>
    </cfRule>
    <cfRule type="cellIs" dxfId="12135" priority="12833" operator="lessThan">
      <formula>3</formula>
    </cfRule>
  </conditionalFormatting>
  <conditionalFormatting sqref="F162:G162">
    <cfRule type="cellIs" dxfId="12134" priority="12829" stopIfTrue="1" operator="lessThanOrEqual">
      <formula>60</formula>
    </cfRule>
    <cfRule type="cellIs" dxfId="12133" priority="12830" stopIfTrue="1" operator="between">
      <formula>60</formula>
      <formula>100</formula>
    </cfRule>
    <cfRule type="cellIs" dxfId="12132" priority="12831" stopIfTrue="1" operator="greaterThan">
      <formula>100</formula>
    </cfRule>
  </conditionalFormatting>
  <conditionalFormatting sqref="E162">
    <cfRule type="cellIs" dxfId="12131" priority="12826" stopIfTrue="1" operator="lessThanOrEqual">
      <formula>2.5</formula>
    </cfRule>
    <cfRule type="cellIs" dxfId="12130" priority="12827" stopIfTrue="1" operator="between">
      <formula>2.5</formula>
      <formula>7</formula>
    </cfRule>
    <cfRule type="cellIs" dxfId="12129" priority="12828" stopIfTrue="1" operator="greaterThan">
      <formula>7</formula>
    </cfRule>
  </conditionalFormatting>
  <conditionalFormatting sqref="H162">
    <cfRule type="cellIs" dxfId="12128" priority="12823" stopIfTrue="1" operator="lessThanOrEqual">
      <formula>12</formula>
    </cfRule>
    <cfRule type="cellIs" dxfId="12127" priority="12824" stopIfTrue="1" operator="between">
      <formula>12</formula>
      <formula>16</formula>
    </cfRule>
    <cfRule type="cellIs" dxfId="12126" priority="12825" stopIfTrue="1" operator="greaterThan">
      <formula>16</formula>
    </cfRule>
  </conditionalFormatting>
  <conditionalFormatting sqref="K162">
    <cfRule type="cellIs" dxfId="12125" priority="12820" stopIfTrue="1" operator="greaterThan">
      <formula>6.2</formula>
    </cfRule>
    <cfRule type="cellIs" dxfId="12124" priority="12821" stopIfTrue="1" operator="between">
      <formula>5.601</formula>
      <formula>6.2</formula>
    </cfRule>
    <cfRule type="cellIs" dxfId="12123" priority="12822" stopIfTrue="1" operator="lessThanOrEqual">
      <formula>5.6</formula>
    </cfRule>
  </conditionalFormatting>
  <conditionalFormatting sqref="L162">
    <cfRule type="cellIs" dxfId="12122" priority="12819" stopIfTrue="1" operator="lessThanOrEqual">
      <formula>0.02</formula>
    </cfRule>
  </conditionalFormatting>
  <conditionalFormatting sqref="G162">
    <cfRule type="cellIs" dxfId="12121" priority="12816" stopIfTrue="1" operator="lessThanOrEqual">
      <formula>0.12</formula>
    </cfRule>
    <cfRule type="cellIs" dxfId="12120" priority="12817" stopIfTrue="1" operator="between">
      <formula>0.1201</formula>
      <formula>0.2</formula>
    </cfRule>
    <cfRule type="cellIs" dxfId="12119" priority="12818" stopIfTrue="1" operator="greaterThan">
      <formula>0.2</formula>
    </cfRule>
  </conditionalFormatting>
  <conditionalFormatting sqref="P162">
    <cfRule type="cellIs" dxfId="12118" priority="12814" stopIfTrue="1" operator="between">
      <formula>50.1</formula>
      <formula>100</formula>
    </cfRule>
    <cfRule type="cellIs" dxfId="12117" priority="12815" stopIfTrue="1" operator="greaterThan">
      <formula>100</formula>
    </cfRule>
  </conditionalFormatting>
  <conditionalFormatting sqref="O162">
    <cfRule type="cellIs" dxfId="12116" priority="12812" stopIfTrue="1" operator="between">
      <formula>1250.1</formula>
      <formula>5000</formula>
    </cfRule>
    <cfRule type="cellIs" dxfId="12115" priority="12813" stopIfTrue="1" operator="greaterThan">
      <formula>5000</formula>
    </cfRule>
  </conditionalFormatting>
  <conditionalFormatting sqref="F162 J162">
    <cfRule type="cellIs" dxfId="12114" priority="12809" stopIfTrue="1" operator="lessThanOrEqual">
      <formula>60</formula>
    </cfRule>
    <cfRule type="cellIs" dxfId="12113" priority="12810" stopIfTrue="1" operator="between">
      <formula>60</formula>
      <formula>100</formula>
    </cfRule>
    <cfRule type="cellIs" dxfId="12112" priority="12811" stopIfTrue="1" operator="greaterThan">
      <formula>100</formula>
    </cfRule>
  </conditionalFormatting>
  <conditionalFormatting sqref="E162">
    <cfRule type="cellIs" dxfId="12111" priority="12806" stopIfTrue="1" operator="lessThanOrEqual">
      <formula>2.5</formula>
    </cfRule>
    <cfRule type="cellIs" dxfId="12110" priority="12807" stopIfTrue="1" operator="between">
      <formula>2.5</formula>
      <formula>7</formula>
    </cfRule>
    <cfRule type="cellIs" dxfId="12109" priority="12808" stopIfTrue="1" operator="greaterThan">
      <formula>7</formula>
    </cfRule>
  </conditionalFormatting>
  <conditionalFormatting sqref="H162">
    <cfRule type="cellIs" dxfId="12108" priority="12803" stopIfTrue="1" operator="lessThanOrEqual">
      <formula>12</formula>
    </cfRule>
    <cfRule type="cellIs" dxfId="12107" priority="12804" stopIfTrue="1" operator="between">
      <formula>12</formula>
      <formula>16</formula>
    </cfRule>
    <cfRule type="cellIs" dxfId="12106" priority="12805" stopIfTrue="1" operator="greaterThan">
      <formula>16</formula>
    </cfRule>
  </conditionalFormatting>
  <conditionalFormatting sqref="K162">
    <cfRule type="cellIs" dxfId="12105" priority="12800" stopIfTrue="1" operator="greaterThan">
      <formula>6.2</formula>
    </cfRule>
    <cfRule type="cellIs" dxfId="12104" priority="12801" stopIfTrue="1" operator="between">
      <formula>5.601</formula>
      <formula>6.2</formula>
    </cfRule>
    <cfRule type="cellIs" dxfId="12103" priority="12802" stopIfTrue="1" operator="lessThanOrEqual">
      <formula>5.6</formula>
    </cfRule>
  </conditionalFormatting>
  <conditionalFormatting sqref="L162">
    <cfRule type="cellIs" dxfId="12102" priority="12799" stopIfTrue="1" operator="lessThanOrEqual">
      <formula>0.02</formula>
    </cfRule>
  </conditionalFormatting>
  <conditionalFormatting sqref="G162">
    <cfRule type="cellIs" dxfId="12101" priority="12796" stopIfTrue="1" operator="lessThanOrEqual">
      <formula>0.12</formula>
    </cfRule>
    <cfRule type="cellIs" dxfId="12100" priority="12797" stopIfTrue="1" operator="between">
      <formula>0.1201</formula>
      <formula>0.2</formula>
    </cfRule>
    <cfRule type="cellIs" dxfId="12099" priority="12798" stopIfTrue="1" operator="greaterThan">
      <formula>0.2</formula>
    </cfRule>
  </conditionalFormatting>
  <conditionalFormatting sqref="P162">
    <cfRule type="cellIs" dxfId="12098" priority="12794" stopIfTrue="1" operator="between">
      <formula>50.1</formula>
      <formula>100</formula>
    </cfRule>
    <cfRule type="cellIs" dxfId="12097" priority="12795" stopIfTrue="1" operator="greaterThan">
      <formula>100</formula>
    </cfRule>
  </conditionalFormatting>
  <conditionalFormatting sqref="O162">
    <cfRule type="cellIs" dxfId="12096" priority="12792" stopIfTrue="1" operator="between">
      <formula>1250.1</formula>
      <formula>5000</formula>
    </cfRule>
    <cfRule type="cellIs" dxfId="12095" priority="12793" stopIfTrue="1" operator="greaterThan">
      <formula>5000</formula>
    </cfRule>
  </conditionalFormatting>
  <conditionalFormatting sqref="F162 J162">
    <cfRule type="cellIs" dxfId="12094" priority="12789" stopIfTrue="1" operator="lessThanOrEqual">
      <formula>60</formula>
    </cfRule>
    <cfRule type="cellIs" dxfId="12093" priority="12790" stopIfTrue="1" operator="between">
      <formula>60</formula>
      <formula>100</formula>
    </cfRule>
    <cfRule type="cellIs" dxfId="12092" priority="12791" stopIfTrue="1" operator="greaterThan">
      <formula>100</formula>
    </cfRule>
  </conditionalFormatting>
  <conditionalFormatting sqref="E162">
    <cfRule type="cellIs" dxfId="12091" priority="12786" stopIfTrue="1" operator="lessThanOrEqual">
      <formula>2.5</formula>
    </cfRule>
    <cfRule type="cellIs" dxfId="12090" priority="12787" stopIfTrue="1" operator="between">
      <formula>2.5</formula>
      <formula>7</formula>
    </cfRule>
    <cfRule type="cellIs" dxfId="12089" priority="12788" stopIfTrue="1" operator="greaterThan">
      <formula>7</formula>
    </cfRule>
  </conditionalFormatting>
  <conditionalFormatting sqref="H162">
    <cfRule type="cellIs" dxfId="12088" priority="12783" stopIfTrue="1" operator="lessThanOrEqual">
      <formula>12</formula>
    </cfRule>
    <cfRule type="cellIs" dxfId="12087" priority="12784" stopIfTrue="1" operator="between">
      <formula>12</formula>
      <formula>16</formula>
    </cfRule>
    <cfRule type="cellIs" dxfId="12086" priority="12785" stopIfTrue="1" operator="greaterThan">
      <formula>16</formula>
    </cfRule>
  </conditionalFormatting>
  <conditionalFormatting sqref="K162">
    <cfRule type="cellIs" dxfId="12085" priority="12780" stopIfTrue="1" operator="greaterThan">
      <formula>6.2</formula>
    </cfRule>
    <cfRule type="cellIs" dxfId="12084" priority="12781" stopIfTrue="1" operator="between">
      <formula>5.601</formula>
      <formula>6.2</formula>
    </cfRule>
    <cfRule type="cellIs" dxfId="12083" priority="12782" stopIfTrue="1" operator="lessThanOrEqual">
      <formula>5.6</formula>
    </cfRule>
  </conditionalFormatting>
  <conditionalFormatting sqref="L162">
    <cfRule type="cellIs" dxfId="12082" priority="12779" stopIfTrue="1" operator="lessThanOrEqual">
      <formula>0.02</formula>
    </cfRule>
  </conditionalFormatting>
  <conditionalFormatting sqref="G162">
    <cfRule type="cellIs" dxfId="12081" priority="12776" stopIfTrue="1" operator="lessThanOrEqual">
      <formula>0.12</formula>
    </cfRule>
    <cfRule type="cellIs" dxfId="12080" priority="12777" stopIfTrue="1" operator="between">
      <formula>0.1201</formula>
      <formula>0.2</formula>
    </cfRule>
    <cfRule type="cellIs" dxfId="12079" priority="12778" stopIfTrue="1" operator="greaterThan">
      <formula>0.2</formula>
    </cfRule>
  </conditionalFormatting>
  <conditionalFormatting sqref="P162">
    <cfRule type="cellIs" dxfId="12078" priority="12774" stopIfTrue="1" operator="between">
      <formula>50.1</formula>
      <formula>100</formula>
    </cfRule>
    <cfRule type="cellIs" dxfId="12077" priority="12775" stopIfTrue="1" operator="greaterThan">
      <formula>100</formula>
    </cfRule>
  </conditionalFormatting>
  <conditionalFormatting sqref="O162">
    <cfRule type="cellIs" dxfId="12076" priority="12772" stopIfTrue="1" operator="between">
      <formula>1250.1</formula>
      <formula>5000</formula>
    </cfRule>
    <cfRule type="cellIs" dxfId="12075" priority="12773" stopIfTrue="1" operator="greaterThan">
      <formula>5000</formula>
    </cfRule>
  </conditionalFormatting>
  <conditionalFormatting sqref="Q162">
    <cfRule type="cellIs" dxfId="12074" priority="12770" operator="lessThanOrEqual">
      <formula>1</formula>
    </cfRule>
    <cfRule type="cellIs" dxfId="12073" priority="12771" operator="lessThan">
      <formula>3</formula>
    </cfRule>
  </conditionalFormatting>
  <conditionalFormatting sqref="F590:G590">
    <cfRule type="cellIs" dxfId="12072" priority="12767" stopIfTrue="1" operator="lessThanOrEqual">
      <formula>60</formula>
    </cfRule>
    <cfRule type="cellIs" dxfId="12071" priority="12768" stopIfTrue="1" operator="between">
      <formula>60</formula>
      <formula>100</formula>
    </cfRule>
    <cfRule type="cellIs" dxfId="12070" priority="12769" stopIfTrue="1" operator="greaterThan">
      <formula>100</formula>
    </cfRule>
  </conditionalFormatting>
  <conditionalFormatting sqref="E590">
    <cfRule type="cellIs" dxfId="12069" priority="12764" stopIfTrue="1" operator="lessThanOrEqual">
      <formula>2.5</formula>
    </cfRule>
    <cfRule type="cellIs" dxfId="12068" priority="12765" stopIfTrue="1" operator="between">
      <formula>2.5</formula>
      <formula>7</formula>
    </cfRule>
    <cfRule type="cellIs" dxfId="12067" priority="12766" stopIfTrue="1" operator="greaterThan">
      <formula>7</formula>
    </cfRule>
  </conditionalFormatting>
  <conditionalFormatting sqref="H590">
    <cfRule type="cellIs" dxfId="12066" priority="12761" stopIfTrue="1" operator="lessThanOrEqual">
      <formula>12</formula>
    </cfRule>
    <cfRule type="cellIs" dxfId="12065" priority="12762" stopIfTrue="1" operator="between">
      <formula>12</formula>
      <formula>16</formula>
    </cfRule>
    <cfRule type="cellIs" dxfId="12064" priority="12763" stopIfTrue="1" operator="greaterThan">
      <formula>16</formula>
    </cfRule>
  </conditionalFormatting>
  <conditionalFormatting sqref="K590">
    <cfRule type="cellIs" dxfId="12063" priority="12758" stopIfTrue="1" operator="greaterThan">
      <formula>6.2</formula>
    </cfRule>
    <cfRule type="cellIs" dxfId="12062" priority="12759" stopIfTrue="1" operator="between">
      <formula>5.601</formula>
      <formula>6.2</formula>
    </cfRule>
    <cfRule type="cellIs" dxfId="12061" priority="12760" stopIfTrue="1" operator="lessThanOrEqual">
      <formula>5.6</formula>
    </cfRule>
  </conditionalFormatting>
  <conditionalFormatting sqref="L590">
    <cfRule type="cellIs" dxfId="12060" priority="12757" stopIfTrue="1" operator="lessThanOrEqual">
      <formula>0.02</formula>
    </cfRule>
  </conditionalFormatting>
  <conditionalFormatting sqref="G590">
    <cfRule type="cellIs" dxfId="12059" priority="12754" stopIfTrue="1" operator="lessThanOrEqual">
      <formula>0.12</formula>
    </cfRule>
    <cfRule type="cellIs" dxfId="12058" priority="12755" stopIfTrue="1" operator="between">
      <formula>0.1201</formula>
      <formula>0.2</formula>
    </cfRule>
    <cfRule type="cellIs" dxfId="12057" priority="12756" stopIfTrue="1" operator="greaterThan">
      <formula>0.2</formula>
    </cfRule>
  </conditionalFormatting>
  <conditionalFormatting sqref="P590">
    <cfRule type="cellIs" dxfId="12056" priority="12752" stopIfTrue="1" operator="between">
      <formula>50.1</formula>
      <formula>100</formula>
    </cfRule>
    <cfRule type="cellIs" dxfId="12055" priority="12753" stopIfTrue="1" operator="greaterThan">
      <formula>100</formula>
    </cfRule>
  </conditionalFormatting>
  <conditionalFormatting sqref="O590">
    <cfRule type="cellIs" dxfId="12054" priority="12750" stopIfTrue="1" operator="between">
      <formula>1250.1</formula>
      <formula>5000</formula>
    </cfRule>
    <cfRule type="cellIs" dxfId="12053" priority="12751" stopIfTrue="1" operator="greaterThan">
      <formula>5000</formula>
    </cfRule>
  </conditionalFormatting>
  <conditionalFormatting sqref="F590:G590">
    <cfRule type="cellIs" dxfId="12052" priority="12747" stopIfTrue="1" operator="lessThanOrEqual">
      <formula>60</formula>
    </cfRule>
    <cfRule type="cellIs" dxfId="12051" priority="12748" stopIfTrue="1" operator="between">
      <formula>60</formula>
      <formula>100</formula>
    </cfRule>
    <cfRule type="cellIs" dxfId="12050" priority="12749" stopIfTrue="1" operator="greaterThan">
      <formula>100</formula>
    </cfRule>
  </conditionalFormatting>
  <conditionalFormatting sqref="E590">
    <cfRule type="cellIs" dxfId="12049" priority="12744" stopIfTrue="1" operator="lessThanOrEqual">
      <formula>2.5</formula>
    </cfRule>
    <cfRule type="cellIs" dxfId="12048" priority="12745" stopIfTrue="1" operator="between">
      <formula>2.5</formula>
      <formula>7</formula>
    </cfRule>
    <cfRule type="cellIs" dxfId="12047" priority="12746" stopIfTrue="1" operator="greaterThan">
      <formula>7</formula>
    </cfRule>
  </conditionalFormatting>
  <conditionalFormatting sqref="H590">
    <cfRule type="cellIs" dxfId="12046" priority="12741" stopIfTrue="1" operator="lessThanOrEqual">
      <formula>12</formula>
    </cfRule>
    <cfRule type="cellIs" dxfId="12045" priority="12742" stopIfTrue="1" operator="between">
      <formula>12</formula>
      <formula>16</formula>
    </cfRule>
    <cfRule type="cellIs" dxfId="12044" priority="12743" stopIfTrue="1" operator="greaterThan">
      <formula>16</formula>
    </cfRule>
  </conditionalFormatting>
  <conditionalFormatting sqref="K590">
    <cfRule type="cellIs" dxfId="12043" priority="12738" stopIfTrue="1" operator="greaterThan">
      <formula>6.2</formula>
    </cfRule>
    <cfRule type="cellIs" dxfId="12042" priority="12739" stopIfTrue="1" operator="between">
      <formula>5.601</formula>
      <formula>6.2</formula>
    </cfRule>
    <cfRule type="cellIs" dxfId="12041" priority="12740" stopIfTrue="1" operator="lessThanOrEqual">
      <formula>5.6</formula>
    </cfRule>
  </conditionalFormatting>
  <conditionalFormatting sqref="L590">
    <cfRule type="cellIs" dxfId="12040" priority="12737" stopIfTrue="1" operator="lessThanOrEqual">
      <formula>0.02</formula>
    </cfRule>
  </conditionalFormatting>
  <conditionalFormatting sqref="G590">
    <cfRule type="cellIs" dxfId="12039" priority="12734" stopIfTrue="1" operator="lessThanOrEqual">
      <formula>0.12</formula>
    </cfRule>
    <cfRule type="cellIs" dxfId="12038" priority="12735" stopIfTrue="1" operator="between">
      <formula>0.1201</formula>
      <formula>0.2</formula>
    </cfRule>
    <cfRule type="cellIs" dxfId="12037" priority="12736" stopIfTrue="1" operator="greaterThan">
      <formula>0.2</formula>
    </cfRule>
  </conditionalFormatting>
  <conditionalFormatting sqref="P590">
    <cfRule type="cellIs" dxfId="12036" priority="12732" stopIfTrue="1" operator="between">
      <formula>50.1</formula>
      <formula>100</formula>
    </cfRule>
    <cfRule type="cellIs" dxfId="12035" priority="12733" stopIfTrue="1" operator="greaterThan">
      <formula>100</formula>
    </cfRule>
  </conditionalFormatting>
  <conditionalFormatting sqref="O590">
    <cfRule type="cellIs" dxfId="12034" priority="12730" stopIfTrue="1" operator="between">
      <formula>1250.1</formula>
      <formula>5000</formula>
    </cfRule>
    <cfRule type="cellIs" dxfId="12033" priority="12731" stopIfTrue="1" operator="greaterThan">
      <formula>5000</formula>
    </cfRule>
  </conditionalFormatting>
  <conditionalFormatting sqref="Q590">
    <cfRule type="cellIs" dxfId="12032" priority="12728" operator="lessThanOrEqual">
      <formula>1</formula>
    </cfRule>
    <cfRule type="cellIs" dxfId="12031" priority="12729" operator="lessThan">
      <formula>3</formula>
    </cfRule>
  </conditionalFormatting>
  <conditionalFormatting sqref="F76:G76">
    <cfRule type="cellIs" dxfId="12030" priority="12091" stopIfTrue="1" operator="lessThanOrEqual">
      <formula>60</formula>
    </cfRule>
    <cfRule type="cellIs" dxfId="12029" priority="12092" stopIfTrue="1" operator="between">
      <formula>60</formula>
      <formula>100</formula>
    </cfRule>
    <cfRule type="cellIs" dxfId="12028" priority="12093" stopIfTrue="1" operator="greaterThan">
      <formula>100</formula>
    </cfRule>
  </conditionalFormatting>
  <conditionalFormatting sqref="E76">
    <cfRule type="cellIs" dxfId="12027" priority="12088" stopIfTrue="1" operator="lessThanOrEqual">
      <formula>2.5</formula>
    </cfRule>
    <cfRule type="cellIs" dxfId="12026" priority="12089" stopIfTrue="1" operator="between">
      <formula>2.5</formula>
      <formula>7</formula>
    </cfRule>
    <cfRule type="cellIs" dxfId="12025" priority="12090" stopIfTrue="1" operator="greaterThan">
      <formula>7</formula>
    </cfRule>
  </conditionalFormatting>
  <conditionalFormatting sqref="H76">
    <cfRule type="cellIs" dxfId="12024" priority="12085" stopIfTrue="1" operator="lessThanOrEqual">
      <formula>12</formula>
    </cfRule>
    <cfRule type="cellIs" dxfId="12023" priority="12086" stopIfTrue="1" operator="between">
      <formula>12</formula>
      <formula>16</formula>
    </cfRule>
    <cfRule type="cellIs" dxfId="12022" priority="12087" stopIfTrue="1" operator="greaterThan">
      <formula>16</formula>
    </cfRule>
  </conditionalFormatting>
  <conditionalFormatting sqref="K76">
    <cfRule type="cellIs" dxfId="12021" priority="12082" stopIfTrue="1" operator="greaterThan">
      <formula>6.2</formula>
    </cfRule>
    <cfRule type="cellIs" dxfId="12020" priority="12083" stopIfTrue="1" operator="between">
      <formula>5.601</formula>
      <formula>6.2</formula>
    </cfRule>
    <cfRule type="cellIs" dxfId="12019" priority="12084" stopIfTrue="1" operator="lessThanOrEqual">
      <formula>5.6</formula>
    </cfRule>
  </conditionalFormatting>
  <conditionalFormatting sqref="L76">
    <cfRule type="cellIs" dxfId="12018" priority="12081" stopIfTrue="1" operator="lessThanOrEqual">
      <formula>0.02</formula>
    </cfRule>
  </conditionalFormatting>
  <conditionalFormatting sqref="G76">
    <cfRule type="cellIs" dxfId="12017" priority="12078" stopIfTrue="1" operator="lessThanOrEqual">
      <formula>0.12</formula>
    </cfRule>
    <cfRule type="cellIs" dxfId="12016" priority="12079" stopIfTrue="1" operator="between">
      <formula>0.1201</formula>
      <formula>0.2</formula>
    </cfRule>
    <cfRule type="cellIs" dxfId="12015" priority="12080" stopIfTrue="1" operator="greaterThan">
      <formula>0.2</formula>
    </cfRule>
  </conditionalFormatting>
  <conditionalFormatting sqref="P76">
    <cfRule type="cellIs" dxfId="12014" priority="12076" stopIfTrue="1" operator="between">
      <formula>50.1</formula>
      <formula>100</formula>
    </cfRule>
    <cfRule type="cellIs" dxfId="12013" priority="12077" stopIfTrue="1" operator="greaterThan">
      <formula>100</formula>
    </cfRule>
  </conditionalFormatting>
  <conditionalFormatting sqref="O76">
    <cfRule type="cellIs" dxfId="12012" priority="12074" stopIfTrue="1" operator="between">
      <formula>1250.1</formula>
      <formula>5000</formula>
    </cfRule>
    <cfRule type="cellIs" dxfId="12011" priority="12075" stopIfTrue="1" operator="greaterThan">
      <formula>5000</formula>
    </cfRule>
  </conditionalFormatting>
  <conditionalFormatting sqref="F76:G76">
    <cfRule type="cellIs" dxfId="12010" priority="12071" stopIfTrue="1" operator="lessThanOrEqual">
      <formula>60</formula>
    </cfRule>
    <cfRule type="cellIs" dxfId="12009" priority="12072" stopIfTrue="1" operator="between">
      <formula>60</formula>
      <formula>100</formula>
    </cfRule>
    <cfRule type="cellIs" dxfId="12008" priority="12073" stopIfTrue="1" operator="greaterThan">
      <formula>100</formula>
    </cfRule>
  </conditionalFormatting>
  <conditionalFormatting sqref="E76">
    <cfRule type="cellIs" dxfId="12007" priority="12068" stopIfTrue="1" operator="lessThanOrEqual">
      <formula>2.5</formula>
    </cfRule>
    <cfRule type="cellIs" dxfId="12006" priority="12069" stopIfTrue="1" operator="between">
      <formula>2.5</formula>
      <formula>7</formula>
    </cfRule>
    <cfRule type="cellIs" dxfId="12005" priority="12070" stopIfTrue="1" operator="greaterThan">
      <formula>7</formula>
    </cfRule>
  </conditionalFormatting>
  <conditionalFormatting sqref="H76">
    <cfRule type="cellIs" dxfId="12004" priority="12065" stopIfTrue="1" operator="lessThanOrEqual">
      <formula>12</formula>
    </cfRule>
    <cfRule type="cellIs" dxfId="12003" priority="12066" stopIfTrue="1" operator="between">
      <formula>12</formula>
      <formula>16</formula>
    </cfRule>
    <cfRule type="cellIs" dxfId="12002" priority="12067" stopIfTrue="1" operator="greaterThan">
      <formula>16</formula>
    </cfRule>
  </conditionalFormatting>
  <conditionalFormatting sqref="K76">
    <cfRule type="cellIs" dxfId="12001" priority="12062" stopIfTrue="1" operator="greaterThan">
      <formula>6.2</formula>
    </cfRule>
    <cfRule type="cellIs" dxfId="12000" priority="12063" stopIfTrue="1" operator="between">
      <formula>5.601</formula>
      <formula>6.2</formula>
    </cfRule>
    <cfRule type="cellIs" dxfId="11999" priority="12064" stopIfTrue="1" operator="lessThanOrEqual">
      <formula>5.6</formula>
    </cfRule>
  </conditionalFormatting>
  <conditionalFormatting sqref="L76">
    <cfRule type="cellIs" dxfId="11998" priority="12061" stopIfTrue="1" operator="lessThanOrEqual">
      <formula>0.02</formula>
    </cfRule>
  </conditionalFormatting>
  <conditionalFormatting sqref="G76">
    <cfRule type="cellIs" dxfId="11997" priority="12058" stopIfTrue="1" operator="lessThanOrEqual">
      <formula>0.12</formula>
    </cfRule>
    <cfRule type="cellIs" dxfId="11996" priority="12059" stopIfTrue="1" operator="between">
      <formula>0.1201</formula>
      <formula>0.2</formula>
    </cfRule>
    <cfRule type="cellIs" dxfId="11995" priority="12060" stopIfTrue="1" operator="greaterThan">
      <formula>0.2</formula>
    </cfRule>
  </conditionalFormatting>
  <conditionalFormatting sqref="P76">
    <cfRule type="cellIs" dxfId="11994" priority="12056" stopIfTrue="1" operator="between">
      <formula>50.1</formula>
      <formula>100</formula>
    </cfRule>
    <cfRule type="cellIs" dxfId="11993" priority="12057" stopIfTrue="1" operator="greaterThan">
      <formula>100</formula>
    </cfRule>
  </conditionalFormatting>
  <conditionalFormatting sqref="O76">
    <cfRule type="cellIs" dxfId="11992" priority="12054" stopIfTrue="1" operator="between">
      <formula>1250.1</formula>
      <formula>5000</formula>
    </cfRule>
    <cfRule type="cellIs" dxfId="11991" priority="12055" stopIfTrue="1" operator="greaterThan">
      <formula>5000</formula>
    </cfRule>
  </conditionalFormatting>
  <conditionalFormatting sqref="Q76">
    <cfRule type="cellIs" dxfId="11990" priority="12052" operator="lessThanOrEqual">
      <formula>1</formula>
    </cfRule>
    <cfRule type="cellIs" dxfId="11989" priority="12053" operator="lessThan">
      <formula>3</formula>
    </cfRule>
  </conditionalFormatting>
  <conditionalFormatting sqref="F94:G94">
    <cfRule type="cellIs" dxfId="11988" priority="12049" stopIfTrue="1" operator="lessThanOrEqual">
      <formula>60</formula>
    </cfRule>
    <cfRule type="cellIs" dxfId="11987" priority="12050" stopIfTrue="1" operator="between">
      <formula>60</formula>
      <formula>100</formula>
    </cfRule>
    <cfRule type="cellIs" dxfId="11986" priority="12051" stopIfTrue="1" operator="greaterThan">
      <formula>100</formula>
    </cfRule>
  </conditionalFormatting>
  <conditionalFormatting sqref="E94">
    <cfRule type="cellIs" dxfId="11985" priority="12046" stopIfTrue="1" operator="lessThanOrEqual">
      <formula>2.5</formula>
    </cfRule>
    <cfRule type="cellIs" dxfId="11984" priority="12047" stopIfTrue="1" operator="between">
      <formula>2.5</formula>
      <formula>7</formula>
    </cfRule>
    <cfRule type="cellIs" dxfId="11983" priority="12048" stopIfTrue="1" operator="greaterThan">
      <formula>7</formula>
    </cfRule>
  </conditionalFormatting>
  <conditionalFormatting sqref="H94">
    <cfRule type="cellIs" dxfId="11982" priority="12043" stopIfTrue="1" operator="lessThanOrEqual">
      <formula>12</formula>
    </cfRule>
    <cfRule type="cellIs" dxfId="11981" priority="12044" stopIfTrue="1" operator="between">
      <formula>12</formula>
      <formula>16</formula>
    </cfRule>
    <cfRule type="cellIs" dxfId="11980" priority="12045" stopIfTrue="1" operator="greaterThan">
      <formula>16</formula>
    </cfRule>
  </conditionalFormatting>
  <conditionalFormatting sqref="K94">
    <cfRule type="cellIs" dxfId="11979" priority="12040" stopIfTrue="1" operator="greaterThan">
      <formula>6.2</formula>
    </cfRule>
    <cfRule type="cellIs" dxfId="11978" priority="12041" stopIfTrue="1" operator="between">
      <formula>5.601</formula>
      <formula>6.2</formula>
    </cfRule>
    <cfRule type="cellIs" dxfId="11977" priority="12042" stopIfTrue="1" operator="lessThanOrEqual">
      <formula>5.6</formula>
    </cfRule>
  </conditionalFormatting>
  <conditionalFormatting sqref="L94">
    <cfRule type="cellIs" dxfId="11976" priority="12039" stopIfTrue="1" operator="lessThanOrEqual">
      <formula>0.02</formula>
    </cfRule>
  </conditionalFormatting>
  <conditionalFormatting sqref="G94">
    <cfRule type="cellIs" dxfId="11975" priority="12036" stopIfTrue="1" operator="lessThanOrEqual">
      <formula>0.12</formula>
    </cfRule>
    <cfRule type="cellIs" dxfId="11974" priority="12037" stopIfTrue="1" operator="between">
      <formula>0.1201</formula>
      <formula>0.2</formula>
    </cfRule>
    <cfRule type="cellIs" dxfId="11973" priority="12038" stopIfTrue="1" operator="greaterThan">
      <formula>0.2</formula>
    </cfRule>
  </conditionalFormatting>
  <conditionalFormatting sqref="P94">
    <cfRule type="cellIs" dxfId="11972" priority="12034" stopIfTrue="1" operator="between">
      <formula>50.1</formula>
      <formula>100</formula>
    </cfRule>
    <cfRule type="cellIs" dxfId="11971" priority="12035" stopIfTrue="1" operator="greaterThan">
      <formula>100</formula>
    </cfRule>
  </conditionalFormatting>
  <conditionalFormatting sqref="O94">
    <cfRule type="cellIs" dxfId="11970" priority="12032" stopIfTrue="1" operator="between">
      <formula>1250.1</formula>
      <formula>5000</formula>
    </cfRule>
    <cfRule type="cellIs" dxfId="11969" priority="12033" stopIfTrue="1" operator="greaterThan">
      <formula>5000</formula>
    </cfRule>
  </conditionalFormatting>
  <conditionalFormatting sqref="F94:G94">
    <cfRule type="cellIs" dxfId="11968" priority="12029" stopIfTrue="1" operator="lessThanOrEqual">
      <formula>60</formula>
    </cfRule>
    <cfRule type="cellIs" dxfId="11967" priority="12030" stopIfTrue="1" operator="between">
      <formula>60</formula>
      <formula>100</formula>
    </cfRule>
    <cfRule type="cellIs" dxfId="11966" priority="12031" stopIfTrue="1" operator="greaterThan">
      <formula>100</formula>
    </cfRule>
  </conditionalFormatting>
  <conditionalFormatting sqref="E94">
    <cfRule type="cellIs" dxfId="11965" priority="12026" stopIfTrue="1" operator="lessThanOrEqual">
      <formula>2.5</formula>
    </cfRule>
    <cfRule type="cellIs" dxfId="11964" priority="12027" stopIfTrue="1" operator="between">
      <formula>2.5</formula>
      <formula>7</formula>
    </cfRule>
    <cfRule type="cellIs" dxfId="11963" priority="12028" stopIfTrue="1" operator="greaterThan">
      <formula>7</formula>
    </cfRule>
  </conditionalFormatting>
  <conditionalFormatting sqref="H94">
    <cfRule type="cellIs" dxfId="11962" priority="12023" stopIfTrue="1" operator="lessThanOrEqual">
      <formula>12</formula>
    </cfRule>
    <cfRule type="cellIs" dxfId="11961" priority="12024" stopIfTrue="1" operator="between">
      <formula>12</formula>
      <formula>16</formula>
    </cfRule>
    <cfRule type="cellIs" dxfId="11960" priority="12025" stopIfTrue="1" operator="greaterThan">
      <formula>16</formula>
    </cfRule>
  </conditionalFormatting>
  <conditionalFormatting sqref="K94">
    <cfRule type="cellIs" dxfId="11959" priority="12020" stopIfTrue="1" operator="greaterThan">
      <formula>6.2</formula>
    </cfRule>
    <cfRule type="cellIs" dxfId="11958" priority="12021" stopIfTrue="1" operator="between">
      <formula>5.601</formula>
      <formula>6.2</formula>
    </cfRule>
    <cfRule type="cellIs" dxfId="11957" priority="12022" stopIfTrue="1" operator="lessThanOrEqual">
      <formula>5.6</formula>
    </cfRule>
  </conditionalFormatting>
  <conditionalFormatting sqref="L94">
    <cfRule type="cellIs" dxfId="11956" priority="12019" stopIfTrue="1" operator="lessThanOrEqual">
      <formula>0.02</formula>
    </cfRule>
  </conditionalFormatting>
  <conditionalFormatting sqref="G94">
    <cfRule type="cellIs" dxfId="11955" priority="12016" stopIfTrue="1" operator="lessThanOrEqual">
      <formula>0.12</formula>
    </cfRule>
    <cfRule type="cellIs" dxfId="11954" priority="12017" stopIfTrue="1" operator="between">
      <formula>0.1201</formula>
      <formula>0.2</formula>
    </cfRule>
    <cfRule type="cellIs" dxfId="11953" priority="12018" stopIfTrue="1" operator="greaterThan">
      <formula>0.2</formula>
    </cfRule>
  </conditionalFormatting>
  <conditionalFormatting sqref="P94">
    <cfRule type="cellIs" dxfId="11952" priority="12014" stopIfTrue="1" operator="between">
      <formula>50.1</formula>
      <formula>100</formula>
    </cfRule>
    <cfRule type="cellIs" dxfId="11951" priority="12015" stopIfTrue="1" operator="greaterThan">
      <formula>100</formula>
    </cfRule>
  </conditionalFormatting>
  <conditionalFormatting sqref="O94">
    <cfRule type="cellIs" dxfId="11950" priority="12012" stopIfTrue="1" operator="between">
      <formula>1250.1</formula>
      <formula>5000</formula>
    </cfRule>
    <cfRule type="cellIs" dxfId="11949" priority="12013" stopIfTrue="1" operator="greaterThan">
      <formula>5000</formula>
    </cfRule>
  </conditionalFormatting>
  <conditionalFormatting sqref="Q94">
    <cfRule type="cellIs" dxfId="11948" priority="12010" operator="lessThanOrEqual">
      <formula>1</formula>
    </cfRule>
    <cfRule type="cellIs" dxfId="11947" priority="12011" operator="lessThan">
      <formula>3</formula>
    </cfRule>
  </conditionalFormatting>
  <conditionalFormatting sqref="F108:G108">
    <cfRule type="cellIs" dxfId="11946" priority="12007" stopIfTrue="1" operator="lessThanOrEqual">
      <formula>60</formula>
    </cfRule>
    <cfRule type="cellIs" dxfId="11945" priority="12008" stopIfTrue="1" operator="between">
      <formula>60</formula>
      <formula>100</formula>
    </cfRule>
    <cfRule type="cellIs" dxfId="11944" priority="12009" stopIfTrue="1" operator="greaterThan">
      <formula>100</formula>
    </cfRule>
  </conditionalFormatting>
  <conditionalFormatting sqref="E108">
    <cfRule type="cellIs" dxfId="11943" priority="12004" stopIfTrue="1" operator="lessThanOrEqual">
      <formula>2.5</formula>
    </cfRule>
    <cfRule type="cellIs" dxfId="11942" priority="12005" stopIfTrue="1" operator="between">
      <formula>2.5</formula>
      <formula>7</formula>
    </cfRule>
    <cfRule type="cellIs" dxfId="11941" priority="12006" stopIfTrue="1" operator="greaterThan">
      <formula>7</formula>
    </cfRule>
  </conditionalFormatting>
  <conditionalFormatting sqref="H108">
    <cfRule type="cellIs" dxfId="11940" priority="12001" stopIfTrue="1" operator="lessThanOrEqual">
      <formula>12</formula>
    </cfRule>
    <cfRule type="cellIs" dxfId="11939" priority="12002" stopIfTrue="1" operator="between">
      <formula>12</formula>
      <formula>16</formula>
    </cfRule>
    <cfRule type="cellIs" dxfId="11938" priority="12003" stopIfTrue="1" operator="greaterThan">
      <formula>16</formula>
    </cfRule>
  </conditionalFormatting>
  <conditionalFormatting sqref="K108">
    <cfRule type="cellIs" dxfId="11937" priority="11998" stopIfTrue="1" operator="greaterThan">
      <formula>6.2</formula>
    </cfRule>
    <cfRule type="cellIs" dxfId="11936" priority="11999" stopIfTrue="1" operator="between">
      <formula>5.601</formula>
      <formula>6.2</formula>
    </cfRule>
    <cfRule type="cellIs" dxfId="11935" priority="12000" stopIfTrue="1" operator="lessThanOrEqual">
      <formula>5.6</formula>
    </cfRule>
  </conditionalFormatting>
  <conditionalFormatting sqref="L108">
    <cfRule type="cellIs" dxfId="11934" priority="11997" stopIfTrue="1" operator="lessThanOrEqual">
      <formula>0.02</formula>
    </cfRule>
  </conditionalFormatting>
  <conditionalFormatting sqref="G108">
    <cfRule type="cellIs" dxfId="11933" priority="11994" stopIfTrue="1" operator="lessThanOrEqual">
      <formula>0.12</formula>
    </cfRule>
    <cfRule type="cellIs" dxfId="11932" priority="11995" stopIfTrue="1" operator="between">
      <formula>0.1201</formula>
      <formula>0.2</formula>
    </cfRule>
    <cfRule type="cellIs" dxfId="11931" priority="11996" stopIfTrue="1" operator="greaterThan">
      <formula>0.2</formula>
    </cfRule>
  </conditionalFormatting>
  <conditionalFormatting sqref="P108">
    <cfRule type="cellIs" dxfId="11930" priority="11992" stopIfTrue="1" operator="between">
      <formula>50.1</formula>
      <formula>100</formula>
    </cfRule>
    <cfRule type="cellIs" dxfId="11929" priority="11993" stopIfTrue="1" operator="greaterThan">
      <formula>100</formula>
    </cfRule>
  </conditionalFormatting>
  <conditionalFormatting sqref="O108">
    <cfRule type="cellIs" dxfId="11928" priority="11990" stopIfTrue="1" operator="between">
      <formula>1250.1</formula>
      <formula>5000</formula>
    </cfRule>
    <cfRule type="cellIs" dxfId="11927" priority="11991" stopIfTrue="1" operator="greaterThan">
      <formula>5000</formula>
    </cfRule>
  </conditionalFormatting>
  <conditionalFormatting sqref="F108:G108">
    <cfRule type="cellIs" dxfId="11926" priority="11987" stopIfTrue="1" operator="lessThanOrEqual">
      <formula>60</formula>
    </cfRule>
    <cfRule type="cellIs" dxfId="11925" priority="11988" stopIfTrue="1" operator="between">
      <formula>60</formula>
      <formula>100</formula>
    </cfRule>
    <cfRule type="cellIs" dxfId="11924" priority="11989" stopIfTrue="1" operator="greaterThan">
      <formula>100</formula>
    </cfRule>
  </conditionalFormatting>
  <conditionalFormatting sqref="E108">
    <cfRule type="cellIs" dxfId="11923" priority="11984" stopIfTrue="1" operator="lessThanOrEqual">
      <formula>2.5</formula>
    </cfRule>
    <cfRule type="cellIs" dxfId="11922" priority="11985" stopIfTrue="1" operator="between">
      <formula>2.5</formula>
      <formula>7</formula>
    </cfRule>
    <cfRule type="cellIs" dxfId="11921" priority="11986" stopIfTrue="1" operator="greaterThan">
      <formula>7</formula>
    </cfRule>
  </conditionalFormatting>
  <conditionalFormatting sqref="H108">
    <cfRule type="cellIs" dxfId="11920" priority="11981" stopIfTrue="1" operator="lessThanOrEqual">
      <formula>12</formula>
    </cfRule>
    <cfRule type="cellIs" dxfId="11919" priority="11982" stopIfTrue="1" operator="between">
      <formula>12</formula>
      <formula>16</formula>
    </cfRule>
    <cfRule type="cellIs" dxfId="11918" priority="11983" stopIfTrue="1" operator="greaterThan">
      <formula>16</formula>
    </cfRule>
  </conditionalFormatting>
  <conditionalFormatting sqref="K108">
    <cfRule type="cellIs" dxfId="11917" priority="11978" stopIfTrue="1" operator="greaterThan">
      <formula>6.2</formula>
    </cfRule>
    <cfRule type="cellIs" dxfId="11916" priority="11979" stopIfTrue="1" operator="between">
      <formula>5.601</formula>
      <formula>6.2</formula>
    </cfRule>
    <cfRule type="cellIs" dxfId="11915" priority="11980" stopIfTrue="1" operator="lessThanOrEqual">
      <formula>5.6</formula>
    </cfRule>
  </conditionalFormatting>
  <conditionalFormatting sqref="L108">
    <cfRule type="cellIs" dxfId="11914" priority="11977" stopIfTrue="1" operator="lessThanOrEqual">
      <formula>0.02</formula>
    </cfRule>
  </conditionalFormatting>
  <conditionalFormatting sqref="G108">
    <cfRule type="cellIs" dxfId="11913" priority="11974" stopIfTrue="1" operator="lessThanOrEqual">
      <formula>0.12</formula>
    </cfRule>
    <cfRule type="cellIs" dxfId="11912" priority="11975" stopIfTrue="1" operator="between">
      <formula>0.1201</formula>
      <formula>0.2</formula>
    </cfRule>
    <cfRule type="cellIs" dxfId="11911" priority="11976" stopIfTrue="1" operator="greaterThan">
      <formula>0.2</formula>
    </cfRule>
  </conditionalFormatting>
  <conditionalFormatting sqref="P108">
    <cfRule type="cellIs" dxfId="11910" priority="11972" stopIfTrue="1" operator="between">
      <formula>50.1</formula>
      <formula>100</formula>
    </cfRule>
    <cfRule type="cellIs" dxfId="11909" priority="11973" stopIfTrue="1" operator="greaterThan">
      <formula>100</formula>
    </cfRule>
  </conditionalFormatting>
  <conditionalFormatting sqref="O108">
    <cfRule type="cellIs" dxfId="11908" priority="11970" stopIfTrue="1" operator="between">
      <formula>1250.1</formula>
      <formula>5000</formula>
    </cfRule>
    <cfRule type="cellIs" dxfId="11907" priority="11971" stopIfTrue="1" operator="greaterThan">
      <formula>5000</formula>
    </cfRule>
  </conditionalFormatting>
  <conditionalFormatting sqref="F108:G108">
    <cfRule type="cellIs" dxfId="11906" priority="11967" stopIfTrue="1" operator="lessThanOrEqual">
      <formula>60</formula>
    </cfRule>
    <cfRule type="cellIs" dxfId="11905" priority="11968" stopIfTrue="1" operator="between">
      <formula>60</formula>
      <formula>100</formula>
    </cfRule>
    <cfRule type="cellIs" dxfId="11904" priority="11969" stopIfTrue="1" operator="greaterThan">
      <formula>100</formula>
    </cfRule>
  </conditionalFormatting>
  <conditionalFormatting sqref="E108">
    <cfRule type="cellIs" dxfId="11903" priority="11964" stopIfTrue="1" operator="lessThanOrEqual">
      <formula>2.5</formula>
    </cfRule>
    <cfRule type="cellIs" dxfId="11902" priority="11965" stopIfTrue="1" operator="between">
      <formula>2.5</formula>
      <formula>7</formula>
    </cfRule>
    <cfRule type="cellIs" dxfId="11901" priority="11966" stopIfTrue="1" operator="greaterThan">
      <formula>7</formula>
    </cfRule>
  </conditionalFormatting>
  <conditionalFormatting sqref="H108">
    <cfRule type="cellIs" dxfId="11900" priority="11961" stopIfTrue="1" operator="lessThanOrEqual">
      <formula>12</formula>
    </cfRule>
    <cfRule type="cellIs" dxfId="11899" priority="11962" stopIfTrue="1" operator="between">
      <formula>12</formula>
      <formula>16</formula>
    </cfRule>
    <cfRule type="cellIs" dxfId="11898" priority="11963" stopIfTrue="1" operator="greaterThan">
      <formula>16</formula>
    </cfRule>
  </conditionalFormatting>
  <conditionalFormatting sqref="K108">
    <cfRule type="cellIs" dxfId="11897" priority="11958" stopIfTrue="1" operator="greaterThan">
      <formula>6.2</formula>
    </cfRule>
    <cfRule type="cellIs" dxfId="11896" priority="11959" stopIfTrue="1" operator="between">
      <formula>5.601</formula>
      <formula>6.2</formula>
    </cfRule>
    <cfRule type="cellIs" dxfId="11895" priority="11960" stopIfTrue="1" operator="lessThanOrEqual">
      <formula>5.6</formula>
    </cfRule>
  </conditionalFormatting>
  <conditionalFormatting sqref="L108">
    <cfRule type="cellIs" dxfId="11894" priority="11957" stopIfTrue="1" operator="lessThanOrEqual">
      <formula>0.02</formula>
    </cfRule>
  </conditionalFormatting>
  <conditionalFormatting sqref="G108">
    <cfRule type="cellIs" dxfId="11893" priority="11954" stopIfTrue="1" operator="lessThanOrEqual">
      <formula>0.12</formula>
    </cfRule>
    <cfRule type="cellIs" dxfId="11892" priority="11955" stopIfTrue="1" operator="between">
      <formula>0.1201</formula>
      <formula>0.2</formula>
    </cfRule>
    <cfRule type="cellIs" dxfId="11891" priority="11956" stopIfTrue="1" operator="greaterThan">
      <formula>0.2</formula>
    </cfRule>
  </conditionalFormatting>
  <conditionalFormatting sqref="P108">
    <cfRule type="cellIs" dxfId="11890" priority="11952" stopIfTrue="1" operator="between">
      <formula>50.1</formula>
      <formula>100</formula>
    </cfRule>
    <cfRule type="cellIs" dxfId="11889" priority="11953" stopIfTrue="1" operator="greaterThan">
      <formula>100</formula>
    </cfRule>
  </conditionalFormatting>
  <conditionalFormatting sqref="O108">
    <cfRule type="cellIs" dxfId="11888" priority="11950" stopIfTrue="1" operator="between">
      <formula>1250.1</formula>
      <formula>5000</formula>
    </cfRule>
    <cfRule type="cellIs" dxfId="11887" priority="11951" stopIfTrue="1" operator="greaterThan">
      <formula>5000</formula>
    </cfRule>
  </conditionalFormatting>
  <conditionalFormatting sqref="F108:G108">
    <cfRule type="cellIs" dxfId="11886" priority="11947" stopIfTrue="1" operator="lessThanOrEqual">
      <formula>60</formula>
    </cfRule>
    <cfRule type="cellIs" dxfId="11885" priority="11948" stopIfTrue="1" operator="between">
      <formula>60</formula>
      <formula>100</formula>
    </cfRule>
    <cfRule type="cellIs" dxfId="11884" priority="11949" stopIfTrue="1" operator="greaterThan">
      <formula>100</formula>
    </cfRule>
  </conditionalFormatting>
  <conditionalFormatting sqref="E108">
    <cfRule type="cellIs" dxfId="11883" priority="11944" stopIfTrue="1" operator="lessThanOrEqual">
      <formula>2.5</formula>
    </cfRule>
    <cfRule type="cellIs" dxfId="11882" priority="11945" stopIfTrue="1" operator="between">
      <formula>2.5</formula>
      <formula>7</formula>
    </cfRule>
    <cfRule type="cellIs" dxfId="11881" priority="11946" stopIfTrue="1" operator="greaterThan">
      <formula>7</formula>
    </cfRule>
  </conditionalFormatting>
  <conditionalFormatting sqref="H108">
    <cfRule type="cellIs" dxfId="11880" priority="11941" stopIfTrue="1" operator="lessThanOrEqual">
      <formula>12</formula>
    </cfRule>
    <cfRule type="cellIs" dxfId="11879" priority="11942" stopIfTrue="1" operator="between">
      <formula>12</formula>
      <formula>16</formula>
    </cfRule>
    <cfRule type="cellIs" dxfId="11878" priority="11943" stopIfTrue="1" operator="greaterThan">
      <formula>16</formula>
    </cfRule>
  </conditionalFormatting>
  <conditionalFormatting sqref="K108">
    <cfRule type="cellIs" dxfId="11877" priority="11938" stopIfTrue="1" operator="greaterThan">
      <formula>6.2</formula>
    </cfRule>
    <cfRule type="cellIs" dxfId="11876" priority="11939" stopIfTrue="1" operator="between">
      <formula>5.601</formula>
      <formula>6.2</formula>
    </cfRule>
    <cfRule type="cellIs" dxfId="11875" priority="11940" stopIfTrue="1" operator="lessThanOrEqual">
      <formula>5.6</formula>
    </cfRule>
  </conditionalFormatting>
  <conditionalFormatting sqref="L108">
    <cfRule type="cellIs" dxfId="11874" priority="11937" stopIfTrue="1" operator="lessThanOrEqual">
      <formula>0.02</formula>
    </cfRule>
  </conditionalFormatting>
  <conditionalFormatting sqref="G108">
    <cfRule type="cellIs" dxfId="11873" priority="11934" stopIfTrue="1" operator="lessThanOrEqual">
      <formula>0.12</formula>
    </cfRule>
    <cfRule type="cellIs" dxfId="11872" priority="11935" stopIfTrue="1" operator="between">
      <formula>0.1201</formula>
      <formula>0.2</formula>
    </cfRule>
    <cfRule type="cellIs" dxfId="11871" priority="11936" stopIfTrue="1" operator="greaterThan">
      <formula>0.2</formula>
    </cfRule>
  </conditionalFormatting>
  <conditionalFormatting sqref="P108">
    <cfRule type="cellIs" dxfId="11870" priority="11932" stopIfTrue="1" operator="between">
      <formula>50.1</formula>
      <formula>100</formula>
    </cfRule>
    <cfRule type="cellIs" dxfId="11869" priority="11933" stopIfTrue="1" operator="greaterThan">
      <formula>100</formula>
    </cfRule>
  </conditionalFormatting>
  <conditionalFormatting sqref="O108">
    <cfRule type="cellIs" dxfId="11868" priority="11930" stopIfTrue="1" operator="between">
      <formula>1250.1</formula>
      <formula>5000</formula>
    </cfRule>
    <cfRule type="cellIs" dxfId="11867" priority="11931" stopIfTrue="1" operator="greaterThan">
      <formula>5000</formula>
    </cfRule>
  </conditionalFormatting>
  <conditionalFormatting sqref="Q108">
    <cfRule type="cellIs" dxfId="11866" priority="11928" operator="lessThanOrEqual">
      <formula>1</formula>
    </cfRule>
    <cfRule type="cellIs" dxfId="11865" priority="11929" operator="lessThan">
      <formula>3</formula>
    </cfRule>
  </conditionalFormatting>
  <conditionalFormatting sqref="F120">
    <cfRule type="cellIs" dxfId="11864" priority="11925" stopIfTrue="1" operator="lessThanOrEqual">
      <formula>60</formula>
    </cfRule>
    <cfRule type="cellIs" dxfId="11863" priority="11926" stopIfTrue="1" operator="between">
      <formula>60</formula>
      <formula>100</formula>
    </cfRule>
    <cfRule type="cellIs" dxfId="11862" priority="11927" stopIfTrue="1" operator="greaterThan">
      <formula>100</formula>
    </cfRule>
  </conditionalFormatting>
  <conditionalFormatting sqref="E120">
    <cfRule type="cellIs" dxfId="11861" priority="11922" stopIfTrue="1" operator="lessThanOrEqual">
      <formula>2.5</formula>
    </cfRule>
    <cfRule type="cellIs" dxfId="11860" priority="11923" stopIfTrue="1" operator="between">
      <formula>2.5</formula>
      <formula>7</formula>
    </cfRule>
    <cfRule type="cellIs" dxfId="11859" priority="11924" stopIfTrue="1" operator="greaterThan">
      <formula>7</formula>
    </cfRule>
  </conditionalFormatting>
  <conditionalFormatting sqref="H120">
    <cfRule type="cellIs" dxfId="11858" priority="11919" stopIfTrue="1" operator="lessThanOrEqual">
      <formula>12</formula>
    </cfRule>
    <cfRule type="cellIs" dxfId="11857" priority="11920" stopIfTrue="1" operator="between">
      <formula>12</formula>
      <formula>16</formula>
    </cfRule>
    <cfRule type="cellIs" dxfId="11856" priority="11921" stopIfTrue="1" operator="greaterThan">
      <formula>16</formula>
    </cfRule>
  </conditionalFormatting>
  <conditionalFormatting sqref="K120">
    <cfRule type="cellIs" dxfId="11855" priority="11916" stopIfTrue="1" operator="greaterThan">
      <formula>6.2</formula>
    </cfRule>
    <cfRule type="cellIs" dxfId="11854" priority="11917" stopIfTrue="1" operator="between">
      <formula>5.601</formula>
      <formula>6.2</formula>
    </cfRule>
    <cfRule type="cellIs" dxfId="11853" priority="11918" stopIfTrue="1" operator="lessThanOrEqual">
      <formula>5.6</formula>
    </cfRule>
  </conditionalFormatting>
  <conditionalFormatting sqref="L120">
    <cfRule type="cellIs" dxfId="11852" priority="11915" stopIfTrue="1" operator="lessThanOrEqual">
      <formula>0.02</formula>
    </cfRule>
  </conditionalFormatting>
  <conditionalFormatting sqref="P120">
    <cfRule type="cellIs" dxfId="11851" priority="11913" stopIfTrue="1" operator="between">
      <formula>50.1</formula>
      <formula>100</formula>
    </cfRule>
    <cfRule type="cellIs" dxfId="11850" priority="11914" stopIfTrue="1" operator="greaterThan">
      <formula>100</formula>
    </cfRule>
  </conditionalFormatting>
  <conditionalFormatting sqref="O120">
    <cfRule type="cellIs" dxfId="11849" priority="11911" stopIfTrue="1" operator="between">
      <formula>1250.1</formula>
      <formula>5000</formula>
    </cfRule>
    <cfRule type="cellIs" dxfId="11848" priority="11912" stopIfTrue="1" operator="greaterThan">
      <formula>5000</formula>
    </cfRule>
  </conditionalFormatting>
  <conditionalFormatting sqref="F120">
    <cfRule type="cellIs" dxfId="11847" priority="11908" stopIfTrue="1" operator="lessThanOrEqual">
      <formula>60</formula>
    </cfRule>
    <cfRule type="cellIs" dxfId="11846" priority="11909" stopIfTrue="1" operator="between">
      <formula>60</formula>
      <formula>100</formula>
    </cfRule>
    <cfRule type="cellIs" dxfId="11845" priority="11910" stopIfTrue="1" operator="greaterThan">
      <formula>100</formula>
    </cfRule>
  </conditionalFormatting>
  <conditionalFormatting sqref="E120">
    <cfRule type="cellIs" dxfId="11844" priority="11905" stopIfTrue="1" operator="lessThanOrEqual">
      <formula>2.5</formula>
    </cfRule>
    <cfRule type="cellIs" dxfId="11843" priority="11906" stopIfTrue="1" operator="between">
      <formula>2.5</formula>
      <formula>7</formula>
    </cfRule>
    <cfRule type="cellIs" dxfId="11842" priority="11907" stopIfTrue="1" operator="greaterThan">
      <formula>7</formula>
    </cfRule>
  </conditionalFormatting>
  <conditionalFormatting sqref="H120">
    <cfRule type="cellIs" dxfId="11841" priority="11902" stopIfTrue="1" operator="lessThanOrEqual">
      <formula>12</formula>
    </cfRule>
    <cfRule type="cellIs" dxfId="11840" priority="11903" stopIfTrue="1" operator="between">
      <formula>12</formula>
      <formula>16</formula>
    </cfRule>
    <cfRule type="cellIs" dxfId="11839" priority="11904" stopIfTrue="1" operator="greaterThan">
      <formula>16</formula>
    </cfRule>
  </conditionalFormatting>
  <conditionalFormatting sqref="K120">
    <cfRule type="cellIs" dxfId="11838" priority="11899" stopIfTrue="1" operator="greaterThan">
      <formula>6.2</formula>
    </cfRule>
    <cfRule type="cellIs" dxfId="11837" priority="11900" stopIfTrue="1" operator="between">
      <formula>5.601</formula>
      <formula>6.2</formula>
    </cfRule>
    <cfRule type="cellIs" dxfId="11836" priority="11901" stopIfTrue="1" operator="lessThanOrEqual">
      <formula>5.6</formula>
    </cfRule>
  </conditionalFormatting>
  <conditionalFormatting sqref="L120">
    <cfRule type="cellIs" dxfId="11835" priority="11898" stopIfTrue="1" operator="lessThanOrEqual">
      <formula>0.02</formula>
    </cfRule>
  </conditionalFormatting>
  <conditionalFormatting sqref="P120">
    <cfRule type="cellIs" dxfId="11834" priority="11896" stopIfTrue="1" operator="between">
      <formula>50.1</formula>
      <formula>100</formula>
    </cfRule>
    <cfRule type="cellIs" dxfId="11833" priority="11897" stopIfTrue="1" operator="greaterThan">
      <formula>100</formula>
    </cfRule>
  </conditionalFormatting>
  <conditionalFormatting sqref="O120">
    <cfRule type="cellIs" dxfId="11832" priority="11894" stopIfTrue="1" operator="between">
      <formula>1250.1</formula>
      <formula>5000</formula>
    </cfRule>
    <cfRule type="cellIs" dxfId="11831" priority="11895" stopIfTrue="1" operator="greaterThan">
      <formula>5000</formula>
    </cfRule>
  </conditionalFormatting>
  <conditionalFormatting sqref="E120">
    <cfRule type="cellIs" dxfId="11830" priority="11891" stopIfTrue="1" operator="lessThanOrEqual">
      <formula>2.5</formula>
    </cfRule>
    <cfRule type="cellIs" dxfId="11829" priority="11892" stopIfTrue="1" operator="between">
      <formula>2.5</formula>
      <formula>7</formula>
    </cfRule>
    <cfRule type="cellIs" dxfId="11828" priority="11893" stopIfTrue="1" operator="greaterThan">
      <formula>7</formula>
    </cfRule>
  </conditionalFormatting>
  <conditionalFormatting sqref="H120">
    <cfRule type="cellIs" dxfId="11827" priority="11888" stopIfTrue="1" operator="lessThanOrEqual">
      <formula>12</formula>
    </cfRule>
    <cfRule type="cellIs" dxfId="11826" priority="11889" stopIfTrue="1" operator="between">
      <formula>12</formula>
      <formula>16</formula>
    </cfRule>
    <cfRule type="cellIs" dxfId="11825" priority="11890" stopIfTrue="1" operator="greaterThan">
      <formula>16</formula>
    </cfRule>
  </conditionalFormatting>
  <conditionalFormatting sqref="K120">
    <cfRule type="cellIs" dxfId="11824" priority="11885" stopIfTrue="1" operator="greaterThan">
      <formula>6.2</formula>
    </cfRule>
    <cfRule type="cellIs" dxfId="11823" priority="11886" stopIfTrue="1" operator="between">
      <formula>5.601</formula>
      <formula>6.2</formula>
    </cfRule>
    <cfRule type="cellIs" dxfId="11822" priority="11887" stopIfTrue="1" operator="lessThanOrEqual">
      <formula>5.6</formula>
    </cfRule>
  </conditionalFormatting>
  <conditionalFormatting sqref="L120">
    <cfRule type="cellIs" dxfId="11821" priority="11884" stopIfTrue="1" operator="lessThanOrEqual">
      <formula>0.02</formula>
    </cfRule>
  </conditionalFormatting>
  <conditionalFormatting sqref="P120">
    <cfRule type="cellIs" dxfId="11820" priority="11882" stopIfTrue="1" operator="between">
      <formula>50.1</formula>
      <formula>100</formula>
    </cfRule>
    <cfRule type="cellIs" dxfId="11819" priority="11883" stopIfTrue="1" operator="greaterThan">
      <formula>100</formula>
    </cfRule>
  </conditionalFormatting>
  <conditionalFormatting sqref="O120">
    <cfRule type="cellIs" dxfId="11818" priority="11880" stopIfTrue="1" operator="between">
      <formula>1250.1</formula>
      <formula>5000</formula>
    </cfRule>
    <cfRule type="cellIs" dxfId="11817" priority="11881" stopIfTrue="1" operator="greaterThan">
      <formula>5000</formula>
    </cfRule>
  </conditionalFormatting>
  <conditionalFormatting sqref="E120">
    <cfRule type="cellIs" dxfId="11816" priority="11877" stopIfTrue="1" operator="lessThanOrEqual">
      <formula>2.5</formula>
    </cfRule>
    <cfRule type="cellIs" dxfId="11815" priority="11878" stopIfTrue="1" operator="between">
      <formula>2.5</formula>
      <formula>7</formula>
    </cfRule>
    <cfRule type="cellIs" dxfId="11814" priority="11879" stopIfTrue="1" operator="greaterThan">
      <formula>7</formula>
    </cfRule>
  </conditionalFormatting>
  <conditionalFormatting sqref="H120">
    <cfRule type="cellIs" dxfId="11813" priority="11874" stopIfTrue="1" operator="lessThanOrEqual">
      <formula>12</formula>
    </cfRule>
    <cfRule type="cellIs" dxfId="11812" priority="11875" stopIfTrue="1" operator="between">
      <formula>12</formula>
      <formula>16</formula>
    </cfRule>
    <cfRule type="cellIs" dxfId="11811" priority="11876" stopIfTrue="1" operator="greaterThan">
      <formula>16</formula>
    </cfRule>
  </conditionalFormatting>
  <conditionalFormatting sqref="K120">
    <cfRule type="cellIs" dxfId="11810" priority="11871" stopIfTrue="1" operator="greaterThan">
      <formula>6.2</formula>
    </cfRule>
    <cfRule type="cellIs" dxfId="11809" priority="11872" stopIfTrue="1" operator="between">
      <formula>5.601</formula>
      <formula>6.2</formula>
    </cfRule>
    <cfRule type="cellIs" dxfId="11808" priority="11873" stopIfTrue="1" operator="lessThanOrEqual">
      <formula>5.6</formula>
    </cfRule>
  </conditionalFormatting>
  <conditionalFormatting sqref="L120">
    <cfRule type="cellIs" dxfId="11807" priority="11870" stopIfTrue="1" operator="lessThanOrEqual">
      <formula>0.02</formula>
    </cfRule>
  </conditionalFormatting>
  <conditionalFormatting sqref="P120">
    <cfRule type="cellIs" dxfId="11806" priority="11868" stopIfTrue="1" operator="between">
      <formula>50.1</formula>
      <formula>100</formula>
    </cfRule>
    <cfRule type="cellIs" dxfId="11805" priority="11869" stopIfTrue="1" operator="greaterThan">
      <formula>100</formula>
    </cfRule>
  </conditionalFormatting>
  <conditionalFormatting sqref="O120">
    <cfRule type="cellIs" dxfId="11804" priority="11866" stopIfTrue="1" operator="between">
      <formula>1250.1</formula>
      <formula>5000</formula>
    </cfRule>
    <cfRule type="cellIs" dxfId="11803" priority="11867" stopIfTrue="1" operator="greaterThan">
      <formula>5000</formula>
    </cfRule>
  </conditionalFormatting>
  <conditionalFormatting sqref="F120">
    <cfRule type="cellIs" dxfId="11802" priority="11863" stopIfTrue="1" operator="lessThanOrEqual">
      <formula>60</formula>
    </cfRule>
    <cfRule type="cellIs" dxfId="11801" priority="11864" stopIfTrue="1" operator="between">
      <formula>60</formula>
      <formula>100</formula>
    </cfRule>
    <cfRule type="cellIs" dxfId="11800" priority="11865" stopIfTrue="1" operator="greaterThan">
      <formula>100</formula>
    </cfRule>
  </conditionalFormatting>
  <conditionalFormatting sqref="F120">
    <cfRule type="cellIs" dxfId="11799" priority="11860" stopIfTrue="1" operator="lessThanOrEqual">
      <formula>60</formula>
    </cfRule>
    <cfRule type="cellIs" dxfId="11798" priority="11861" stopIfTrue="1" operator="between">
      <formula>60</formula>
      <formula>100</formula>
    </cfRule>
    <cfRule type="cellIs" dxfId="11797" priority="11862" stopIfTrue="1" operator="greaterThan">
      <formula>100</formula>
    </cfRule>
  </conditionalFormatting>
  <conditionalFormatting sqref="G120">
    <cfRule type="cellIs" dxfId="11796" priority="11857" stopIfTrue="1" operator="lessThanOrEqual">
      <formula>60</formula>
    </cfRule>
    <cfRule type="cellIs" dxfId="11795" priority="11858" stopIfTrue="1" operator="between">
      <formula>60</formula>
      <formula>100</formula>
    </cfRule>
    <cfRule type="cellIs" dxfId="11794" priority="11859" stopIfTrue="1" operator="greaterThan">
      <formula>100</formula>
    </cfRule>
  </conditionalFormatting>
  <conditionalFormatting sqref="G120">
    <cfRule type="cellIs" dxfId="11793" priority="11854" stopIfTrue="1" operator="lessThanOrEqual">
      <formula>0.12</formula>
    </cfRule>
    <cfRule type="cellIs" dxfId="11792" priority="11855" stopIfTrue="1" operator="between">
      <formula>0.1201</formula>
      <formula>0.2</formula>
    </cfRule>
    <cfRule type="cellIs" dxfId="11791" priority="11856" stopIfTrue="1" operator="greaterThan">
      <formula>0.2</formula>
    </cfRule>
  </conditionalFormatting>
  <conditionalFormatting sqref="G120">
    <cfRule type="cellIs" dxfId="11790" priority="11851" stopIfTrue="1" operator="lessThanOrEqual">
      <formula>60</formula>
    </cfRule>
    <cfRule type="cellIs" dxfId="11789" priority="11852" stopIfTrue="1" operator="between">
      <formula>60</formula>
      <formula>100</formula>
    </cfRule>
    <cfRule type="cellIs" dxfId="11788" priority="11853" stopIfTrue="1" operator="greaterThan">
      <formula>100</formula>
    </cfRule>
  </conditionalFormatting>
  <conditionalFormatting sqref="G120">
    <cfRule type="cellIs" dxfId="11787" priority="11848" stopIfTrue="1" operator="lessThanOrEqual">
      <formula>0.12</formula>
    </cfRule>
    <cfRule type="cellIs" dxfId="11786" priority="11849" stopIfTrue="1" operator="between">
      <formula>0.1201</formula>
      <formula>0.2</formula>
    </cfRule>
    <cfRule type="cellIs" dxfId="11785" priority="11850" stopIfTrue="1" operator="greaterThan">
      <formula>0.2</formula>
    </cfRule>
  </conditionalFormatting>
  <conditionalFormatting sqref="G120">
    <cfRule type="cellIs" dxfId="11784" priority="11845" stopIfTrue="1" operator="lessThanOrEqual">
      <formula>60</formula>
    </cfRule>
    <cfRule type="cellIs" dxfId="11783" priority="11846" stopIfTrue="1" operator="between">
      <formula>60</formula>
      <formula>100</formula>
    </cfRule>
    <cfRule type="cellIs" dxfId="11782" priority="11847" stopIfTrue="1" operator="greaterThan">
      <formula>100</formula>
    </cfRule>
  </conditionalFormatting>
  <conditionalFormatting sqref="G120">
    <cfRule type="cellIs" dxfId="11781" priority="11842" stopIfTrue="1" operator="lessThanOrEqual">
      <formula>0.12</formula>
    </cfRule>
    <cfRule type="cellIs" dxfId="11780" priority="11843" stopIfTrue="1" operator="between">
      <formula>0.1201</formula>
      <formula>0.2</formula>
    </cfRule>
    <cfRule type="cellIs" dxfId="11779" priority="11844" stopIfTrue="1" operator="greaterThan">
      <formula>0.2</formula>
    </cfRule>
  </conditionalFormatting>
  <conditionalFormatting sqref="G120">
    <cfRule type="cellIs" dxfId="11778" priority="11839" stopIfTrue="1" operator="lessThanOrEqual">
      <formula>60</formula>
    </cfRule>
    <cfRule type="cellIs" dxfId="11777" priority="11840" stopIfTrue="1" operator="between">
      <formula>60</formula>
      <formula>100</formula>
    </cfRule>
    <cfRule type="cellIs" dxfId="11776" priority="11841" stopIfTrue="1" operator="greaterThan">
      <formula>100</formula>
    </cfRule>
  </conditionalFormatting>
  <conditionalFormatting sqref="G120">
    <cfRule type="cellIs" dxfId="11775" priority="11836" stopIfTrue="1" operator="lessThanOrEqual">
      <formula>0.12</formula>
    </cfRule>
    <cfRule type="cellIs" dxfId="11774" priority="11837" stopIfTrue="1" operator="between">
      <formula>0.1201</formula>
      <formula>0.2</formula>
    </cfRule>
    <cfRule type="cellIs" dxfId="11773" priority="11838" stopIfTrue="1" operator="greaterThan">
      <formula>0.2</formula>
    </cfRule>
  </conditionalFormatting>
  <conditionalFormatting sqref="Q120">
    <cfRule type="cellIs" dxfId="11772" priority="11834" operator="lessThanOrEqual">
      <formula>1</formula>
    </cfRule>
    <cfRule type="cellIs" dxfId="11771" priority="11835" operator="lessThan">
      <formula>3</formula>
    </cfRule>
  </conditionalFormatting>
  <conditionalFormatting sqref="F136:G136">
    <cfRule type="cellIs" dxfId="11770" priority="11831" stopIfTrue="1" operator="lessThanOrEqual">
      <formula>60</formula>
    </cfRule>
    <cfRule type="cellIs" dxfId="11769" priority="11832" stopIfTrue="1" operator="between">
      <formula>60</formula>
      <formula>100</formula>
    </cfRule>
    <cfRule type="cellIs" dxfId="11768" priority="11833" stopIfTrue="1" operator="greaterThan">
      <formula>100</formula>
    </cfRule>
  </conditionalFormatting>
  <conditionalFormatting sqref="E136">
    <cfRule type="cellIs" dxfId="11767" priority="11828" stopIfTrue="1" operator="lessThanOrEqual">
      <formula>2.5</formula>
    </cfRule>
    <cfRule type="cellIs" dxfId="11766" priority="11829" stopIfTrue="1" operator="between">
      <formula>2.5</formula>
      <formula>7</formula>
    </cfRule>
    <cfRule type="cellIs" dxfId="11765" priority="11830" stopIfTrue="1" operator="greaterThan">
      <formula>7</formula>
    </cfRule>
  </conditionalFormatting>
  <conditionalFormatting sqref="H136">
    <cfRule type="cellIs" dxfId="11764" priority="11825" stopIfTrue="1" operator="lessThanOrEqual">
      <formula>12</formula>
    </cfRule>
    <cfRule type="cellIs" dxfId="11763" priority="11826" stopIfTrue="1" operator="between">
      <formula>12</formula>
      <formula>16</formula>
    </cfRule>
    <cfRule type="cellIs" dxfId="11762" priority="11827" stopIfTrue="1" operator="greaterThan">
      <formula>16</formula>
    </cfRule>
  </conditionalFormatting>
  <conditionalFormatting sqref="K136">
    <cfRule type="cellIs" dxfId="11761" priority="11822" stopIfTrue="1" operator="greaterThan">
      <formula>6.2</formula>
    </cfRule>
    <cfRule type="cellIs" dxfId="11760" priority="11823" stopIfTrue="1" operator="between">
      <formula>5.601</formula>
      <formula>6.2</formula>
    </cfRule>
    <cfRule type="cellIs" dxfId="11759" priority="11824" stopIfTrue="1" operator="lessThanOrEqual">
      <formula>5.6</formula>
    </cfRule>
  </conditionalFormatting>
  <conditionalFormatting sqref="L136">
    <cfRule type="cellIs" dxfId="11758" priority="11821" stopIfTrue="1" operator="lessThanOrEqual">
      <formula>0.02</formula>
    </cfRule>
  </conditionalFormatting>
  <conditionalFormatting sqref="G136">
    <cfRule type="cellIs" dxfId="11757" priority="11818" stopIfTrue="1" operator="lessThanOrEqual">
      <formula>0.12</formula>
    </cfRule>
    <cfRule type="cellIs" dxfId="11756" priority="11819" stopIfTrue="1" operator="between">
      <formula>0.1201</formula>
      <formula>0.2</formula>
    </cfRule>
    <cfRule type="cellIs" dxfId="11755" priority="11820" stopIfTrue="1" operator="greaterThan">
      <formula>0.2</formula>
    </cfRule>
  </conditionalFormatting>
  <conditionalFormatting sqref="P136">
    <cfRule type="cellIs" dxfId="11754" priority="11816" stopIfTrue="1" operator="between">
      <formula>50.1</formula>
      <formula>100</formula>
    </cfRule>
    <cfRule type="cellIs" dxfId="11753" priority="11817" stopIfTrue="1" operator="greaterThan">
      <formula>100</formula>
    </cfRule>
  </conditionalFormatting>
  <conditionalFormatting sqref="O136">
    <cfRule type="cellIs" dxfId="11752" priority="11814" stopIfTrue="1" operator="between">
      <formula>1250.1</formula>
      <formula>5000</formula>
    </cfRule>
    <cfRule type="cellIs" dxfId="11751" priority="11815" stopIfTrue="1" operator="greaterThan">
      <formula>5000</formula>
    </cfRule>
  </conditionalFormatting>
  <conditionalFormatting sqref="F136:G136">
    <cfRule type="cellIs" dxfId="11750" priority="11811" stopIfTrue="1" operator="lessThanOrEqual">
      <formula>60</formula>
    </cfRule>
    <cfRule type="cellIs" dxfId="11749" priority="11812" stopIfTrue="1" operator="between">
      <formula>60</formula>
      <formula>100</formula>
    </cfRule>
    <cfRule type="cellIs" dxfId="11748" priority="11813" stopIfTrue="1" operator="greaterThan">
      <formula>100</formula>
    </cfRule>
  </conditionalFormatting>
  <conditionalFormatting sqref="E136">
    <cfRule type="cellIs" dxfId="11747" priority="11808" stopIfTrue="1" operator="lessThanOrEqual">
      <formula>2.5</formula>
    </cfRule>
    <cfRule type="cellIs" dxfId="11746" priority="11809" stopIfTrue="1" operator="between">
      <formula>2.5</formula>
      <formula>7</formula>
    </cfRule>
    <cfRule type="cellIs" dxfId="11745" priority="11810" stopIfTrue="1" operator="greaterThan">
      <formula>7</formula>
    </cfRule>
  </conditionalFormatting>
  <conditionalFormatting sqref="H136">
    <cfRule type="cellIs" dxfId="11744" priority="11805" stopIfTrue="1" operator="lessThanOrEqual">
      <formula>12</formula>
    </cfRule>
    <cfRule type="cellIs" dxfId="11743" priority="11806" stopIfTrue="1" operator="between">
      <formula>12</formula>
      <formula>16</formula>
    </cfRule>
    <cfRule type="cellIs" dxfId="11742" priority="11807" stopIfTrue="1" operator="greaterThan">
      <formula>16</formula>
    </cfRule>
  </conditionalFormatting>
  <conditionalFormatting sqref="K136">
    <cfRule type="cellIs" dxfId="11741" priority="11802" stopIfTrue="1" operator="greaterThan">
      <formula>6.2</formula>
    </cfRule>
    <cfRule type="cellIs" dxfId="11740" priority="11803" stopIfTrue="1" operator="between">
      <formula>5.601</formula>
      <formula>6.2</formula>
    </cfRule>
    <cfRule type="cellIs" dxfId="11739" priority="11804" stopIfTrue="1" operator="lessThanOrEqual">
      <formula>5.6</formula>
    </cfRule>
  </conditionalFormatting>
  <conditionalFormatting sqref="L136">
    <cfRule type="cellIs" dxfId="11738" priority="11801" stopIfTrue="1" operator="lessThanOrEqual">
      <formula>0.02</formula>
    </cfRule>
  </conditionalFormatting>
  <conditionalFormatting sqref="G136">
    <cfRule type="cellIs" dxfId="11737" priority="11798" stopIfTrue="1" operator="lessThanOrEqual">
      <formula>0.12</formula>
    </cfRule>
    <cfRule type="cellIs" dxfId="11736" priority="11799" stopIfTrue="1" operator="between">
      <formula>0.1201</formula>
      <formula>0.2</formula>
    </cfRule>
    <cfRule type="cellIs" dxfId="11735" priority="11800" stopIfTrue="1" operator="greaterThan">
      <formula>0.2</formula>
    </cfRule>
  </conditionalFormatting>
  <conditionalFormatting sqref="P136">
    <cfRule type="cellIs" dxfId="11734" priority="11796" stopIfTrue="1" operator="between">
      <formula>50.1</formula>
      <formula>100</formula>
    </cfRule>
    <cfRule type="cellIs" dxfId="11733" priority="11797" stopIfTrue="1" operator="greaterThan">
      <formula>100</formula>
    </cfRule>
  </conditionalFormatting>
  <conditionalFormatting sqref="O136">
    <cfRule type="cellIs" dxfId="11732" priority="11794" stopIfTrue="1" operator="between">
      <formula>1250.1</formula>
      <formula>5000</formula>
    </cfRule>
    <cfRule type="cellIs" dxfId="11731" priority="11795" stopIfTrue="1" operator="greaterThan">
      <formula>5000</formula>
    </cfRule>
  </conditionalFormatting>
  <conditionalFormatting sqref="F136:G136">
    <cfRule type="cellIs" dxfId="11730" priority="11791" stopIfTrue="1" operator="lessThanOrEqual">
      <formula>60</formula>
    </cfRule>
    <cfRule type="cellIs" dxfId="11729" priority="11792" stopIfTrue="1" operator="between">
      <formula>60</formula>
      <formula>100</formula>
    </cfRule>
    <cfRule type="cellIs" dxfId="11728" priority="11793" stopIfTrue="1" operator="greaterThan">
      <formula>100</formula>
    </cfRule>
  </conditionalFormatting>
  <conditionalFormatting sqref="E136">
    <cfRule type="cellIs" dxfId="11727" priority="11788" stopIfTrue="1" operator="lessThanOrEqual">
      <formula>2.5</formula>
    </cfRule>
    <cfRule type="cellIs" dxfId="11726" priority="11789" stopIfTrue="1" operator="between">
      <formula>2.5</formula>
      <formula>7</formula>
    </cfRule>
    <cfRule type="cellIs" dxfId="11725" priority="11790" stopIfTrue="1" operator="greaterThan">
      <formula>7</formula>
    </cfRule>
  </conditionalFormatting>
  <conditionalFormatting sqref="H136">
    <cfRule type="cellIs" dxfId="11724" priority="11785" stopIfTrue="1" operator="lessThanOrEqual">
      <formula>12</formula>
    </cfRule>
    <cfRule type="cellIs" dxfId="11723" priority="11786" stopIfTrue="1" operator="between">
      <formula>12</formula>
      <formula>16</formula>
    </cfRule>
    <cfRule type="cellIs" dxfId="11722" priority="11787" stopIfTrue="1" operator="greaterThan">
      <formula>16</formula>
    </cfRule>
  </conditionalFormatting>
  <conditionalFormatting sqref="K136">
    <cfRule type="cellIs" dxfId="11721" priority="11782" stopIfTrue="1" operator="greaterThan">
      <formula>6.2</formula>
    </cfRule>
    <cfRule type="cellIs" dxfId="11720" priority="11783" stopIfTrue="1" operator="between">
      <formula>5.601</formula>
      <formula>6.2</formula>
    </cfRule>
    <cfRule type="cellIs" dxfId="11719" priority="11784" stopIfTrue="1" operator="lessThanOrEqual">
      <formula>5.6</formula>
    </cfRule>
  </conditionalFormatting>
  <conditionalFormatting sqref="L136">
    <cfRule type="cellIs" dxfId="11718" priority="11781" stopIfTrue="1" operator="lessThanOrEqual">
      <formula>0.02</formula>
    </cfRule>
  </conditionalFormatting>
  <conditionalFormatting sqref="G136">
    <cfRule type="cellIs" dxfId="11717" priority="11778" stopIfTrue="1" operator="lessThanOrEqual">
      <formula>0.12</formula>
    </cfRule>
    <cfRule type="cellIs" dxfId="11716" priority="11779" stopIfTrue="1" operator="between">
      <formula>0.1201</formula>
      <formula>0.2</formula>
    </cfRule>
    <cfRule type="cellIs" dxfId="11715" priority="11780" stopIfTrue="1" operator="greaterThan">
      <formula>0.2</formula>
    </cfRule>
  </conditionalFormatting>
  <conditionalFormatting sqref="P136">
    <cfRule type="cellIs" dxfId="11714" priority="11776" stopIfTrue="1" operator="between">
      <formula>50.1</formula>
      <formula>100</formula>
    </cfRule>
    <cfRule type="cellIs" dxfId="11713" priority="11777" stopIfTrue="1" operator="greaterThan">
      <formula>100</formula>
    </cfRule>
  </conditionalFormatting>
  <conditionalFormatting sqref="O136">
    <cfRule type="cellIs" dxfId="11712" priority="11774" stopIfTrue="1" operator="between">
      <formula>1250.1</formula>
      <formula>5000</formula>
    </cfRule>
    <cfRule type="cellIs" dxfId="11711" priority="11775" stopIfTrue="1" operator="greaterThan">
      <formula>5000</formula>
    </cfRule>
  </conditionalFormatting>
  <conditionalFormatting sqref="Q136">
    <cfRule type="cellIs" dxfId="11710" priority="11772" operator="lessThanOrEqual">
      <formula>1</formula>
    </cfRule>
    <cfRule type="cellIs" dxfId="11709" priority="11773" operator="lessThan">
      <formula>3</formula>
    </cfRule>
  </conditionalFormatting>
  <conditionalFormatting sqref="E150">
    <cfRule type="cellIs" dxfId="11708" priority="11769" stopIfTrue="1" operator="lessThanOrEqual">
      <formula>2.5</formula>
    </cfRule>
    <cfRule type="cellIs" dxfId="11707" priority="11770" stopIfTrue="1" operator="between">
      <formula>2.5</formula>
      <formula>7</formula>
    </cfRule>
    <cfRule type="cellIs" dxfId="11706" priority="11771" stopIfTrue="1" operator="greaterThan">
      <formula>7</formula>
    </cfRule>
  </conditionalFormatting>
  <conditionalFormatting sqref="H150">
    <cfRule type="cellIs" dxfId="11705" priority="11766" stopIfTrue="1" operator="lessThanOrEqual">
      <formula>12</formula>
    </cfRule>
    <cfRule type="cellIs" dxfId="11704" priority="11767" stopIfTrue="1" operator="between">
      <formula>12</formula>
      <formula>16</formula>
    </cfRule>
    <cfRule type="cellIs" dxfId="11703" priority="11768" stopIfTrue="1" operator="greaterThan">
      <formula>16</formula>
    </cfRule>
  </conditionalFormatting>
  <conditionalFormatting sqref="K150">
    <cfRule type="cellIs" dxfId="11702" priority="11763" stopIfTrue="1" operator="greaterThan">
      <formula>6.2</formula>
    </cfRule>
    <cfRule type="cellIs" dxfId="11701" priority="11764" stopIfTrue="1" operator="between">
      <formula>5.601</formula>
      <formula>6.2</formula>
    </cfRule>
    <cfRule type="cellIs" dxfId="11700" priority="11765" stopIfTrue="1" operator="lessThanOrEqual">
      <formula>5.6</formula>
    </cfRule>
  </conditionalFormatting>
  <conditionalFormatting sqref="L150">
    <cfRule type="cellIs" dxfId="11699" priority="11762" stopIfTrue="1" operator="lessThanOrEqual">
      <formula>0.02</formula>
    </cfRule>
  </conditionalFormatting>
  <conditionalFormatting sqref="G150">
    <cfRule type="cellIs" dxfId="11698" priority="11759" stopIfTrue="1" operator="lessThanOrEqual">
      <formula>0.12</formula>
    </cfRule>
    <cfRule type="cellIs" dxfId="11697" priority="11760" stopIfTrue="1" operator="between">
      <formula>0.1201</formula>
      <formula>0.2</formula>
    </cfRule>
    <cfRule type="cellIs" dxfId="11696" priority="11761" stopIfTrue="1" operator="greaterThan">
      <formula>0.2</formula>
    </cfRule>
  </conditionalFormatting>
  <conditionalFormatting sqref="P150">
    <cfRule type="cellIs" dxfId="11695" priority="11757" stopIfTrue="1" operator="between">
      <formula>50.1</formula>
      <formula>100</formula>
    </cfRule>
    <cfRule type="cellIs" dxfId="11694" priority="11758" stopIfTrue="1" operator="greaterThan">
      <formula>100</formula>
    </cfRule>
  </conditionalFormatting>
  <conditionalFormatting sqref="O150">
    <cfRule type="cellIs" dxfId="11693" priority="11755" stopIfTrue="1" operator="between">
      <formula>1250.1</formula>
      <formula>5000</formula>
    </cfRule>
    <cfRule type="cellIs" dxfId="11692" priority="11756" stopIfTrue="1" operator="greaterThan">
      <formula>5000</formula>
    </cfRule>
  </conditionalFormatting>
  <conditionalFormatting sqref="E150">
    <cfRule type="cellIs" dxfId="11691" priority="11752" stopIfTrue="1" operator="lessThanOrEqual">
      <formula>2.5</formula>
    </cfRule>
    <cfRule type="cellIs" dxfId="11690" priority="11753" stopIfTrue="1" operator="between">
      <formula>2.5</formula>
      <formula>7</formula>
    </cfRule>
    <cfRule type="cellIs" dxfId="11689" priority="11754" stopIfTrue="1" operator="greaterThan">
      <formula>7</formula>
    </cfRule>
  </conditionalFormatting>
  <conditionalFormatting sqref="H150">
    <cfRule type="cellIs" dxfId="11688" priority="11749" stopIfTrue="1" operator="lessThanOrEqual">
      <formula>12</formula>
    </cfRule>
    <cfRule type="cellIs" dxfId="11687" priority="11750" stopIfTrue="1" operator="between">
      <formula>12</formula>
      <formula>16</formula>
    </cfRule>
    <cfRule type="cellIs" dxfId="11686" priority="11751" stopIfTrue="1" operator="greaterThan">
      <formula>16</formula>
    </cfRule>
  </conditionalFormatting>
  <conditionalFormatting sqref="K150">
    <cfRule type="cellIs" dxfId="11685" priority="11746" stopIfTrue="1" operator="greaterThan">
      <formula>6.2</formula>
    </cfRule>
    <cfRule type="cellIs" dxfId="11684" priority="11747" stopIfTrue="1" operator="between">
      <formula>5.601</formula>
      <formula>6.2</formula>
    </cfRule>
    <cfRule type="cellIs" dxfId="11683" priority="11748" stopIfTrue="1" operator="lessThanOrEqual">
      <formula>5.6</formula>
    </cfRule>
  </conditionalFormatting>
  <conditionalFormatting sqref="L150">
    <cfRule type="cellIs" dxfId="11682" priority="11745" stopIfTrue="1" operator="lessThanOrEqual">
      <formula>0.02</formula>
    </cfRule>
  </conditionalFormatting>
  <conditionalFormatting sqref="G150">
    <cfRule type="cellIs" dxfId="11681" priority="11742" stopIfTrue="1" operator="lessThanOrEqual">
      <formula>0.12</formula>
    </cfRule>
    <cfRule type="cellIs" dxfId="11680" priority="11743" stopIfTrue="1" operator="between">
      <formula>0.1201</formula>
      <formula>0.2</formula>
    </cfRule>
    <cfRule type="cellIs" dxfId="11679" priority="11744" stopIfTrue="1" operator="greaterThan">
      <formula>0.2</formula>
    </cfRule>
  </conditionalFormatting>
  <conditionalFormatting sqref="P150">
    <cfRule type="cellIs" dxfId="11678" priority="11740" stopIfTrue="1" operator="between">
      <formula>50.1</formula>
      <formula>100</formula>
    </cfRule>
    <cfRule type="cellIs" dxfId="11677" priority="11741" stopIfTrue="1" operator="greaterThan">
      <formula>100</formula>
    </cfRule>
  </conditionalFormatting>
  <conditionalFormatting sqref="O150">
    <cfRule type="cellIs" dxfId="11676" priority="11738" stopIfTrue="1" operator="between">
      <formula>1250.1</formula>
      <formula>5000</formula>
    </cfRule>
    <cfRule type="cellIs" dxfId="11675" priority="11739" stopIfTrue="1" operator="greaterThan">
      <formula>5000</formula>
    </cfRule>
  </conditionalFormatting>
  <conditionalFormatting sqref="F150:G150">
    <cfRule type="cellIs" dxfId="11674" priority="11735" stopIfTrue="1" operator="lessThanOrEqual">
      <formula>60</formula>
    </cfRule>
    <cfRule type="cellIs" dxfId="11673" priority="11736" stopIfTrue="1" operator="between">
      <formula>60</formula>
      <formula>100</formula>
    </cfRule>
    <cfRule type="cellIs" dxfId="11672" priority="11737" stopIfTrue="1" operator="greaterThan">
      <formula>100</formula>
    </cfRule>
  </conditionalFormatting>
  <conditionalFormatting sqref="F150:G150">
    <cfRule type="cellIs" dxfId="11671" priority="11732" stopIfTrue="1" operator="lessThanOrEqual">
      <formula>60</formula>
    </cfRule>
    <cfRule type="cellIs" dxfId="11670" priority="11733" stopIfTrue="1" operator="between">
      <formula>60</formula>
      <formula>100</formula>
    </cfRule>
    <cfRule type="cellIs" dxfId="11669" priority="11734" stopIfTrue="1" operator="greaterThan">
      <formula>100</formula>
    </cfRule>
  </conditionalFormatting>
  <conditionalFormatting sqref="F150:G150">
    <cfRule type="cellIs" dxfId="11668" priority="11729" stopIfTrue="1" operator="lessThanOrEqual">
      <formula>60</formula>
    </cfRule>
    <cfRule type="cellIs" dxfId="11667" priority="11730" stopIfTrue="1" operator="between">
      <formula>60</formula>
      <formula>100</formula>
    </cfRule>
    <cfRule type="cellIs" dxfId="11666" priority="11731" stopIfTrue="1" operator="greaterThan">
      <formula>100</formula>
    </cfRule>
  </conditionalFormatting>
  <conditionalFormatting sqref="E150">
    <cfRule type="cellIs" dxfId="11665" priority="11726" stopIfTrue="1" operator="lessThanOrEqual">
      <formula>2.5</formula>
    </cfRule>
    <cfRule type="cellIs" dxfId="11664" priority="11727" stopIfTrue="1" operator="between">
      <formula>2.5</formula>
      <formula>7</formula>
    </cfRule>
    <cfRule type="cellIs" dxfId="11663" priority="11728" stopIfTrue="1" operator="greaterThan">
      <formula>7</formula>
    </cfRule>
  </conditionalFormatting>
  <conditionalFormatting sqref="H150">
    <cfRule type="cellIs" dxfId="11662" priority="11723" stopIfTrue="1" operator="lessThanOrEqual">
      <formula>12</formula>
    </cfRule>
    <cfRule type="cellIs" dxfId="11661" priority="11724" stopIfTrue="1" operator="between">
      <formula>12</formula>
      <formula>16</formula>
    </cfRule>
    <cfRule type="cellIs" dxfId="11660" priority="11725" stopIfTrue="1" operator="greaterThan">
      <formula>16</formula>
    </cfRule>
  </conditionalFormatting>
  <conditionalFormatting sqref="K150">
    <cfRule type="cellIs" dxfId="11659" priority="11720" stopIfTrue="1" operator="greaterThan">
      <formula>6.2</formula>
    </cfRule>
    <cfRule type="cellIs" dxfId="11658" priority="11721" stopIfTrue="1" operator="between">
      <formula>5.601</formula>
      <formula>6.2</formula>
    </cfRule>
    <cfRule type="cellIs" dxfId="11657" priority="11722" stopIfTrue="1" operator="lessThanOrEqual">
      <formula>5.6</formula>
    </cfRule>
  </conditionalFormatting>
  <conditionalFormatting sqref="L150">
    <cfRule type="cellIs" dxfId="11656" priority="11719" stopIfTrue="1" operator="lessThanOrEqual">
      <formula>0.02</formula>
    </cfRule>
  </conditionalFormatting>
  <conditionalFormatting sqref="G150">
    <cfRule type="cellIs" dxfId="11655" priority="11716" stopIfTrue="1" operator="lessThanOrEqual">
      <formula>0.12</formula>
    </cfRule>
    <cfRule type="cellIs" dxfId="11654" priority="11717" stopIfTrue="1" operator="between">
      <formula>0.1201</formula>
      <formula>0.2</formula>
    </cfRule>
    <cfRule type="cellIs" dxfId="11653" priority="11718" stopIfTrue="1" operator="greaterThan">
      <formula>0.2</formula>
    </cfRule>
  </conditionalFormatting>
  <conditionalFormatting sqref="P150">
    <cfRule type="cellIs" dxfId="11652" priority="11714" stopIfTrue="1" operator="between">
      <formula>50.1</formula>
      <formula>100</formula>
    </cfRule>
    <cfRule type="cellIs" dxfId="11651" priority="11715" stopIfTrue="1" operator="greaterThan">
      <formula>100</formula>
    </cfRule>
  </conditionalFormatting>
  <conditionalFormatting sqref="O150">
    <cfRule type="cellIs" dxfId="11650" priority="11712" stopIfTrue="1" operator="between">
      <formula>1250.1</formula>
      <formula>5000</formula>
    </cfRule>
    <cfRule type="cellIs" dxfId="11649" priority="11713" stopIfTrue="1" operator="greaterThan">
      <formula>5000</formula>
    </cfRule>
  </conditionalFormatting>
  <conditionalFormatting sqref="F150:G150">
    <cfRule type="cellIs" dxfId="11648" priority="11709" stopIfTrue="1" operator="lessThanOrEqual">
      <formula>60</formula>
    </cfRule>
    <cfRule type="cellIs" dxfId="11647" priority="11710" stopIfTrue="1" operator="between">
      <formula>60</formula>
      <formula>100</formula>
    </cfRule>
    <cfRule type="cellIs" dxfId="11646" priority="11711" stopIfTrue="1" operator="greaterThan">
      <formula>100</formula>
    </cfRule>
  </conditionalFormatting>
  <conditionalFormatting sqref="E150">
    <cfRule type="cellIs" dxfId="11645" priority="11706" stopIfTrue="1" operator="lessThanOrEqual">
      <formula>2.5</formula>
    </cfRule>
    <cfRule type="cellIs" dxfId="11644" priority="11707" stopIfTrue="1" operator="between">
      <formula>2.5</formula>
      <formula>7</formula>
    </cfRule>
    <cfRule type="cellIs" dxfId="11643" priority="11708" stopIfTrue="1" operator="greaterThan">
      <formula>7</formula>
    </cfRule>
  </conditionalFormatting>
  <conditionalFormatting sqref="H150">
    <cfRule type="cellIs" dxfId="11642" priority="11703" stopIfTrue="1" operator="lessThanOrEqual">
      <formula>12</formula>
    </cfRule>
    <cfRule type="cellIs" dxfId="11641" priority="11704" stopIfTrue="1" operator="between">
      <formula>12</formula>
      <formula>16</formula>
    </cfRule>
    <cfRule type="cellIs" dxfId="11640" priority="11705" stopIfTrue="1" operator="greaterThan">
      <formula>16</formula>
    </cfRule>
  </conditionalFormatting>
  <conditionalFormatting sqref="K150">
    <cfRule type="cellIs" dxfId="11639" priority="11700" stopIfTrue="1" operator="greaterThan">
      <formula>6.2</formula>
    </cfRule>
    <cfRule type="cellIs" dxfId="11638" priority="11701" stopIfTrue="1" operator="between">
      <formula>5.601</formula>
      <formula>6.2</formula>
    </cfRule>
    <cfRule type="cellIs" dxfId="11637" priority="11702" stopIfTrue="1" operator="lessThanOrEqual">
      <formula>5.6</formula>
    </cfRule>
  </conditionalFormatting>
  <conditionalFormatting sqref="L150">
    <cfRule type="cellIs" dxfId="11636" priority="11699" stopIfTrue="1" operator="lessThanOrEqual">
      <formula>0.02</formula>
    </cfRule>
  </conditionalFormatting>
  <conditionalFormatting sqref="G150">
    <cfRule type="cellIs" dxfId="11635" priority="11696" stopIfTrue="1" operator="lessThanOrEqual">
      <formula>0.12</formula>
    </cfRule>
    <cfRule type="cellIs" dxfId="11634" priority="11697" stopIfTrue="1" operator="between">
      <formula>0.1201</formula>
      <formula>0.2</formula>
    </cfRule>
    <cfRule type="cellIs" dxfId="11633" priority="11698" stopIfTrue="1" operator="greaterThan">
      <formula>0.2</formula>
    </cfRule>
  </conditionalFormatting>
  <conditionalFormatting sqref="P150">
    <cfRule type="cellIs" dxfId="11632" priority="11694" stopIfTrue="1" operator="between">
      <formula>50.1</formula>
      <formula>100</formula>
    </cfRule>
    <cfRule type="cellIs" dxfId="11631" priority="11695" stopIfTrue="1" operator="greaterThan">
      <formula>100</formula>
    </cfRule>
  </conditionalFormatting>
  <conditionalFormatting sqref="O150">
    <cfRule type="cellIs" dxfId="11630" priority="11692" stopIfTrue="1" operator="between">
      <formula>1250.1</formula>
      <formula>5000</formula>
    </cfRule>
    <cfRule type="cellIs" dxfId="11629" priority="11693" stopIfTrue="1" operator="greaterThan">
      <formula>5000</formula>
    </cfRule>
  </conditionalFormatting>
  <conditionalFormatting sqref="Q150">
    <cfRule type="cellIs" dxfId="11628" priority="11690" operator="lessThanOrEqual">
      <formula>1</formula>
    </cfRule>
    <cfRule type="cellIs" dxfId="11627" priority="11691" operator="lessThan">
      <formula>3</formula>
    </cfRule>
  </conditionalFormatting>
  <conditionalFormatting sqref="F166:G166">
    <cfRule type="cellIs" dxfId="11626" priority="11687" stopIfTrue="1" operator="lessThanOrEqual">
      <formula>60</formula>
    </cfRule>
    <cfRule type="cellIs" dxfId="11625" priority="11688" stopIfTrue="1" operator="between">
      <formula>60</formula>
      <formula>100</formula>
    </cfRule>
    <cfRule type="cellIs" dxfId="11624" priority="11689" stopIfTrue="1" operator="greaterThan">
      <formula>100</formula>
    </cfRule>
  </conditionalFormatting>
  <conditionalFormatting sqref="E166">
    <cfRule type="cellIs" dxfId="11623" priority="11684" stopIfTrue="1" operator="lessThanOrEqual">
      <formula>2.5</formula>
    </cfRule>
    <cfRule type="cellIs" dxfId="11622" priority="11685" stopIfTrue="1" operator="between">
      <formula>2.5</formula>
      <formula>7</formula>
    </cfRule>
    <cfRule type="cellIs" dxfId="11621" priority="11686" stopIfTrue="1" operator="greaterThan">
      <formula>7</formula>
    </cfRule>
  </conditionalFormatting>
  <conditionalFormatting sqref="H166">
    <cfRule type="cellIs" dxfId="11620" priority="11681" stopIfTrue="1" operator="lessThanOrEqual">
      <formula>12</formula>
    </cfRule>
    <cfRule type="cellIs" dxfId="11619" priority="11682" stopIfTrue="1" operator="between">
      <formula>12</formula>
      <formula>16</formula>
    </cfRule>
    <cfRule type="cellIs" dxfId="11618" priority="11683" stopIfTrue="1" operator="greaterThan">
      <formula>16</formula>
    </cfRule>
  </conditionalFormatting>
  <conditionalFormatting sqref="K166">
    <cfRule type="cellIs" dxfId="11617" priority="11678" stopIfTrue="1" operator="greaterThan">
      <formula>6.2</formula>
    </cfRule>
    <cfRule type="cellIs" dxfId="11616" priority="11679" stopIfTrue="1" operator="between">
      <formula>5.601</formula>
      <formula>6.2</formula>
    </cfRule>
    <cfRule type="cellIs" dxfId="11615" priority="11680" stopIfTrue="1" operator="lessThanOrEqual">
      <formula>5.6</formula>
    </cfRule>
  </conditionalFormatting>
  <conditionalFormatting sqref="L166">
    <cfRule type="cellIs" dxfId="11614" priority="11677" stopIfTrue="1" operator="lessThanOrEqual">
      <formula>0.02</formula>
    </cfRule>
  </conditionalFormatting>
  <conditionalFormatting sqref="G166">
    <cfRule type="cellIs" dxfId="11613" priority="11674" stopIfTrue="1" operator="lessThanOrEqual">
      <formula>0.12</formula>
    </cfRule>
    <cfRule type="cellIs" dxfId="11612" priority="11675" stopIfTrue="1" operator="between">
      <formula>0.1201</formula>
      <formula>0.2</formula>
    </cfRule>
    <cfRule type="cellIs" dxfId="11611" priority="11676" stopIfTrue="1" operator="greaterThan">
      <formula>0.2</formula>
    </cfRule>
  </conditionalFormatting>
  <conditionalFormatting sqref="P166">
    <cfRule type="cellIs" dxfId="11610" priority="11672" stopIfTrue="1" operator="between">
      <formula>50.1</formula>
      <formula>100</formula>
    </cfRule>
    <cfRule type="cellIs" dxfId="11609" priority="11673" stopIfTrue="1" operator="greaterThan">
      <formula>100</formula>
    </cfRule>
  </conditionalFormatting>
  <conditionalFormatting sqref="O166">
    <cfRule type="cellIs" dxfId="11608" priority="11670" stopIfTrue="1" operator="between">
      <formula>1250.1</formula>
      <formula>5000</formula>
    </cfRule>
    <cfRule type="cellIs" dxfId="11607" priority="11671" stopIfTrue="1" operator="greaterThan">
      <formula>5000</formula>
    </cfRule>
  </conditionalFormatting>
  <conditionalFormatting sqref="F166 J166">
    <cfRule type="cellIs" dxfId="11606" priority="11667" stopIfTrue="1" operator="lessThanOrEqual">
      <formula>60</formula>
    </cfRule>
    <cfRule type="cellIs" dxfId="11605" priority="11668" stopIfTrue="1" operator="between">
      <formula>60</formula>
      <formula>100</formula>
    </cfRule>
    <cfRule type="cellIs" dxfId="11604" priority="11669" stopIfTrue="1" operator="greaterThan">
      <formula>100</formula>
    </cfRule>
  </conditionalFormatting>
  <conditionalFormatting sqref="E166">
    <cfRule type="cellIs" dxfId="11603" priority="11664" stopIfTrue="1" operator="lessThanOrEqual">
      <formula>2.5</formula>
    </cfRule>
    <cfRule type="cellIs" dxfId="11602" priority="11665" stopIfTrue="1" operator="between">
      <formula>2.5</formula>
      <formula>7</formula>
    </cfRule>
    <cfRule type="cellIs" dxfId="11601" priority="11666" stopIfTrue="1" operator="greaterThan">
      <formula>7</formula>
    </cfRule>
  </conditionalFormatting>
  <conditionalFormatting sqref="H166">
    <cfRule type="cellIs" dxfId="11600" priority="11661" stopIfTrue="1" operator="lessThanOrEqual">
      <formula>12</formula>
    </cfRule>
    <cfRule type="cellIs" dxfId="11599" priority="11662" stopIfTrue="1" operator="between">
      <formula>12</formula>
      <formula>16</formula>
    </cfRule>
    <cfRule type="cellIs" dxfId="11598" priority="11663" stopIfTrue="1" operator="greaterThan">
      <formula>16</formula>
    </cfRule>
  </conditionalFormatting>
  <conditionalFormatting sqref="K166">
    <cfRule type="cellIs" dxfId="11597" priority="11658" stopIfTrue="1" operator="greaterThan">
      <formula>6.2</formula>
    </cfRule>
    <cfRule type="cellIs" dxfId="11596" priority="11659" stopIfTrue="1" operator="between">
      <formula>5.601</formula>
      <formula>6.2</formula>
    </cfRule>
    <cfRule type="cellIs" dxfId="11595" priority="11660" stopIfTrue="1" operator="lessThanOrEqual">
      <formula>5.6</formula>
    </cfRule>
  </conditionalFormatting>
  <conditionalFormatting sqref="L166">
    <cfRule type="cellIs" dxfId="11594" priority="11657" stopIfTrue="1" operator="lessThanOrEqual">
      <formula>0.02</formula>
    </cfRule>
  </conditionalFormatting>
  <conditionalFormatting sqref="G166">
    <cfRule type="cellIs" dxfId="11593" priority="11654" stopIfTrue="1" operator="lessThanOrEqual">
      <formula>0.12</formula>
    </cfRule>
    <cfRule type="cellIs" dxfId="11592" priority="11655" stopIfTrue="1" operator="between">
      <formula>0.1201</formula>
      <formula>0.2</formula>
    </cfRule>
    <cfRule type="cellIs" dxfId="11591" priority="11656" stopIfTrue="1" operator="greaterThan">
      <formula>0.2</formula>
    </cfRule>
  </conditionalFormatting>
  <conditionalFormatting sqref="P166">
    <cfRule type="cellIs" dxfId="11590" priority="11652" stopIfTrue="1" operator="between">
      <formula>50.1</formula>
      <formula>100</formula>
    </cfRule>
    <cfRule type="cellIs" dxfId="11589" priority="11653" stopIfTrue="1" operator="greaterThan">
      <formula>100</formula>
    </cfRule>
  </conditionalFormatting>
  <conditionalFormatting sqref="O166">
    <cfRule type="cellIs" dxfId="11588" priority="11650" stopIfTrue="1" operator="between">
      <formula>1250.1</formula>
      <formula>5000</formula>
    </cfRule>
    <cfRule type="cellIs" dxfId="11587" priority="11651" stopIfTrue="1" operator="greaterThan">
      <formula>5000</formula>
    </cfRule>
  </conditionalFormatting>
  <conditionalFormatting sqref="F166 J166">
    <cfRule type="cellIs" dxfId="11586" priority="11647" stopIfTrue="1" operator="lessThanOrEqual">
      <formula>60</formula>
    </cfRule>
    <cfRule type="cellIs" dxfId="11585" priority="11648" stopIfTrue="1" operator="between">
      <formula>60</formula>
      <formula>100</formula>
    </cfRule>
    <cfRule type="cellIs" dxfId="11584" priority="11649" stopIfTrue="1" operator="greaterThan">
      <formula>100</formula>
    </cfRule>
  </conditionalFormatting>
  <conditionalFormatting sqref="E166">
    <cfRule type="cellIs" dxfId="11583" priority="11644" stopIfTrue="1" operator="lessThanOrEqual">
      <formula>2.5</formula>
    </cfRule>
    <cfRule type="cellIs" dxfId="11582" priority="11645" stopIfTrue="1" operator="between">
      <formula>2.5</formula>
      <formula>7</formula>
    </cfRule>
    <cfRule type="cellIs" dxfId="11581" priority="11646" stopIfTrue="1" operator="greaterThan">
      <formula>7</formula>
    </cfRule>
  </conditionalFormatting>
  <conditionalFormatting sqref="H166">
    <cfRule type="cellIs" dxfId="11580" priority="11641" stopIfTrue="1" operator="lessThanOrEqual">
      <formula>12</formula>
    </cfRule>
    <cfRule type="cellIs" dxfId="11579" priority="11642" stopIfTrue="1" operator="between">
      <formula>12</formula>
      <formula>16</formula>
    </cfRule>
    <cfRule type="cellIs" dxfId="11578" priority="11643" stopIfTrue="1" operator="greaterThan">
      <formula>16</formula>
    </cfRule>
  </conditionalFormatting>
  <conditionalFormatting sqref="K166">
    <cfRule type="cellIs" dxfId="11577" priority="11638" stopIfTrue="1" operator="greaterThan">
      <formula>6.2</formula>
    </cfRule>
    <cfRule type="cellIs" dxfId="11576" priority="11639" stopIfTrue="1" operator="between">
      <formula>5.601</formula>
      <formula>6.2</formula>
    </cfRule>
    <cfRule type="cellIs" dxfId="11575" priority="11640" stopIfTrue="1" operator="lessThanOrEqual">
      <formula>5.6</formula>
    </cfRule>
  </conditionalFormatting>
  <conditionalFormatting sqref="L166">
    <cfRule type="cellIs" dxfId="11574" priority="11637" stopIfTrue="1" operator="lessThanOrEqual">
      <formula>0.02</formula>
    </cfRule>
  </conditionalFormatting>
  <conditionalFormatting sqref="G166">
    <cfRule type="cellIs" dxfId="11573" priority="11634" stopIfTrue="1" operator="lessThanOrEqual">
      <formula>0.12</formula>
    </cfRule>
    <cfRule type="cellIs" dxfId="11572" priority="11635" stopIfTrue="1" operator="between">
      <formula>0.1201</formula>
      <formula>0.2</formula>
    </cfRule>
    <cfRule type="cellIs" dxfId="11571" priority="11636" stopIfTrue="1" operator="greaterThan">
      <formula>0.2</formula>
    </cfRule>
  </conditionalFormatting>
  <conditionalFormatting sqref="P166">
    <cfRule type="cellIs" dxfId="11570" priority="11632" stopIfTrue="1" operator="between">
      <formula>50.1</formula>
      <formula>100</formula>
    </cfRule>
    <cfRule type="cellIs" dxfId="11569" priority="11633" stopIfTrue="1" operator="greaterThan">
      <formula>100</formula>
    </cfRule>
  </conditionalFormatting>
  <conditionalFormatting sqref="O166">
    <cfRule type="cellIs" dxfId="11568" priority="11630" stopIfTrue="1" operator="between">
      <formula>1250.1</formula>
      <formula>5000</formula>
    </cfRule>
    <cfRule type="cellIs" dxfId="11567" priority="11631" stopIfTrue="1" operator="greaterThan">
      <formula>5000</formula>
    </cfRule>
  </conditionalFormatting>
  <conditionalFormatting sqref="Q166">
    <cfRule type="cellIs" dxfId="11566" priority="11628" operator="lessThanOrEqual">
      <formula>1</formula>
    </cfRule>
    <cfRule type="cellIs" dxfId="11565" priority="11629" operator="lessThan">
      <formula>3</formula>
    </cfRule>
  </conditionalFormatting>
  <conditionalFormatting sqref="F180:G180">
    <cfRule type="cellIs" dxfId="11564" priority="11625" stopIfTrue="1" operator="lessThanOrEqual">
      <formula>60</formula>
    </cfRule>
    <cfRule type="cellIs" dxfId="11563" priority="11626" stopIfTrue="1" operator="between">
      <formula>60</formula>
      <formula>100</formula>
    </cfRule>
    <cfRule type="cellIs" dxfId="11562" priority="11627" stopIfTrue="1" operator="greaterThan">
      <formula>100</formula>
    </cfRule>
  </conditionalFormatting>
  <conditionalFormatting sqref="E180">
    <cfRule type="cellIs" dxfId="11561" priority="11622" stopIfTrue="1" operator="lessThanOrEqual">
      <formula>2.5</formula>
    </cfRule>
    <cfRule type="cellIs" dxfId="11560" priority="11623" stopIfTrue="1" operator="between">
      <formula>2.5</formula>
      <formula>7</formula>
    </cfRule>
    <cfRule type="cellIs" dxfId="11559" priority="11624" stopIfTrue="1" operator="greaterThan">
      <formula>7</formula>
    </cfRule>
  </conditionalFormatting>
  <conditionalFormatting sqref="H180">
    <cfRule type="cellIs" dxfId="11558" priority="11619" stopIfTrue="1" operator="lessThanOrEqual">
      <formula>12</formula>
    </cfRule>
    <cfRule type="cellIs" dxfId="11557" priority="11620" stopIfTrue="1" operator="between">
      <formula>12</formula>
      <formula>16</formula>
    </cfRule>
    <cfRule type="cellIs" dxfId="11556" priority="11621" stopIfTrue="1" operator="greaterThan">
      <formula>16</formula>
    </cfRule>
  </conditionalFormatting>
  <conditionalFormatting sqref="K180">
    <cfRule type="cellIs" dxfId="11555" priority="11616" stopIfTrue="1" operator="greaterThan">
      <formula>6.2</formula>
    </cfRule>
    <cfRule type="cellIs" dxfId="11554" priority="11617" stopIfTrue="1" operator="between">
      <formula>5.601</formula>
      <formula>6.2</formula>
    </cfRule>
    <cfRule type="cellIs" dxfId="11553" priority="11618" stopIfTrue="1" operator="lessThanOrEqual">
      <formula>5.6</formula>
    </cfRule>
  </conditionalFormatting>
  <conditionalFormatting sqref="L180">
    <cfRule type="cellIs" dxfId="11552" priority="11615" stopIfTrue="1" operator="lessThanOrEqual">
      <formula>0.02</formula>
    </cfRule>
  </conditionalFormatting>
  <conditionalFormatting sqref="G180">
    <cfRule type="cellIs" dxfId="11551" priority="11612" stopIfTrue="1" operator="lessThanOrEqual">
      <formula>0.12</formula>
    </cfRule>
    <cfRule type="cellIs" dxfId="11550" priority="11613" stopIfTrue="1" operator="between">
      <formula>0.1201</formula>
      <formula>0.2</formula>
    </cfRule>
    <cfRule type="cellIs" dxfId="11549" priority="11614" stopIfTrue="1" operator="greaterThan">
      <formula>0.2</formula>
    </cfRule>
  </conditionalFormatting>
  <conditionalFormatting sqref="P180">
    <cfRule type="cellIs" dxfId="11548" priority="11610" stopIfTrue="1" operator="between">
      <formula>50.1</formula>
      <formula>100</formula>
    </cfRule>
    <cfRule type="cellIs" dxfId="11547" priority="11611" stopIfTrue="1" operator="greaterThan">
      <formula>100</formula>
    </cfRule>
  </conditionalFormatting>
  <conditionalFormatting sqref="O180">
    <cfRule type="cellIs" dxfId="11546" priority="11608" stopIfTrue="1" operator="between">
      <formula>1250.1</formula>
      <formula>5000</formula>
    </cfRule>
    <cfRule type="cellIs" dxfId="11545" priority="11609" stopIfTrue="1" operator="greaterThan">
      <formula>5000</formula>
    </cfRule>
  </conditionalFormatting>
  <conditionalFormatting sqref="F180:G180">
    <cfRule type="cellIs" dxfId="11544" priority="11605" stopIfTrue="1" operator="lessThanOrEqual">
      <formula>60</formula>
    </cfRule>
    <cfRule type="cellIs" dxfId="11543" priority="11606" stopIfTrue="1" operator="between">
      <formula>60</formula>
      <formula>100</formula>
    </cfRule>
    <cfRule type="cellIs" dxfId="11542" priority="11607" stopIfTrue="1" operator="greaterThan">
      <formula>100</formula>
    </cfRule>
  </conditionalFormatting>
  <conditionalFormatting sqref="E180">
    <cfRule type="cellIs" dxfId="11541" priority="11602" stopIfTrue="1" operator="lessThanOrEqual">
      <formula>2.5</formula>
    </cfRule>
    <cfRule type="cellIs" dxfId="11540" priority="11603" stopIfTrue="1" operator="between">
      <formula>2.5</formula>
      <formula>7</formula>
    </cfRule>
    <cfRule type="cellIs" dxfId="11539" priority="11604" stopIfTrue="1" operator="greaterThan">
      <formula>7</formula>
    </cfRule>
  </conditionalFormatting>
  <conditionalFormatting sqref="H180">
    <cfRule type="cellIs" dxfId="11538" priority="11599" stopIfTrue="1" operator="lessThanOrEqual">
      <formula>12</formula>
    </cfRule>
    <cfRule type="cellIs" dxfId="11537" priority="11600" stopIfTrue="1" operator="between">
      <formula>12</formula>
      <formula>16</formula>
    </cfRule>
    <cfRule type="cellIs" dxfId="11536" priority="11601" stopIfTrue="1" operator="greaterThan">
      <formula>16</formula>
    </cfRule>
  </conditionalFormatting>
  <conditionalFormatting sqref="K180">
    <cfRule type="cellIs" dxfId="11535" priority="11596" stopIfTrue="1" operator="greaterThan">
      <formula>6.2</formula>
    </cfRule>
    <cfRule type="cellIs" dxfId="11534" priority="11597" stopIfTrue="1" operator="between">
      <formula>5.601</formula>
      <formula>6.2</formula>
    </cfRule>
    <cfRule type="cellIs" dxfId="11533" priority="11598" stopIfTrue="1" operator="lessThanOrEqual">
      <formula>5.6</formula>
    </cfRule>
  </conditionalFormatting>
  <conditionalFormatting sqref="L180">
    <cfRule type="cellIs" dxfId="11532" priority="11595" stopIfTrue="1" operator="lessThanOrEqual">
      <formula>0.02</formula>
    </cfRule>
  </conditionalFormatting>
  <conditionalFormatting sqref="G180">
    <cfRule type="cellIs" dxfId="11531" priority="11592" stopIfTrue="1" operator="lessThanOrEqual">
      <formula>0.12</formula>
    </cfRule>
    <cfRule type="cellIs" dxfId="11530" priority="11593" stopIfTrue="1" operator="between">
      <formula>0.1201</formula>
      <formula>0.2</formula>
    </cfRule>
    <cfRule type="cellIs" dxfId="11529" priority="11594" stopIfTrue="1" operator="greaterThan">
      <formula>0.2</formula>
    </cfRule>
  </conditionalFormatting>
  <conditionalFormatting sqref="P180">
    <cfRule type="cellIs" dxfId="11528" priority="11590" stopIfTrue="1" operator="between">
      <formula>50.1</formula>
      <formula>100</formula>
    </cfRule>
    <cfRule type="cellIs" dxfId="11527" priority="11591" stopIfTrue="1" operator="greaterThan">
      <formula>100</formula>
    </cfRule>
  </conditionalFormatting>
  <conditionalFormatting sqref="O180">
    <cfRule type="cellIs" dxfId="11526" priority="11588" stopIfTrue="1" operator="between">
      <formula>1250.1</formula>
      <formula>5000</formula>
    </cfRule>
    <cfRule type="cellIs" dxfId="11525" priority="11589" stopIfTrue="1" operator="greaterThan">
      <formula>5000</formula>
    </cfRule>
  </conditionalFormatting>
  <conditionalFormatting sqref="F180:G180">
    <cfRule type="cellIs" dxfId="11524" priority="11585" stopIfTrue="1" operator="lessThanOrEqual">
      <formula>60</formula>
    </cfRule>
    <cfRule type="cellIs" dxfId="11523" priority="11586" stopIfTrue="1" operator="between">
      <formula>60</formula>
      <formula>100</formula>
    </cfRule>
    <cfRule type="cellIs" dxfId="11522" priority="11587" stopIfTrue="1" operator="greaterThan">
      <formula>100</formula>
    </cfRule>
  </conditionalFormatting>
  <conditionalFormatting sqref="E180">
    <cfRule type="cellIs" dxfId="11521" priority="11582" stopIfTrue="1" operator="lessThanOrEqual">
      <formula>2.5</formula>
    </cfRule>
    <cfRule type="cellIs" dxfId="11520" priority="11583" stopIfTrue="1" operator="between">
      <formula>2.5</formula>
      <formula>7</formula>
    </cfRule>
    <cfRule type="cellIs" dxfId="11519" priority="11584" stopIfTrue="1" operator="greaterThan">
      <formula>7</formula>
    </cfRule>
  </conditionalFormatting>
  <conditionalFormatting sqref="H180">
    <cfRule type="cellIs" dxfId="11518" priority="11579" stopIfTrue="1" operator="lessThanOrEqual">
      <formula>12</formula>
    </cfRule>
    <cfRule type="cellIs" dxfId="11517" priority="11580" stopIfTrue="1" operator="between">
      <formula>12</formula>
      <formula>16</formula>
    </cfRule>
    <cfRule type="cellIs" dxfId="11516" priority="11581" stopIfTrue="1" operator="greaterThan">
      <formula>16</formula>
    </cfRule>
  </conditionalFormatting>
  <conditionalFormatting sqref="K180">
    <cfRule type="cellIs" dxfId="11515" priority="11576" stopIfTrue="1" operator="greaterThan">
      <formula>6.2</formula>
    </cfRule>
    <cfRule type="cellIs" dxfId="11514" priority="11577" stopIfTrue="1" operator="between">
      <formula>5.601</formula>
      <formula>6.2</formula>
    </cfRule>
    <cfRule type="cellIs" dxfId="11513" priority="11578" stopIfTrue="1" operator="lessThanOrEqual">
      <formula>5.6</formula>
    </cfRule>
  </conditionalFormatting>
  <conditionalFormatting sqref="L180">
    <cfRule type="cellIs" dxfId="11512" priority="11575" stopIfTrue="1" operator="lessThanOrEqual">
      <formula>0.02</formula>
    </cfRule>
  </conditionalFormatting>
  <conditionalFormatting sqref="G180">
    <cfRule type="cellIs" dxfId="11511" priority="11572" stopIfTrue="1" operator="lessThanOrEqual">
      <formula>0.12</formula>
    </cfRule>
    <cfRule type="cellIs" dxfId="11510" priority="11573" stopIfTrue="1" operator="between">
      <formula>0.1201</formula>
      <formula>0.2</formula>
    </cfRule>
    <cfRule type="cellIs" dxfId="11509" priority="11574" stopIfTrue="1" operator="greaterThan">
      <formula>0.2</formula>
    </cfRule>
  </conditionalFormatting>
  <conditionalFormatting sqref="P180">
    <cfRule type="cellIs" dxfId="11508" priority="11570" stopIfTrue="1" operator="between">
      <formula>50.1</formula>
      <formula>100</formula>
    </cfRule>
    <cfRule type="cellIs" dxfId="11507" priority="11571" stopIfTrue="1" operator="greaterThan">
      <formula>100</formula>
    </cfRule>
  </conditionalFormatting>
  <conditionalFormatting sqref="O180">
    <cfRule type="cellIs" dxfId="11506" priority="11568" stopIfTrue="1" operator="between">
      <formula>1250.1</formula>
      <formula>5000</formula>
    </cfRule>
    <cfRule type="cellIs" dxfId="11505" priority="11569" stopIfTrue="1" operator="greaterThan">
      <formula>5000</formula>
    </cfRule>
  </conditionalFormatting>
  <conditionalFormatting sqref="F180:G180">
    <cfRule type="cellIs" dxfId="11504" priority="11565" stopIfTrue="1" operator="lessThanOrEqual">
      <formula>60</formula>
    </cfRule>
    <cfRule type="cellIs" dxfId="11503" priority="11566" stopIfTrue="1" operator="between">
      <formula>60</formula>
      <formula>100</formula>
    </cfRule>
    <cfRule type="cellIs" dxfId="11502" priority="11567" stopIfTrue="1" operator="greaterThan">
      <formula>100</formula>
    </cfRule>
  </conditionalFormatting>
  <conditionalFormatting sqref="E180">
    <cfRule type="cellIs" dxfId="11501" priority="11562" stopIfTrue="1" operator="lessThanOrEqual">
      <formula>2.5</formula>
    </cfRule>
    <cfRule type="cellIs" dxfId="11500" priority="11563" stopIfTrue="1" operator="between">
      <formula>2.5</formula>
      <formula>7</formula>
    </cfRule>
    <cfRule type="cellIs" dxfId="11499" priority="11564" stopIfTrue="1" operator="greaterThan">
      <formula>7</formula>
    </cfRule>
  </conditionalFormatting>
  <conditionalFormatting sqref="H180">
    <cfRule type="cellIs" dxfId="11498" priority="11559" stopIfTrue="1" operator="lessThanOrEqual">
      <formula>12</formula>
    </cfRule>
    <cfRule type="cellIs" dxfId="11497" priority="11560" stopIfTrue="1" operator="between">
      <formula>12</formula>
      <formula>16</formula>
    </cfRule>
    <cfRule type="cellIs" dxfId="11496" priority="11561" stopIfTrue="1" operator="greaterThan">
      <formula>16</formula>
    </cfRule>
  </conditionalFormatting>
  <conditionalFormatting sqref="K180">
    <cfRule type="cellIs" dxfId="11495" priority="11556" stopIfTrue="1" operator="greaterThan">
      <formula>6.2</formula>
    </cfRule>
    <cfRule type="cellIs" dxfId="11494" priority="11557" stopIfTrue="1" operator="between">
      <formula>5.601</formula>
      <formula>6.2</formula>
    </cfRule>
    <cfRule type="cellIs" dxfId="11493" priority="11558" stopIfTrue="1" operator="lessThanOrEqual">
      <formula>5.6</formula>
    </cfRule>
  </conditionalFormatting>
  <conditionalFormatting sqref="L180">
    <cfRule type="cellIs" dxfId="11492" priority="11555" stopIfTrue="1" operator="lessThanOrEqual">
      <formula>0.02</formula>
    </cfRule>
  </conditionalFormatting>
  <conditionalFormatting sqref="G180">
    <cfRule type="cellIs" dxfId="11491" priority="11552" stopIfTrue="1" operator="lessThanOrEqual">
      <formula>0.12</formula>
    </cfRule>
    <cfRule type="cellIs" dxfId="11490" priority="11553" stopIfTrue="1" operator="between">
      <formula>0.1201</formula>
      <formula>0.2</formula>
    </cfRule>
    <cfRule type="cellIs" dxfId="11489" priority="11554" stopIfTrue="1" operator="greaterThan">
      <formula>0.2</formula>
    </cfRule>
  </conditionalFormatting>
  <conditionalFormatting sqref="P180">
    <cfRule type="cellIs" dxfId="11488" priority="11550" stopIfTrue="1" operator="between">
      <formula>50.1</formula>
      <formula>100</formula>
    </cfRule>
    <cfRule type="cellIs" dxfId="11487" priority="11551" stopIfTrue="1" operator="greaterThan">
      <formula>100</formula>
    </cfRule>
  </conditionalFormatting>
  <conditionalFormatting sqref="O180">
    <cfRule type="cellIs" dxfId="11486" priority="11548" stopIfTrue="1" operator="between">
      <formula>1250.1</formula>
      <formula>5000</formula>
    </cfRule>
    <cfRule type="cellIs" dxfId="11485" priority="11549" stopIfTrue="1" operator="greaterThan">
      <formula>5000</formula>
    </cfRule>
  </conditionalFormatting>
  <conditionalFormatting sqref="Q180">
    <cfRule type="cellIs" dxfId="11484" priority="11546" operator="lessThanOrEqual">
      <formula>1</formula>
    </cfRule>
    <cfRule type="cellIs" dxfId="11483" priority="11547" operator="lessThan">
      <formula>3</formula>
    </cfRule>
  </conditionalFormatting>
  <conditionalFormatting sqref="F196:G196">
    <cfRule type="cellIs" dxfId="11482" priority="11543" stopIfTrue="1" operator="lessThanOrEqual">
      <formula>60</formula>
    </cfRule>
    <cfRule type="cellIs" dxfId="11481" priority="11544" stopIfTrue="1" operator="between">
      <formula>60</formula>
      <formula>100</formula>
    </cfRule>
    <cfRule type="cellIs" dxfId="11480" priority="11545" stopIfTrue="1" operator="greaterThan">
      <formula>100</formula>
    </cfRule>
  </conditionalFormatting>
  <conditionalFormatting sqref="E196">
    <cfRule type="cellIs" dxfId="11479" priority="11540" stopIfTrue="1" operator="lessThanOrEqual">
      <formula>2.5</formula>
    </cfRule>
    <cfRule type="cellIs" dxfId="11478" priority="11541" stopIfTrue="1" operator="between">
      <formula>2.5</formula>
      <formula>7</formula>
    </cfRule>
    <cfRule type="cellIs" dxfId="11477" priority="11542" stopIfTrue="1" operator="greaterThan">
      <formula>7</formula>
    </cfRule>
  </conditionalFormatting>
  <conditionalFormatting sqref="H196">
    <cfRule type="cellIs" dxfId="11476" priority="11537" stopIfTrue="1" operator="lessThanOrEqual">
      <formula>12</formula>
    </cfRule>
    <cfRule type="cellIs" dxfId="11475" priority="11538" stopIfTrue="1" operator="between">
      <formula>12</formula>
      <formula>16</formula>
    </cfRule>
    <cfRule type="cellIs" dxfId="11474" priority="11539" stopIfTrue="1" operator="greaterThan">
      <formula>16</formula>
    </cfRule>
  </conditionalFormatting>
  <conditionalFormatting sqref="K196">
    <cfRule type="cellIs" dxfId="11473" priority="11534" stopIfTrue="1" operator="greaterThan">
      <formula>6.2</formula>
    </cfRule>
    <cfRule type="cellIs" dxfId="11472" priority="11535" stopIfTrue="1" operator="between">
      <formula>5.601</formula>
      <formula>6.2</formula>
    </cfRule>
    <cfRule type="cellIs" dxfId="11471" priority="11536" stopIfTrue="1" operator="lessThanOrEqual">
      <formula>5.6</formula>
    </cfRule>
  </conditionalFormatting>
  <conditionalFormatting sqref="L196">
    <cfRule type="cellIs" dxfId="11470" priority="11533" stopIfTrue="1" operator="lessThanOrEqual">
      <formula>0.02</formula>
    </cfRule>
  </conditionalFormatting>
  <conditionalFormatting sqref="G196">
    <cfRule type="cellIs" dxfId="11469" priority="11530" stopIfTrue="1" operator="lessThanOrEqual">
      <formula>0.12</formula>
    </cfRule>
    <cfRule type="cellIs" dxfId="11468" priority="11531" stopIfTrue="1" operator="between">
      <formula>0.1201</formula>
      <formula>0.2</formula>
    </cfRule>
    <cfRule type="cellIs" dxfId="11467" priority="11532" stopIfTrue="1" operator="greaterThan">
      <formula>0.2</formula>
    </cfRule>
  </conditionalFormatting>
  <conditionalFormatting sqref="P196">
    <cfRule type="cellIs" dxfId="11466" priority="11528" stopIfTrue="1" operator="between">
      <formula>50.1</formula>
      <formula>100</formula>
    </cfRule>
    <cfRule type="cellIs" dxfId="11465" priority="11529" stopIfTrue="1" operator="greaterThan">
      <formula>100</formula>
    </cfRule>
  </conditionalFormatting>
  <conditionalFormatting sqref="O196">
    <cfRule type="cellIs" dxfId="11464" priority="11526" stopIfTrue="1" operator="between">
      <formula>1250.1</formula>
      <formula>5000</formula>
    </cfRule>
    <cfRule type="cellIs" dxfId="11463" priority="11527" stopIfTrue="1" operator="greaterThan">
      <formula>5000</formula>
    </cfRule>
  </conditionalFormatting>
  <conditionalFormatting sqref="Q196">
    <cfRule type="cellIs" dxfId="11462" priority="11524" operator="lessThanOrEqual">
      <formula>1</formula>
    </cfRule>
    <cfRule type="cellIs" dxfId="11461" priority="11525" operator="lessThan">
      <formula>3</formula>
    </cfRule>
  </conditionalFormatting>
  <conditionalFormatting sqref="F214 J214">
    <cfRule type="cellIs" dxfId="11460" priority="11521" stopIfTrue="1" operator="lessThanOrEqual">
      <formula>60</formula>
    </cfRule>
    <cfRule type="cellIs" dxfId="11459" priority="11522" stopIfTrue="1" operator="between">
      <formula>60</formula>
      <formula>100</formula>
    </cfRule>
    <cfRule type="cellIs" dxfId="11458" priority="11523" stopIfTrue="1" operator="greaterThan">
      <formula>100</formula>
    </cfRule>
  </conditionalFormatting>
  <conditionalFormatting sqref="E214">
    <cfRule type="cellIs" dxfId="11457" priority="11518" stopIfTrue="1" operator="lessThanOrEqual">
      <formula>2.5</formula>
    </cfRule>
    <cfRule type="cellIs" dxfId="11456" priority="11519" stopIfTrue="1" operator="between">
      <formula>2.5</formula>
      <formula>7</formula>
    </cfRule>
    <cfRule type="cellIs" dxfId="11455" priority="11520" stopIfTrue="1" operator="greaterThan">
      <formula>7</formula>
    </cfRule>
  </conditionalFormatting>
  <conditionalFormatting sqref="H214">
    <cfRule type="cellIs" dxfId="11454" priority="11515" stopIfTrue="1" operator="lessThanOrEqual">
      <formula>12</formula>
    </cfRule>
    <cfRule type="cellIs" dxfId="11453" priority="11516" stopIfTrue="1" operator="between">
      <formula>12</formula>
      <formula>16</formula>
    </cfRule>
    <cfRule type="cellIs" dxfId="11452" priority="11517" stopIfTrue="1" operator="greaterThan">
      <formula>16</formula>
    </cfRule>
  </conditionalFormatting>
  <conditionalFormatting sqref="K214">
    <cfRule type="cellIs" dxfId="11451" priority="11512" stopIfTrue="1" operator="greaterThan">
      <formula>6.2</formula>
    </cfRule>
    <cfRule type="cellIs" dxfId="11450" priority="11513" stopIfTrue="1" operator="between">
      <formula>5.601</formula>
      <formula>6.2</formula>
    </cfRule>
    <cfRule type="cellIs" dxfId="11449" priority="11514" stopIfTrue="1" operator="lessThanOrEqual">
      <formula>5.6</formula>
    </cfRule>
  </conditionalFormatting>
  <conditionalFormatting sqref="L214">
    <cfRule type="cellIs" dxfId="11448" priority="11511" stopIfTrue="1" operator="lessThanOrEqual">
      <formula>0.02</formula>
    </cfRule>
  </conditionalFormatting>
  <conditionalFormatting sqref="G214">
    <cfRule type="cellIs" dxfId="11447" priority="11508" stopIfTrue="1" operator="lessThanOrEqual">
      <formula>0.12</formula>
    </cfRule>
    <cfRule type="cellIs" dxfId="11446" priority="11509" stopIfTrue="1" operator="between">
      <formula>0.1201</formula>
      <formula>0.2</formula>
    </cfRule>
    <cfRule type="cellIs" dxfId="11445" priority="11510" stopIfTrue="1" operator="greaterThan">
      <formula>0.2</formula>
    </cfRule>
  </conditionalFormatting>
  <conditionalFormatting sqref="P214">
    <cfRule type="cellIs" dxfId="11444" priority="11506" stopIfTrue="1" operator="between">
      <formula>50.1</formula>
      <formula>100</formula>
    </cfRule>
    <cfRule type="cellIs" dxfId="11443" priority="11507" stopIfTrue="1" operator="greaterThan">
      <formula>100</formula>
    </cfRule>
  </conditionalFormatting>
  <conditionalFormatting sqref="O214">
    <cfRule type="cellIs" dxfId="11442" priority="11504" stopIfTrue="1" operator="between">
      <formula>1250.1</formula>
      <formula>5000</formula>
    </cfRule>
    <cfRule type="cellIs" dxfId="11441" priority="11505" stopIfTrue="1" operator="greaterThan">
      <formula>5000</formula>
    </cfRule>
  </conditionalFormatting>
  <conditionalFormatting sqref="F214 J214">
    <cfRule type="cellIs" dxfId="11440" priority="11501" stopIfTrue="1" operator="lessThanOrEqual">
      <formula>60</formula>
    </cfRule>
    <cfRule type="cellIs" dxfId="11439" priority="11502" stopIfTrue="1" operator="between">
      <formula>60</formula>
      <formula>100</formula>
    </cfRule>
    <cfRule type="cellIs" dxfId="11438" priority="11503" stopIfTrue="1" operator="greaterThan">
      <formula>100</formula>
    </cfRule>
  </conditionalFormatting>
  <conditionalFormatting sqref="E214">
    <cfRule type="cellIs" dxfId="11437" priority="11498" stopIfTrue="1" operator="lessThanOrEqual">
      <formula>2.5</formula>
    </cfRule>
    <cfRule type="cellIs" dxfId="11436" priority="11499" stopIfTrue="1" operator="between">
      <formula>2.5</formula>
      <formula>7</formula>
    </cfRule>
    <cfRule type="cellIs" dxfId="11435" priority="11500" stopIfTrue="1" operator="greaterThan">
      <formula>7</formula>
    </cfRule>
  </conditionalFormatting>
  <conditionalFormatting sqref="H214">
    <cfRule type="cellIs" dxfId="11434" priority="11495" stopIfTrue="1" operator="lessThanOrEqual">
      <formula>12</formula>
    </cfRule>
    <cfRule type="cellIs" dxfId="11433" priority="11496" stopIfTrue="1" operator="between">
      <formula>12</formula>
      <formula>16</formula>
    </cfRule>
    <cfRule type="cellIs" dxfId="11432" priority="11497" stopIfTrue="1" operator="greaterThan">
      <formula>16</formula>
    </cfRule>
  </conditionalFormatting>
  <conditionalFormatting sqref="K214">
    <cfRule type="cellIs" dxfId="11431" priority="11492" stopIfTrue="1" operator="greaterThan">
      <formula>6.2</formula>
    </cfRule>
    <cfRule type="cellIs" dxfId="11430" priority="11493" stopIfTrue="1" operator="between">
      <formula>5.601</formula>
      <formula>6.2</formula>
    </cfRule>
    <cfRule type="cellIs" dxfId="11429" priority="11494" stopIfTrue="1" operator="lessThanOrEqual">
      <formula>5.6</formula>
    </cfRule>
  </conditionalFormatting>
  <conditionalFormatting sqref="L214">
    <cfRule type="cellIs" dxfId="11428" priority="11491" stopIfTrue="1" operator="lessThanOrEqual">
      <formula>0.02</formula>
    </cfRule>
  </conditionalFormatting>
  <conditionalFormatting sqref="G214">
    <cfRule type="cellIs" dxfId="11427" priority="11488" stopIfTrue="1" operator="lessThanOrEqual">
      <formula>0.12</formula>
    </cfRule>
    <cfRule type="cellIs" dxfId="11426" priority="11489" stopIfTrue="1" operator="between">
      <formula>0.1201</formula>
      <formula>0.2</formula>
    </cfRule>
    <cfRule type="cellIs" dxfId="11425" priority="11490" stopIfTrue="1" operator="greaterThan">
      <formula>0.2</formula>
    </cfRule>
  </conditionalFormatting>
  <conditionalFormatting sqref="P214">
    <cfRule type="cellIs" dxfId="11424" priority="11486" stopIfTrue="1" operator="between">
      <formula>50.1</formula>
      <formula>100</formula>
    </cfRule>
    <cfRule type="cellIs" dxfId="11423" priority="11487" stopIfTrue="1" operator="greaterThan">
      <formula>100</formula>
    </cfRule>
  </conditionalFormatting>
  <conditionalFormatting sqref="O214">
    <cfRule type="cellIs" dxfId="11422" priority="11484" stopIfTrue="1" operator="between">
      <formula>1250.1</formula>
      <formula>5000</formula>
    </cfRule>
    <cfRule type="cellIs" dxfId="11421" priority="11485" stopIfTrue="1" operator="greaterThan">
      <formula>5000</formula>
    </cfRule>
  </conditionalFormatting>
  <conditionalFormatting sqref="Q214">
    <cfRule type="cellIs" dxfId="11420" priority="11482" operator="lessThanOrEqual">
      <formula>1</formula>
    </cfRule>
    <cfRule type="cellIs" dxfId="11419" priority="11483" operator="lessThan">
      <formula>3</formula>
    </cfRule>
  </conditionalFormatting>
  <conditionalFormatting sqref="F228:G228">
    <cfRule type="cellIs" dxfId="11418" priority="11479" stopIfTrue="1" operator="lessThanOrEqual">
      <formula>60</formula>
    </cfRule>
    <cfRule type="cellIs" dxfId="11417" priority="11480" stopIfTrue="1" operator="between">
      <formula>60</formula>
      <formula>100</formula>
    </cfRule>
    <cfRule type="cellIs" dxfId="11416" priority="11481" stopIfTrue="1" operator="greaterThan">
      <formula>100</formula>
    </cfRule>
  </conditionalFormatting>
  <conditionalFormatting sqref="E228">
    <cfRule type="cellIs" dxfId="11415" priority="11476" stopIfTrue="1" operator="lessThanOrEqual">
      <formula>2.5</formula>
    </cfRule>
    <cfRule type="cellIs" dxfId="11414" priority="11477" stopIfTrue="1" operator="between">
      <formula>2.5</formula>
      <formula>7</formula>
    </cfRule>
    <cfRule type="cellIs" dxfId="11413" priority="11478" stopIfTrue="1" operator="greaterThan">
      <formula>7</formula>
    </cfRule>
  </conditionalFormatting>
  <conditionalFormatting sqref="H228">
    <cfRule type="cellIs" dxfId="11412" priority="11473" stopIfTrue="1" operator="lessThanOrEqual">
      <formula>12</formula>
    </cfRule>
    <cfRule type="cellIs" dxfId="11411" priority="11474" stopIfTrue="1" operator="between">
      <formula>12</formula>
      <formula>16</formula>
    </cfRule>
    <cfRule type="cellIs" dxfId="11410" priority="11475" stopIfTrue="1" operator="greaterThan">
      <formula>16</formula>
    </cfRule>
  </conditionalFormatting>
  <conditionalFormatting sqref="K228">
    <cfRule type="cellIs" dxfId="11409" priority="11470" stopIfTrue="1" operator="greaterThan">
      <formula>6.2</formula>
    </cfRule>
    <cfRule type="cellIs" dxfId="11408" priority="11471" stopIfTrue="1" operator="between">
      <formula>5.601</formula>
      <formula>6.2</formula>
    </cfRule>
    <cfRule type="cellIs" dxfId="11407" priority="11472" stopIfTrue="1" operator="lessThanOrEqual">
      <formula>5.6</formula>
    </cfRule>
  </conditionalFormatting>
  <conditionalFormatting sqref="L228">
    <cfRule type="cellIs" dxfId="11406" priority="11469" stopIfTrue="1" operator="lessThanOrEqual">
      <formula>0.02</formula>
    </cfRule>
  </conditionalFormatting>
  <conditionalFormatting sqref="G228">
    <cfRule type="cellIs" dxfId="11405" priority="11466" stopIfTrue="1" operator="lessThanOrEqual">
      <formula>0.12</formula>
    </cfRule>
    <cfRule type="cellIs" dxfId="11404" priority="11467" stopIfTrue="1" operator="between">
      <formula>0.1201</formula>
      <formula>0.2</formula>
    </cfRule>
    <cfRule type="cellIs" dxfId="11403" priority="11468" stopIfTrue="1" operator="greaterThan">
      <formula>0.2</formula>
    </cfRule>
  </conditionalFormatting>
  <conditionalFormatting sqref="P228">
    <cfRule type="cellIs" dxfId="11402" priority="11464" stopIfTrue="1" operator="between">
      <formula>50.1</formula>
      <formula>100</formula>
    </cfRule>
    <cfRule type="cellIs" dxfId="11401" priority="11465" stopIfTrue="1" operator="greaterThan">
      <formula>100</formula>
    </cfRule>
  </conditionalFormatting>
  <conditionalFormatting sqref="O228">
    <cfRule type="cellIs" dxfId="11400" priority="11462" stopIfTrue="1" operator="between">
      <formula>1250.1</formula>
      <formula>5000</formula>
    </cfRule>
    <cfRule type="cellIs" dxfId="11399" priority="11463" stopIfTrue="1" operator="greaterThan">
      <formula>5000</formula>
    </cfRule>
  </conditionalFormatting>
  <conditionalFormatting sqref="F228:G228">
    <cfRule type="cellIs" dxfId="11398" priority="11459" stopIfTrue="1" operator="lessThanOrEqual">
      <formula>60</formula>
    </cfRule>
    <cfRule type="cellIs" dxfId="11397" priority="11460" stopIfTrue="1" operator="between">
      <formula>60</formula>
      <formula>100</formula>
    </cfRule>
    <cfRule type="cellIs" dxfId="11396" priority="11461" stopIfTrue="1" operator="greaterThan">
      <formula>100</formula>
    </cfRule>
  </conditionalFormatting>
  <conditionalFormatting sqref="E228">
    <cfRule type="cellIs" dxfId="11395" priority="11456" stopIfTrue="1" operator="lessThanOrEqual">
      <formula>2.5</formula>
    </cfRule>
    <cfRule type="cellIs" dxfId="11394" priority="11457" stopIfTrue="1" operator="between">
      <formula>2.5</formula>
      <formula>7</formula>
    </cfRule>
    <cfRule type="cellIs" dxfId="11393" priority="11458" stopIfTrue="1" operator="greaterThan">
      <formula>7</formula>
    </cfRule>
  </conditionalFormatting>
  <conditionalFormatting sqref="H228">
    <cfRule type="cellIs" dxfId="11392" priority="11453" stopIfTrue="1" operator="lessThanOrEqual">
      <formula>12</formula>
    </cfRule>
    <cfRule type="cellIs" dxfId="11391" priority="11454" stopIfTrue="1" operator="between">
      <formula>12</formula>
      <formula>16</formula>
    </cfRule>
    <cfRule type="cellIs" dxfId="11390" priority="11455" stopIfTrue="1" operator="greaterThan">
      <formula>16</formula>
    </cfRule>
  </conditionalFormatting>
  <conditionalFormatting sqref="K228">
    <cfRule type="cellIs" dxfId="11389" priority="11450" stopIfTrue="1" operator="greaterThan">
      <formula>6.2</formula>
    </cfRule>
    <cfRule type="cellIs" dxfId="11388" priority="11451" stopIfTrue="1" operator="between">
      <formula>5.601</formula>
      <formula>6.2</formula>
    </cfRule>
    <cfRule type="cellIs" dxfId="11387" priority="11452" stopIfTrue="1" operator="lessThanOrEqual">
      <formula>5.6</formula>
    </cfRule>
  </conditionalFormatting>
  <conditionalFormatting sqref="L228">
    <cfRule type="cellIs" dxfId="11386" priority="11449" stopIfTrue="1" operator="lessThanOrEqual">
      <formula>0.02</formula>
    </cfRule>
  </conditionalFormatting>
  <conditionalFormatting sqref="G228">
    <cfRule type="cellIs" dxfId="11385" priority="11446" stopIfTrue="1" operator="lessThanOrEqual">
      <formula>0.12</formula>
    </cfRule>
    <cfRule type="cellIs" dxfId="11384" priority="11447" stopIfTrue="1" operator="between">
      <formula>0.1201</formula>
      <formula>0.2</formula>
    </cfRule>
    <cfRule type="cellIs" dxfId="11383" priority="11448" stopIfTrue="1" operator="greaterThan">
      <formula>0.2</formula>
    </cfRule>
  </conditionalFormatting>
  <conditionalFormatting sqref="P228">
    <cfRule type="cellIs" dxfId="11382" priority="11444" stopIfTrue="1" operator="between">
      <formula>50.1</formula>
      <formula>100</formula>
    </cfRule>
    <cfRule type="cellIs" dxfId="11381" priority="11445" stopIfTrue="1" operator="greaterThan">
      <formula>100</formula>
    </cfRule>
  </conditionalFormatting>
  <conditionalFormatting sqref="O228">
    <cfRule type="cellIs" dxfId="11380" priority="11442" stopIfTrue="1" operator="between">
      <formula>1250.1</formula>
      <formula>5000</formula>
    </cfRule>
    <cfRule type="cellIs" dxfId="11379" priority="11443" stopIfTrue="1" operator="greaterThan">
      <formula>5000</formula>
    </cfRule>
  </conditionalFormatting>
  <conditionalFormatting sqref="Q228">
    <cfRule type="cellIs" dxfId="11378" priority="11440" operator="lessThanOrEqual">
      <formula>1</formula>
    </cfRule>
    <cfRule type="cellIs" dxfId="11377" priority="11441" operator="lessThan">
      <formula>3</formula>
    </cfRule>
  </conditionalFormatting>
  <conditionalFormatting sqref="F244 J244">
    <cfRule type="cellIs" dxfId="11376" priority="11437" stopIfTrue="1" operator="lessThanOrEqual">
      <formula>60</formula>
    </cfRule>
    <cfRule type="cellIs" dxfId="11375" priority="11438" stopIfTrue="1" operator="between">
      <formula>60</formula>
      <formula>100</formula>
    </cfRule>
    <cfRule type="cellIs" dxfId="11374" priority="11439" stopIfTrue="1" operator="greaterThan">
      <formula>100</formula>
    </cfRule>
  </conditionalFormatting>
  <conditionalFormatting sqref="E244">
    <cfRule type="cellIs" dxfId="11373" priority="11434" stopIfTrue="1" operator="lessThanOrEqual">
      <formula>2.5</formula>
    </cfRule>
    <cfRule type="cellIs" dxfId="11372" priority="11435" stopIfTrue="1" operator="between">
      <formula>2.5</formula>
      <formula>7</formula>
    </cfRule>
    <cfRule type="cellIs" dxfId="11371" priority="11436" stopIfTrue="1" operator="greaterThan">
      <formula>7</formula>
    </cfRule>
  </conditionalFormatting>
  <conditionalFormatting sqref="H244">
    <cfRule type="cellIs" dxfId="11370" priority="11431" stopIfTrue="1" operator="lessThanOrEqual">
      <formula>12</formula>
    </cfRule>
    <cfRule type="cellIs" dxfId="11369" priority="11432" stopIfTrue="1" operator="between">
      <formula>12</formula>
      <formula>16</formula>
    </cfRule>
    <cfRule type="cellIs" dxfId="11368" priority="11433" stopIfTrue="1" operator="greaterThan">
      <formula>16</formula>
    </cfRule>
  </conditionalFormatting>
  <conditionalFormatting sqref="K244">
    <cfRule type="cellIs" dxfId="11367" priority="11428" stopIfTrue="1" operator="greaterThan">
      <formula>6.2</formula>
    </cfRule>
    <cfRule type="cellIs" dxfId="11366" priority="11429" stopIfTrue="1" operator="between">
      <formula>5.601</formula>
      <formula>6.2</formula>
    </cfRule>
    <cfRule type="cellIs" dxfId="11365" priority="11430" stopIfTrue="1" operator="lessThanOrEqual">
      <formula>5.6</formula>
    </cfRule>
  </conditionalFormatting>
  <conditionalFormatting sqref="L244">
    <cfRule type="cellIs" dxfId="11364" priority="11427" stopIfTrue="1" operator="lessThanOrEqual">
      <formula>0.02</formula>
    </cfRule>
  </conditionalFormatting>
  <conditionalFormatting sqref="G244">
    <cfRule type="cellIs" dxfId="11363" priority="11424" stopIfTrue="1" operator="lessThanOrEqual">
      <formula>0.12</formula>
    </cfRule>
    <cfRule type="cellIs" dxfId="11362" priority="11425" stopIfTrue="1" operator="between">
      <formula>0.1201</formula>
      <formula>0.2</formula>
    </cfRule>
    <cfRule type="cellIs" dxfId="11361" priority="11426" stopIfTrue="1" operator="greaterThan">
      <formula>0.2</formula>
    </cfRule>
  </conditionalFormatting>
  <conditionalFormatting sqref="P244">
    <cfRule type="cellIs" dxfId="11360" priority="11422" stopIfTrue="1" operator="between">
      <formula>50.1</formula>
      <formula>100</formula>
    </cfRule>
    <cfRule type="cellIs" dxfId="11359" priority="11423" stopIfTrue="1" operator="greaterThan">
      <formula>100</formula>
    </cfRule>
  </conditionalFormatting>
  <conditionalFormatting sqref="O244">
    <cfRule type="cellIs" dxfId="11358" priority="11420" stopIfTrue="1" operator="between">
      <formula>1250.1</formula>
      <formula>5000</formula>
    </cfRule>
    <cfRule type="cellIs" dxfId="11357" priority="11421" stopIfTrue="1" operator="greaterThan">
      <formula>5000</formula>
    </cfRule>
  </conditionalFormatting>
  <conditionalFormatting sqref="F244 J244">
    <cfRule type="cellIs" dxfId="11356" priority="11417" stopIfTrue="1" operator="lessThanOrEqual">
      <formula>60</formula>
    </cfRule>
    <cfRule type="cellIs" dxfId="11355" priority="11418" stopIfTrue="1" operator="between">
      <formula>60</formula>
      <formula>100</formula>
    </cfRule>
    <cfRule type="cellIs" dxfId="11354" priority="11419" stopIfTrue="1" operator="greaterThan">
      <formula>100</formula>
    </cfRule>
  </conditionalFormatting>
  <conditionalFormatting sqref="E244">
    <cfRule type="cellIs" dxfId="11353" priority="11414" stopIfTrue="1" operator="lessThanOrEqual">
      <formula>2.5</formula>
    </cfRule>
    <cfRule type="cellIs" dxfId="11352" priority="11415" stopIfTrue="1" operator="between">
      <formula>2.5</formula>
      <formula>7</formula>
    </cfRule>
    <cfRule type="cellIs" dxfId="11351" priority="11416" stopIfTrue="1" operator="greaterThan">
      <formula>7</formula>
    </cfRule>
  </conditionalFormatting>
  <conditionalFormatting sqref="H244">
    <cfRule type="cellIs" dxfId="11350" priority="11411" stopIfTrue="1" operator="lessThanOrEqual">
      <formula>12</formula>
    </cfRule>
    <cfRule type="cellIs" dxfId="11349" priority="11412" stopIfTrue="1" operator="between">
      <formula>12</formula>
      <formula>16</formula>
    </cfRule>
    <cfRule type="cellIs" dxfId="11348" priority="11413" stopIfTrue="1" operator="greaterThan">
      <formula>16</formula>
    </cfRule>
  </conditionalFormatting>
  <conditionalFormatting sqref="K244">
    <cfRule type="cellIs" dxfId="11347" priority="11408" stopIfTrue="1" operator="greaterThan">
      <formula>6.2</formula>
    </cfRule>
    <cfRule type="cellIs" dxfId="11346" priority="11409" stopIfTrue="1" operator="between">
      <formula>5.601</formula>
      <formula>6.2</formula>
    </cfRule>
    <cfRule type="cellIs" dxfId="11345" priority="11410" stopIfTrue="1" operator="lessThanOrEqual">
      <formula>5.6</formula>
    </cfRule>
  </conditionalFormatting>
  <conditionalFormatting sqref="L244">
    <cfRule type="cellIs" dxfId="11344" priority="11407" stopIfTrue="1" operator="lessThanOrEqual">
      <formula>0.02</formula>
    </cfRule>
  </conditionalFormatting>
  <conditionalFormatting sqref="G244">
    <cfRule type="cellIs" dxfId="11343" priority="11404" stopIfTrue="1" operator="lessThanOrEqual">
      <formula>0.12</formula>
    </cfRule>
    <cfRule type="cellIs" dxfId="11342" priority="11405" stopIfTrue="1" operator="between">
      <formula>0.1201</formula>
      <formula>0.2</formula>
    </cfRule>
    <cfRule type="cellIs" dxfId="11341" priority="11406" stopIfTrue="1" operator="greaterThan">
      <formula>0.2</formula>
    </cfRule>
  </conditionalFormatting>
  <conditionalFormatting sqref="P244">
    <cfRule type="cellIs" dxfId="11340" priority="11402" stopIfTrue="1" operator="between">
      <formula>50.1</formula>
      <formula>100</formula>
    </cfRule>
    <cfRule type="cellIs" dxfId="11339" priority="11403" stopIfTrue="1" operator="greaterThan">
      <formula>100</formula>
    </cfRule>
  </conditionalFormatting>
  <conditionalFormatting sqref="O244">
    <cfRule type="cellIs" dxfId="11338" priority="11400" stopIfTrue="1" operator="between">
      <formula>1250.1</formula>
      <formula>5000</formula>
    </cfRule>
    <cfRule type="cellIs" dxfId="11337" priority="11401" stopIfTrue="1" operator="greaterThan">
      <formula>5000</formula>
    </cfRule>
  </conditionalFormatting>
  <conditionalFormatting sqref="Q244">
    <cfRule type="cellIs" dxfId="11336" priority="11398" operator="lessThanOrEqual">
      <formula>1</formula>
    </cfRule>
    <cfRule type="cellIs" dxfId="11335" priority="11399" operator="lessThan">
      <formula>3</formula>
    </cfRule>
  </conditionalFormatting>
  <conditionalFormatting sqref="F262:G262">
    <cfRule type="cellIs" dxfId="11334" priority="11395" stopIfTrue="1" operator="lessThanOrEqual">
      <formula>60</formula>
    </cfRule>
    <cfRule type="cellIs" dxfId="11333" priority="11396" stopIfTrue="1" operator="between">
      <formula>60</formula>
      <formula>100</formula>
    </cfRule>
    <cfRule type="cellIs" dxfId="11332" priority="11397" stopIfTrue="1" operator="greaterThan">
      <formula>100</formula>
    </cfRule>
  </conditionalFormatting>
  <conditionalFormatting sqref="E262">
    <cfRule type="cellIs" dxfId="11331" priority="11392" stopIfTrue="1" operator="lessThanOrEqual">
      <formula>2.5</formula>
    </cfRule>
    <cfRule type="cellIs" dxfId="11330" priority="11393" stopIfTrue="1" operator="between">
      <formula>2.5</formula>
      <formula>7</formula>
    </cfRule>
    <cfRule type="cellIs" dxfId="11329" priority="11394" stopIfTrue="1" operator="greaterThan">
      <formula>7</formula>
    </cfRule>
  </conditionalFormatting>
  <conditionalFormatting sqref="H262">
    <cfRule type="cellIs" dxfId="11328" priority="11389" stopIfTrue="1" operator="lessThanOrEqual">
      <formula>12</formula>
    </cfRule>
    <cfRule type="cellIs" dxfId="11327" priority="11390" stopIfTrue="1" operator="between">
      <formula>12</formula>
      <formula>16</formula>
    </cfRule>
    <cfRule type="cellIs" dxfId="11326" priority="11391" stopIfTrue="1" operator="greaterThan">
      <formula>16</formula>
    </cfRule>
  </conditionalFormatting>
  <conditionalFormatting sqref="K262">
    <cfRule type="cellIs" dxfId="11325" priority="11386" stopIfTrue="1" operator="greaterThan">
      <formula>6.2</formula>
    </cfRule>
    <cfRule type="cellIs" dxfId="11324" priority="11387" stopIfTrue="1" operator="between">
      <formula>5.601</formula>
      <formula>6.2</formula>
    </cfRule>
    <cfRule type="cellIs" dxfId="11323" priority="11388" stopIfTrue="1" operator="lessThanOrEqual">
      <formula>5.6</formula>
    </cfRule>
  </conditionalFormatting>
  <conditionalFormatting sqref="L262">
    <cfRule type="cellIs" dxfId="11322" priority="11385" stopIfTrue="1" operator="lessThanOrEqual">
      <formula>0.02</formula>
    </cfRule>
  </conditionalFormatting>
  <conditionalFormatting sqref="G262">
    <cfRule type="cellIs" dxfId="11321" priority="11382" stopIfTrue="1" operator="lessThanOrEqual">
      <formula>0.12</formula>
    </cfRule>
    <cfRule type="cellIs" dxfId="11320" priority="11383" stopIfTrue="1" operator="between">
      <formula>0.1201</formula>
      <formula>0.2</formula>
    </cfRule>
    <cfRule type="cellIs" dxfId="11319" priority="11384" stopIfTrue="1" operator="greaterThan">
      <formula>0.2</formula>
    </cfRule>
  </conditionalFormatting>
  <conditionalFormatting sqref="P262">
    <cfRule type="cellIs" dxfId="11318" priority="11380" stopIfTrue="1" operator="between">
      <formula>50.1</formula>
      <formula>100</formula>
    </cfRule>
    <cfRule type="cellIs" dxfId="11317" priority="11381" stopIfTrue="1" operator="greaterThan">
      <formula>100</formula>
    </cfRule>
  </conditionalFormatting>
  <conditionalFormatting sqref="O262">
    <cfRule type="cellIs" dxfId="11316" priority="11378" stopIfTrue="1" operator="between">
      <formula>1250.1</formula>
      <formula>5000</formula>
    </cfRule>
    <cfRule type="cellIs" dxfId="11315" priority="11379" stopIfTrue="1" operator="greaterThan">
      <formula>5000</formula>
    </cfRule>
  </conditionalFormatting>
  <conditionalFormatting sqref="F262:G262">
    <cfRule type="cellIs" dxfId="11314" priority="11375" stopIfTrue="1" operator="lessThanOrEqual">
      <formula>60</formula>
    </cfRule>
    <cfRule type="cellIs" dxfId="11313" priority="11376" stopIfTrue="1" operator="between">
      <formula>60</formula>
      <formula>100</formula>
    </cfRule>
    <cfRule type="cellIs" dxfId="11312" priority="11377" stopIfTrue="1" operator="greaterThan">
      <formula>100</formula>
    </cfRule>
  </conditionalFormatting>
  <conditionalFormatting sqref="E262">
    <cfRule type="cellIs" dxfId="11311" priority="11372" stopIfTrue="1" operator="lessThanOrEqual">
      <formula>2.5</formula>
    </cfRule>
    <cfRule type="cellIs" dxfId="11310" priority="11373" stopIfTrue="1" operator="between">
      <formula>2.5</formula>
      <formula>7</formula>
    </cfRule>
    <cfRule type="cellIs" dxfId="11309" priority="11374" stopIfTrue="1" operator="greaterThan">
      <formula>7</formula>
    </cfRule>
  </conditionalFormatting>
  <conditionalFormatting sqref="H262">
    <cfRule type="cellIs" dxfId="11308" priority="11369" stopIfTrue="1" operator="lessThanOrEqual">
      <formula>12</formula>
    </cfRule>
    <cfRule type="cellIs" dxfId="11307" priority="11370" stopIfTrue="1" operator="between">
      <formula>12</formula>
      <formula>16</formula>
    </cfRule>
    <cfRule type="cellIs" dxfId="11306" priority="11371" stopIfTrue="1" operator="greaterThan">
      <formula>16</formula>
    </cfRule>
  </conditionalFormatting>
  <conditionalFormatting sqref="K262">
    <cfRule type="cellIs" dxfId="11305" priority="11366" stopIfTrue="1" operator="greaterThan">
      <formula>6.2</formula>
    </cfRule>
    <cfRule type="cellIs" dxfId="11304" priority="11367" stopIfTrue="1" operator="between">
      <formula>5.601</formula>
      <formula>6.2</formula>
    </cfRule>
    <cfRule type="cellIs" dxfId="11303" priority="11368" stopIfTrue="1" operator="lessThanOrEqual">
      <formula>5.6</formula>
    </cfRule>
  </conditionalFormatting>
  <conditionalFormatting sqref="L262">
    <cfRule type="cellIs" dxfId="11302" priority="11365" stopIfTrue="1" operator="lessThanOrEqual">
      <formula>0.02</formula>
    </cfRule>
  </conditionalFormatting>
  <conditionalFormatting sqref="G262">
    <cfRule type="cellIs" dxfId="11301" priority="11362" stopIfTrue="1" operator="lessThanOrEqual">
      <formula>0.12</formula>
    </cfRule>
    <cfRule type="cellIs" dxfId="11300" priority="11363" stopIfTrue="1" operator="between">
      <formula>0.1201</formula>
      <formula>0.2</formula>
    </cfRule>
    <cfRule type="cellIs" dxfId="11299" priority="11364" stopIfTrue="1" operator="greaterThan">
      <formula>0.2</formula>
    </cfRule>
  </conditionalFormatting>
  <conditionalFormatting sqref="P262">
    <cfRule type="cellIs" dxfId="11298" priority="11360" stopIfTrue="1" operator="between">
      <formula>50.1</formula>
      <formula>100</formula>
    </cfRule>
    <cfRule type="cellIs" dxfId="11297" priority="11361" stopIfTrue="1" operator="greaterThan">
      <formula>100</formula>
    </cfRule>
  </conditionalFormatting>
  <conditionalFormatting sqref="O262">
    <cfRule type="cellIs" dxfId="11296" priority="11358" stopIfTrue="1" operator="between">
      <formula>1250.1</formula>
      <formula>5000</formula>
    </cfRule>
    <cfRule type="cellIs" dxfId="11295" priority="11359" stopIfTrue="1" operator="greaterThan">
      <formula>5000</formula>
    </cfRule>
  </conditionalFormatting>
  <conditionalFormatting sqref="Q262">
    <cfRule type="cellIs" dxfId="11294" priority="11356" operator="lessThanOrEqual">
      <formula>1</formula>
    </cfRule>
    <cfRule type="cellIs" dxfId="11293" priority="11357" operator="lessThan">
      <formula>3</formula>
    </cfRule>
  </conditionalFormatting>
  <conditionalFormatting sqref="F276:G276">
    <cfRule type="cellIs" dxfId="11292" priority="11353" stopIfTrue="1" operator="lessThanOrEqual">
      <formula>60</formula>
    </cfRule>
    <cfRule type="cellIs" dxfId="11291" priority="11354" stopIfTrue="1" operator="between">
      <formula>60</formula>
      <formula>100</formula>
    </cfRule>
    <cfRule type="cellIs" dxfId="11290" priority="11355" stopIfTrue="1" operator="greaterThan">
      <formula>100</formula>
    </cfRule>
  </conditionalFormatting>
  <conditionalFormatting sqref="E276">
    <cfRule type="cellIs" dxfId="11289" priority="11350" stopIfTrue="1" operator="lessThanOrEqual">
      <formula>2.5</formula>
    </cfRule>
    <cfRule type="cellIs" dxfId="11288" priority="11351" stopIfTrue="1" operator="between">
      <formula>2.5</formula>
      <formula>7</formula>
    </cfRule>
    <cfRule type="cellIs" dxfId="11287" priority="11352" stopIfTrue="1" operator="greaterThan">
      <formula>7</formula>
    </cfRule>
  </conditionalFormatting>
  <conditionalFormatting sqref="H276">
    <cfRule type="cellIs" dxfId="11286" priority="11347" stopIfTrue="1" operator="lessThanOrEqual">
      <formula>12</formula>
    </cfRule>
    <cfRule type="cellIs" dxfId="11285" priority="11348" stopIfTrue="1" operator="between">
      <formula>12</formula>
      <formula>16</formula>
    </cfRule>
    <cfRule type="cellIs" dxfId="11284" priority="11349" stopIfTrue="1" operator="greaterThan">
      <formula>16</formula>
    </cfRule>
  </conditionalFormatting>
  <conditionalFormatting sqref="K276">
    <cfRule type="cellIs" dxfId="11283" priority="11344" stopIfTrue="1" operator="greaterThan">
      <formula>6.2</formula>
    </cfRule>
    <cfRule type="cellIs" dxfId="11282" priority="11345" stopIfTrue="1" operator="between">
      <formula>5.601</formula>
      <formula>6.2</formula>
    </cfRule>
    <cfRule type="cellIs" dxfId="11281" priority="11346" stopIfTrue="1" operator="lessThanOrEqual">
      <formula>5.6</formula>
    </cfRule>
  </conditionalFormatting>
  <conditionalFormatting sqref="L276">
    <cfRule type="cellIs" dxfId="11280" priority="11343" stopIfTrue="1" operator="lessThanOrEqual">
      <formula>0.02</formula>
    </cfRule>
  </conditionalFormatting>
  <conditionalFormatting sqref="G276">
    <cfRule type="cellIs" dxfId="11279" priority="11340" stopIfTrue="1" operator="lessThanOrEqual">
      <formula>0.12</formula>
    </cfRule>
    <cfRule type="cellIs" dxfId="11278" priority="11341" stopIfTrue="1" operator="between">
      <formula>0.1201</formula>
      <formula>0.2</formula>
    </cfRule>
    <cfRule type="cellIs" dxfId="11277" priority="11342" stopIfTrue="1" operator="greaterThan">
      <formula>0.2</formula>
    </cfRule>
  </conditionalFormatting>
  <conditionalFormatting sqref="P276">
    <cfRule type="cellIs" dxfId="11276" priority="11338" stopIfTrue="1" operator="between">
      <formula>50.1</formula>
      <formula>100</formula>
    </cfRule>
    <cfRule type="cellIs" dxfId="11275" priority="11339" stopIfTrue="1" operator="greaterThan">
      <formula>100</formula>
    </cfRule>
  </conditionalFormatting>
  <conditionalFormatting sqref="O276">
    <cfRule type="cellIs" dxfId="11274" priority="11336" stopIfTrue="1" operator="between">
      <formula>1250.1</formula>
      <formula>5000</formula>
    </cfRule>
    <cfRule type="cellIs" dxfId="11273" priority="11337" stopIfTrue="1" operator="greaterThan">
      <formula>5000</formula>
    </cfRule>
  </conditionalFormatting>
  <conditionalFormatting sqref="F276:G276">
    <cfRule type="cellIs" dxfId="11272" priority="11333" stopIfTrue="1" operator="lessThanOrEqual">
      <formula>60</formula>
    </cfRule>
    <cfRule type="cellIs" dxfId="11271" priority="11334" stopIfTrue="1" operator="between">
      <formula>60</formula>
      <formula>100</formula>
    </cfRule>
    <cfRule type="cellIs" dxfId="11270" priority="11335" stopIfTrue="1" operator="greaterThan">
      <formula>100</formula>
    </cfRule>
  </conditionalFormatting>
  <conditionalFormatting sqref="E276">
    <cfRule type="cellIs" dxfId="11269" priority="11330" stopIfTrue="1" operator="lessThanOrEqual">
      <formula>2.5</formula>
    </cfRule>
    <cfRule type="cellIs" dxfId="11268" priority="11331" stopIfTrue="1" operator="between">
      <formula>2.5</formula>
      <formula>7</formula>
    </cfRule>
    <cfRule type="cellIs" dxfId="11267" priority="11332" stopIfTrue="1" operator="greaterThan">
      <formula>7</formula>
    </cfRule>
  </conditionalFormatting>
  <conditionalFormatting sqref="H276">
    <cfRule type="cellIs" dxfId="11266" priority="11327" stopIfTrue="1" operator="lessThanOrEqual">
      <formula>12</formula>
    </cfRule>
    <cfRule type="cellIs" dxfId="11265" priority="11328" stopIfTrue="1" operator="between">
      <formula>12</formula>
      <formula>16</formula>
    </cfRule>
    <cfRule type="cellIs" dxfId="11264" priority="11329" stopIfTrue="1" operator="greaterThan">
      <formula>16</formula>
    </cfRule>
  </conditionalFormatting>
  <conditionalFormatting sqref="K276">
    <cfRule type="cellIs" dxfId="11263" priority="11324" stopIfTrue="1" operator="greaterThan">
      <formula>6.2</formula>
    </cfRule>
    <cfRule type="cellIs" dxfId="11262" priority="11325" stopIfTrue="1" operator="between">
      <formula>5.601</formula>
      <formula>6.2</formula>
    </cfRule>
    <cfRule type="cellIs" dxfId="11261" priority="11326" stopIfTrue="1" operator="lessThanOrEqual">
      <formula>5.6</formula>
    </cfRule>
  </conditionalFormatting>
  <conditionalFormatting sqref="L276">
    <cfRule type="cellIs" dxfId="11260" priority="11323" stopIfTrue="1" operator="lessThanOrEqual">
      <formula>0.02</formula>
    </cfRule>
  </conditionalFormatting>
  <conditionalFormatting sqref="G276">
    <cfRule type="cellIs" dxfId="11259" priority="11320" stopIfTrue="1" operator="lessThanOrEqual">
      <formula>0.12</formula>
    </cfRule>
    <cfRule type="cellIs" dxfId="11258" priority="11321" stopIfTrue="1" operator="between">
      <formula>0.1201</formula>
      <formula>0.2</formula>
    </cfRule>
    <cfRule type="cellIs" dxfId="11257" priority="11322" stopIfTrue="1" operator="greaterThan">
      <formula>0.2</formula>
    </cfRule>
  </conditionalFormatting>
  <conditionalFormatting sqref="P276">
    <cfRule type="cellIs" dxfId="11256" priority="11318" stopIfTrue="1" operator="between">
      <formula>50.1</formula>
      <formula>100</formula>
    </cfRule>
    <cfRule type="cellIs" dxfId="11255" priority="11319" stopIfTrue="1" operator="greaterThan">
      <formula>100</formula>
    </cfRule>
  </conditionalFormatting>
  <conditionalFormatting sqref="O276">
    <cfRule type="cellIs" dxfId="11254" priority="11316" stopIfTrue="1" operator="between">
      <formula>1250.1</formula>
      <formula>5000</formula>
    </cfRule>
    <cfRule type="cellIs" dxfId="11253" priority="11317" stopIfTrue="1" operator="greaterThan">
      <formula>5000</formula>
    </cfRule>
  </conditionalFormatting>
  <conditionalFormatting sqref="Q276">
    <cfRule type="cellIs" dxfId="11252" priority="11314" operator="lessThanOrEqual">
      <formula>1</formula>
    </cfRule>
    <cfRule type="cellIs" dxfId="11251" priority="11315" operator="lessThan">
      <formula>3</formula>
    </cfRule>
  </conditionalFormatting>
  <conditionalFormatting sqref="F288:G288">
    <cfRule type="cellIs" dxfId="11250" priority="11311" stopIfTrue="1" operator="lessThanOrEqual">
      <formula>60</formula>
    </cfRule>
    <cfRule type="cellIs" dxfId="11249" priority="11312" stopIfTrue="1" operator="between">
      <formula>60</formula>
      <formula>100</formula>
    </cfRule>
    <cfRule type="cellIs" dxfId="11248" priority="11313" stopIfTrue="1" operator="greaterThan">
      <formula>100</formula>
    </cfRule>
  </conditionalFormatting>
  <conditionalFormatting sqref="E288">
    <cfRule type="cellIs" dxfId="11247" priority="11308" stopIfTrue="1" operator="lessThanOrEqual">
      <formula>2.5</formula>
    </cfRule>
    <cfRule type="cellIs" dxfId="11246" priority="11309" stopIfTrue="1" operator="between">
      <formula>2.5</formula>
      <formula>7</formula>
    </cfRule>
    <cfRule type="cellIs" dxfId="11245" priority="11310" stopIfTrue="1" operator="greaterThan">
      <formula>7</formula>
    </cfRule>
  </conditionalFormatting>
  <conditionalFormatting sqref="H288">
    <cfRule type="cellIs" dxfId="11244" priority="11305" stopIfTrue="1" operator="lessThanOrEqual">
      <formula>12</formula>
    </cfRule>
    <cfRule type="cellIs" dxfId="11243" priority="11306" stopIfTrue="1" operator="between">
      <formula>12</formula>
      <formula>16</formula>
    </cfRule>
    <cfRule type="cellIs" dxfId="11242" priority="11307" stopIfTrue="1" operator="greaterThan">
      <formula>16</formula>
    </cfRule>
  </conditionalFormatting>
  <conditionalFormatting sqref="K288">
    <cfRule type="cellIs" dxfId="11241" priority="11302" stopIfTrue="1" operator="greaterThan">
      <formula>6.2</formula>
    </cfRule>
    <cfRule type="cellIs" dxfId="11240" priority="11303" stopIfTrue="1" operator="between">
      <formula>5.601</formula>
      <formula>6.2</formula>
    </cfRule>
    <cfRule type="cellIs" dxfId="11239" priority="11304" stopIfTrue="1" operator="lessThanOrEqual">
      <formula>5.6</formula>
    </cfRule>
  </conditionalFormatting>
  <conditionalFormatting sqref="L288">
    <cfRule type="cellIs" dxfId="11238" priority="11301" stopIfTrue="1" operator="lessThanOrEqual">
      <formula>0.02</formula>
    </cfRule>
  </conditionalFormatting>
  <conditionalFormatting sqref="G288">
    <cfRule type="cellIs" dxfId="11237" priority="11298" stopIfTrue="1" operator="lessThanOrEqual">
      <formula>0.12</formula>
    </cfRule>
    <cfRule type="cellIs" dxfId="11236" priority="11299" stopIfTrue="1" operator="between">
      <formula>0.1201</formula>
      <formula>0.2</formula>
    </cfRule>
    <cfRule type="cellIs" dxfId="11235" priority="11300" stopIfTrue="1" operator="greaterThan">
      <formula>0.2</formula>
    </cfRule>
  </conditionalFormatting>
  <conditionalFormatting sqref="P288">
    <cfRule type="cellIs" dxfId="11234" priority="11296" stopIfTrue="1" operator="between">
      <formula>50.1</formula>
      <formula>100</formula>
    </cfRule>
    <cfRule type="cellIs" dxfId="11233" priority="11297" stopIfTrue="1" operator="greaterThan">
      <formula>100</formula>
    </cfRule>
  </conditionalFormatting>
  <conditionalFormatting sqref="O288">
    <cfRule type="cellIs" dxfId="11232" priority="11294" stopIfTrue="1" operator="between">
      <formula>1250.1</formula>
      <formula>5000</formula>
    </cfRule>
    <cfRule type="cellIs" dxfId="11231" priority="11295" stopIfTrue="1" operator="greaterThan">
      <formula>5000</formula>
    </cfRule>
  </conditionalFormatting>
  <conditionalFormatting sqref="Q288">
    <cfRule type="cellIs" dxfId="11230" priority="11292" operator="lessThanOrEqual">
      <formula>1</formula>
    </cfRule>
    <cfRule type="cellIs" dxfId="11229" priority="11293" operator="lessThan">
      <formula>3</formula>
    </cfRule>
  </conditionalFormatting>
  <conditionalFormatting sqref="F300:G300">
    <cfRule type="cellIs" dxfId="11228" priority="11289" stopIfTrue="1" operator="lessThanOrEqual">
      <formula>60</formula>
    </cfRule>
    <cfRule type="cellIs" dxfId="11227" priority="11290" stopIfTrue="1" operator="between">
      <formula>60</formula>
      <formula>100</formula>
    </cfRule>
    <cfRule type="cellIs" dxfId="11226" priority="11291" stopIfTrue="1" operator="greaterThan">
      <formula>100</formula>
    </cfRule>
  </conditionalFormatting>
  <conditionalFormatting sqref="E300">
    <cfRule type="cellIs" dxfId="11225" priority="11286" stopIfTrue="1" operator="lessThanOrEqual">
      <formula>2.5</formula>
    </cfRule>
    <cfRule type="cellIs" dxfId="11224" priority="11287" stopIfTrue="1" operator="between">
      <formula>2.5</formula>
      <formula>7</formula>
    </cfRule>
    <cfRule type="cellIs" dxfId="11223" priority="11288" stopIfTrue="1" operator="greaterThan">
      <formula>7</formula>
    </cfRule>
  </conditionalFormatting>
  <conditionalFormatting sqref="H300">
    <cfRule type="cellIs" dxfId="11222" priority="11283" stopIfTrue="1" operator="lessThanOrEqual">
      <formula>12</formula>
    </cfRule>
    <cfRule type="cellIs" dxfId="11221" priority="11284" stopIfTrue="1" operator="between">
      <formula>12</formula>
      <formula>16</formula>
    </cfRule>
    <cfRule type="cellIs" dxfId="11220" priority="11285" stopIfTrue="1" operator="greaterThan">
      <formula>16</formula>
    </cfRule>
  </conditionalFormatting>
  <conditionalFormatting sqref="K300">
    <cfRule type="cellIs" dxfId="11219" priority="11280" stopIfTrue="1" operator="greaterThan">
      <formula>6.2</formula>
    </cfRule>
    <cfRule type="cellIs" dxfId="11218" priority="11281" stopIfTrue="1" operator="between">
      <formula>5.601</formula>
      <formula>6.2</formula>
    </cfRule>
    <cfRule type="cellIs" dxfId="11217" priority="11282" stopIfTrue="1" operator="lessThanOrEqual">
      <formula>5.6</formula>
    </cfRule>
  </conditionalFormatting>
  <conditionalFormatting sqref="L300">
    <cfRule type="cellIs" dxfId="11216" priority="11279" stopIfTrue="1" operator="lessThanOrEqual">
      <formula>0.02</formula>
    </cfRule>
  </conditionalFormatting>
  <conditionalFormatting sqref="G300">
    <cfRule type="cellIs" dxfId="11215" priority="11276" stopIfTrue="1" operator="lessThanOrEqual">
      <formula>0.12</formula>
    </cfRule>
    <cfRule type="cellIs" dxfId="11214" priority="11277" stopIfTrue="1" operator="between">
      <formula>0.1201</formula>
      <formula>0.2</formula>
    </cfRule>
    <cfRule type="cellIs" dxfId="11213" priority="11278" stopIfTrue="1" operator="greaterThan">
      <formula>0.2</formula>
    </cfRule>
  </conditionalFormatting>
  <conditionalFormatting sqref="P300">
    <cfRule type="cellIs" dxfId="11212" priority="11274" stopIfTrue="1" operator="between">
      <formula>50.1</formula>
      <formula>100</formula>
    </cfRule>
    <cfRule type="cellIs" dxfId="11211" priority="11275" stopIfTrue="1" operator="greaterThan">
      <formula>100</formula>
    </cfRule>
  </conditionalFormatting>
  <conditionalFormatting sqref="O300">
    <cfRule type="cellIs" dxfId="11210" priority="11272" stopIfTrue="1" operator="between">
      <formula>1250.1</formula>
      <formula>5000</formula>
    </cfRule>
    <cfRule type="cellIs" dxfId="11209" priority="11273" stopIfTrue="1" operator="greaterThan">
      <formula>5000</formula>
    </cfRule>
  </conditionalFormatting>
  <conditionalFormatting sqref="F300:G300">
    <cfRule type="cellIs" dxfId="11208" priority="11269" stopIfTrue="1" operator="lessThanOrEqual">
      <formula>60</formula>
    </cfRule>
    <cfRule type="cellIs" dxfId="11207" priority="11270" stopIfTrue="1" operator="between">
      <formula>60</formula>
      <formula>100</formula>
    </cfRule>
    <cfRule type="cellIs" dxfId="11206" priority="11271" stopIfTrue="1" operator="greaterThan">
      <formula>100</formula>
    </cfRule>
  </conditionalFormatting>
  <conditionalFormatting sqref="E300">
    <cfRule type="cellIs" dxfId="11205" priority="11266" stopIfTrue="1" operator="lessThanOrEqual">
      <formula>2.5</formula>
    </cfRule>
    <cfRule type="cellIs" dxfId="11204" priority="11267" stopIfTrue="1" operator="between">
      <formula>2.5</formula>
      <formula>7</formula>
    </cfRule>
    <cfRule type="cellIs" dxfId="11203" priority="11268" stopIfTrue="1" operator="greaterThan">
      <formula>7</formula>
    </cfRule>
  </conditionalFormatting>
  <conditionalFormatting sqref="H300">
    <cfRule type="cellIs" dxfId="11202" priority="11263" stopIfTrue="1" operator="lessThanOrEqual">
      <formula>12</formula>
    </cfRule>
    <cfRule type="cellIs" dxfId="11201" priority="11264" stopIfTrue="1" operator="between">
      <formula>12</formula>
      <formula>16</formula>
    </cfRule>
    <cfRule type="cellIs" dxfId="11200" priority="11265" stopIfTrue="1" operator="greaterThan">
      <formula>16</formula>
    </cfRule>
  </conditionalFormatting>
  <conditionalFormatting sqref="K300">
    <cfRule type="cellIs" dxfId="11199" priority="11260" stopIfTrue="1" operator="greaterThan">
      <formula>6.2</formula>
    </cfRule>
    <cfRule type="cellIs" dxfId="11198" priority="11261" stopIfTrue="1" operator="between">
      <formula>5.601</formula>
      <formula>6.2</formula>
    </cfRule>
    <cfRule type="cellIs" dxfId="11197" priority="11262" stopIfTrue="1" operator="lessThanOrEqual">
      <formula>5.6</formula>
    </cfRule>
  </conditionalFormatting>
  <conditionalFormatting sqref="L300">
    <cfRule type="cellIs" dxfId="11196" priority="11259" stopIfTrue="1" operator="lessThanOrEqual">
      <formula>0.02</formula>
    </cfRule>
  </conditionalFormatting>
  <conditionalFormatting sqref="G300">
    <cfRule type="cellIs" dxfId="11195" priority="11256" stopIfTrue="1" operator="lessThanOrEqual">
      <formula>0.12</formula>
    </cfRule>
    <cfRule type="cellIs" dxfId="11194" priority="11257" stopIfTrue="1" operator="between">
      <formula>0.1201</formula>
      <formula>0.2</formula>
    </cfRule>
    <cfRule type="cellIs" dxfId="11193" priority="11258" stopIfTrue="1" operator="greaterThan">
      <formula>0.2</formula>
    </cfRule>
  </conditionalFormatting>
  <conditionalFormatting sqref="P300">
    <cfRule type="cellIs" dxfId="11192" priority="11254" stopIfTrue="1" operator="between">
      <formula>50.1</formula>
      <formula>100</formula>
    </cfRule>
    <cfRule type="cellIs" dxfId="11191" priority="11255" stopIfTrue="1" operator="greaterThan">
      <formula>100</formula>
    </cfRule>
  </conditionalFormatting>
  <conditionalFormatting sqref="O300">
    <cfRule type="cellIs" dxfId="11190" priority="11252" stopIfTrue="1" operator="between">
      <formula>1250.1</formula>
      <formula>5000</formula>
    </cfRule>
    <cfRule type="cellIs" dxfId="11189" priority="11253" stopIfTrue="1" operator="greaterThan">
      <formula>5000</formula>
    </cfRule>
  </conditionalFormatting>
  <conditionalFormatting sqref="Q300">
    <cfRule type="cellIs" dxfId="11188" priority="11250" operator="lessThanOrEqual">
      <formula>1</formula>
    </cfRule>
    <cfRule type="cellIs" dxfId="11187" priority="11251" operator="lessThan">
      <formula>3</formula>
    </cfRule>
  </conditionalFormatting>
  <conditionalFormatting sqref="F312:G312">
    <cfRule type="cellIs" dxfId="11186" priority="11247" stopIfTrue="1" operator="lessThanOrEqual">
      <formula>60</formula>
    </cfRule>
    <cfRule type="cellIs" dxfId="11185" priority="11248" stopIfTrue="1" operator="between">
      <formula>60</formula>
      <formula>100</formula>
    </cfRule>
    <cfRule type="cellIs" dxfId="11184" priority="11249" stopIfTrue="1" operator="greaterThan">
      <formula>100</formula>
    </cfRule>
  </conditionalFormatting>
  <conditionalFormatting sqref="E312">
    <cfRule type="cellIs" dxfId="11183" priority="11244" stopIfTrue="1" operator="lessThanOrEqual">
      <formula>2.5</formula>
    </cfRule>
    <cfRule type="cellIs" dxfId="11182" priority="11245" stopIfTrue="1" operator="between">
      <formula>2.5</formula>
      <formula>7</formula>
    </cfRule>
    <cfRule type="cellIs" dxfId="11181" priority="11246" stopIfTrue="1" operator="greaterThan">
      <formula>7</formula>
    </cfRule>
  </conditionalFormatting>
  <conditionalFormatting sqref="H312">
    <cfRule type="cellIs" dxfId="11180" priority="11241" stopIfTrue="1" operator="lessThanOrEqual">
      <formula>12</formula>
    </cfRule>
    <cfRule type="cellIs" dxfId="11179" priority="11242" stopIfTrue="1" operator="between">
      <formula>12</formula>
      <formula>16</formula>
    </cfRule>
    <cfRule type="cellIs" dxfId="11178" priority="11243" stopIfTrue="1" operator="greaterThan">
      <formula>16</formula>
    </cfRule>
  </conditionalFormatting>
  <conditionalFormatting sqref="K312">
    <cfRule type="cellIs" dxfId="11177" priority="11238" stopIfTrue="1" operator="greaterThan">
      <formula>6.2</formula>
    </cfRule>
    <cfRule type="cellIs" dxfId="11176" priority="11239" stopIfTrue="1" operator="between">
      <formula>5.601</formula>
      <formula>6.2</formula>
    </cfRule>
    <cfRule type="cellIs" dxfId="11175" priority="11240" stopIfTrue="1" operator="lessThanOrEqual">
      <formula>5.6</formula>
    </cfRule>
  </conditionalFormatting>
  <conditionalFormatting sqref="L312">
    <cfRule type="cellIs" dxfId="11174" priority="11237" stopIfTrue="1" operator="lessThanOrEqual">
      <formula>0.02</formula>
    </cfRule>
  </conditionalFormatting>
  <conditionalFormatting sqref="G312">
    <cfRule type="cellIs" dxfId="11173" priority="11234" stopIfTrue="1" operator="lessThanOrEqual">
      <formula>0.12</formula>
    </cfRule>
    <cfRule type="cellIs" dxfId="11172" priority="11235" stopIfTrue="1" operator="between">
      <formula>0.1201</formula>
      <formula>0.2</formula>
    </cfRule>
    <cfRule type="cellIs" dxfId="11171" priority="11236" stopIfTrue="1" operator="greaterThan">
      <formula>0.2</formula>
    </cfRule>
  </conditionalFormatting>
  <conditionalFormatting sqref="P312">
    <cfRule type="cellIs" dxfId="11170" priority="11232" stopIfTrue="1" operator="between">
      <formula>50.1</formula>
      <formula>100</formula>
    </cfRule>
    <cfRule type="cellIs" dxfId="11169" priority="11233" stopIfTrue="1" operator="greaterThan">
      <formula>100</formula>
    </cfRule>
  </conditionalFormatting>
  <conditionalFormatting sqref="O312">
    <cfRule type="cellIs" dxfId="11168" priority="11230" stopIfTrue="1" operator="between">
      <formula>1250.1</formula>
      <formula>5000</formula>
    </cfRule>
    <cfRule type="cellIs" dxfId="11167" priority="11231" stopIfTrue="1" operator="greaterThan">
      <formula>5000</formula>
    </cfRule>
  </conditionalFormatting>
  <conditionalFormatting sqref="F312:G312">
    <cfRule type="cellIs" dxfId="11166" priority="11227" stopIfTrue="1" operator="lessThanOrEqual">
      <formula>60</formula>
    </cfRule>
    <cfRule type="cellIs" dxfId="11165" priority="11228" stopIfTrue="1" operator="between">
      <formula>60</formula>
      <formula>100</formula>
    </cfRule>
    <cfRule type="cellIs" dxfId="11164" priority="11229" stopIfTrue="1" operator="greaterThan">
      <formula>100</formula>
    </cfRule>
  </conditionalFormatting>
  <conditionalFormatting sqref="E312">
    <cfRule type="cellIs" dxfId="11163" priority="11224" stopIfTrue="1" operator="lessThanOrEqual">
      <formula>2.5</formula>
    </cfRule>
    <cfRule type="cellIs" dxfId="11162" priority="11225" stopIfTrue="1" operator="between">
      <formula>2.5</formula>
      <formula>7</formula>
    </cfRule>
    <cfRule type="cellIs" dxfId="11161" priority="11226" stopIfTrue="1" operator="greaterThan">
      <formula>7</formula>
    </cfRule>
  </conditionalFormatting>
  <conditionalFormatting sqref="H312">
    <cfRule type="cellIs" dxfId="11160" priority="11221" stopIfTrue="1" operator="lessThanOrEqual">
      <formula>12</formula>
    </cfRule>
    <cfRule type="cellIs" dxfId="11159" priority="11222" stopIfTrue="1" operator="between">
      <formula>12</formula>
      <formula>16</formula>
    </cfRule>
    <cfRule type="cellIs" dxfId="11158" priority="11223" stopIfTrue="1" operator="greaterThan">
      <formula>16</formula>
    </cfRule>
  </conditionalFormatting>
  <conditionalFormatting sqref="K312">
    <cfRule type="cellIs" dxfId="11157" priority="11218" stopIfTrue="1" operator="greaterThan">
      <formula>6.2</formula>
    </cfRule>
    <cfRule type="cellIs" dxfId="11156" priority="11219" stopIfTrue="1" operator="between">
      <formula>5.601</formula>
      <formula>6.2</formula>
    </cfRule>
    <cfRule type="cellIs" dxfId="11155" priority="11220" stopIfTrue="1" operator="lessThanOrEqual">
      <formula>5.6</formula>
    </cfRule>
  </conditionalFormatting>
  <conditionalFormatting sqref="L312">
    <cfRule type="cellIs" dxfId="11154" priority="11217" stopIfTrue="1" operator="lessThanOrEqual">
      <formula>0.02</formula>
    </cfRule>
  </conditionalFormatting>
  <conditionalFormatting sqref="G312">
    <cfRule type="cellIs" dxfId="11153" priority="11214" stopIfTrue="1" operator="lessThanOrEqual">
      <formula>0.12</formula>
    </cfRule>
    <cfRule type="cellIs" dxfId="11152" priority="11215" stopIfTrue="1" operator="between">
      <formula>0.1201</formula>
      <formula>0.2</formula>
    </cfRule>
    <cfRule type="cellIs" dxfId="11151" priority="11216" stopIfTrue="1" operator="greaterThan">
      <formula>0.2</formula>
    </cfRule>
  </conditionalFormatting>
  <conditionalFormatting sqref="P312">
    <cfRule type="cellIs" dxfId="11150" priority="11212" stopIfTrue="1" operator="between">
      <formula>50.1</formula>
      <formula>100</formula>
    </cfRule>
    <cfRule type="cellIs" dxfId="11149" priority="11213" stopIfTrue="1" operator="greaterThan">
      <formula>100</formula>
    </cfRule>
  </conditionalFormatting>
  <conditionalFormatting sqref="O312">
    <cfRule type="cellIs" dxfId="11148" priority="11210" stopIfTrue="1" operator="between">
      <formula>1250.1</formula>
      <formula>5000</formula>
    </cfRule>
    <cfRule type="cellIs" dxfId="11147" priority="11211" stopIfTrue="1" operator="greaterThan">
      <formula>5000</formula>
    </cfRule>
  </conditionalFormatting>
  <conditionalFormatting sqref="Q312">
    <cfRule type="cellIs" dxfId="11146" priority="11208" operator="lessThanOrEqual">
      <formula>1</formula>
    </cfRule>
    <cfRule type="cellIs" dxfId="11145" priority="11209" operator="lessThan">
      <formula>3</formula>
    </cfRule>
  </conditionalFormatting>
  <conditionalFormatting sqref="F324 J324">
    <cfRule type="cellIs" dxfId="11144" priority="11205" stopIfTrue="1" operator="lessThanOrEqual">
      <formula>60</formula>
    </cfRule>
    <cfRule type="cellIs" dxfId="11143" priority="11206" stopIfTrue="1" operator="between">
      <formula>60</formula>
      <formula>100</formula>
    </cfRule>
    <cfRule type="cellIs" dxfId="11142" priority="11207" stopIfTrue="1" operator="greaterThan">
      <formula>100</formula>
    </cfRule>
  </conditionalFormatting>
  <conditionalFormatting sqref="E324">
    <cfRule type="cellIs" dxfId="11141" priority="11202" stopIfTrue="1" operator="lessThanOrEqual">
      <formula>2.5</formula>
    </cfRule>
    <cfRule type="cellIs" dxfId="11140" priority="11203" stopIfTrue="1" operator="between">
      <formula>2.5</formula>
      <formula>7</formula>
    </cfRule>
    <cfRule type="cellIs" dxfId="11139" priority="11204" stopIfTrue="1" operator="greaterThan">
      <formula>7</formula>
    </cfRule>
  </conditionalFormatting>
  <conditionalFormatting sqref="H324">
    <cfRule type="cellIs" dxfId="11138" priority="11199" stopIfTrue="1" operator="lessThanOrEqual">
      <formula>12</formula>
    </cfRule>
    <cfRule type="cellIs" dxfId="11137" priority="11200" stopIfTrue="1" operator="between">
      <formula>12</formula>
      <formula>16</formula>
    </cfRule>
    <cfRule type="cellIs" dxfId="11136" priority="11201" stopIfTrue="1" operator="greaterThan">
      <formula>16</formula>
    </cfRule>
  </conditionalFormatting>
  <conditionalFormatting sqref="K324">
    <cfRule type="cellIs" dxfId="11135" priority="11196" stopIfTrue="1" operator="greaterThan">
      <formula>6.2</formula>
    </cfRule>
    <cfRule type="cellIs" dxfId="11134" priority="11197" stopIfTrue="1" operator="between">
      <formula>5.601</formula>
      <formula>6.2</formula>
    </cfRule>
    <cfRule type="cellIs" dxfId="11133" priority="11198" stopIfTrue="1" operator="lessThanOrEqual">
      <formula>5.6</formula>
    </cfRule>
  </conditionalFormatting>
  <conditionalFormatting sqref="L324">
    <cfRule type="cellIs" dxfId="11132" priority="11195" stopIfTrue="1" operator="lessThanOrEqual">
      <formula>0.02</formula>
    </cfRule>
  </conditionalFormatting>
  <conditionalFormatting sqref="G324">
    <cfRule type="cellIs" dxfId="11131" priority="11192" stopIfTrue="1" operator="lessThanOrEqual">
      <formula>0.12</formula>
    </cfRule>
    <cfRule type="cellIs" dxfId="11130" priority="11193" stopIfTrue="1" operator="between">
      <formula>0.1201</formula>
      <formula>0.2</formula>
    </cfRule>
    <cfRule type="cellIs" dxfId="11129" priority="11194" stopIfTrue="1" operator="greaterThan">
      <formula>0.2</formula>
    </cfRule>
  </conditionalFormatting>
  <conditionalFormatting sqref="P324">
    <cfRule type="cellIs" dxfId="11128" priority="11190" stopIfTrue="1" operator="between">
      <formula>50.1</formula>
      <formula>100</formula>
    </cfRule>
    <cfRule type="cellIs" dxfId="11127" priority="11191" stopIfTrue="1" operator="greaterThan">
      <formula>100</formula>
    </cfRule>
  </conditionalFormatting>
  <conditionalFormatting sqref="O324">
    <cfRule type="cellIs" dxfId="11126" priority="11188" stopIfTrue="1" operator="between">
      <formula>1250.1</formula>
      <formula>5000</formula>
    </cfRule>
    <cfRule type="cellIs" dxfId="11125" priority="11189" stopIfTrue="1" operator="greaterThan">
      <formula>5000</formula>
    </cfRule>
  </conditionalFormatting>
  <conditionalFormatting sqref="F324 J324">
    <cfRule type="cellIs" dxfId="11124" priority="11185" stopIfTrue="1" operator="lessThanOrEqual">
      <formula>60</formula>
    </cfRule>
    <cfRule type="cellIs" dxfId="11123" priority="11186" stopIfTrue="1" operator="between">
      <formula>60</formula>
      <formula>100</formula>
    </cfRule>
    <cfRule type="cellIs" dxfId="11122" priority="11187" stopIfTrue="1" operator="greaterThan">
      <formula>100</formula>
    </cfRule>
  </conditionalFormatting>
  <conditionalFormatting sqref="E324">
    <cfRule type="cellIs" dxfId="11121" priority="11182" stopIfTrue="1" operator="lessThanOrEqual">
      <formula>2.5</formula>
    </cfRule>
    <cfRule type="cellIs" dxfId="11120" priority="11183" stopIfTrue="1" operator="between">
      <formula>2.5</formula>
      <formula>7</formula>
    </cfRule>
    <cfRule type="cellIs" dxfId="11119" priority="11184" stopIfTrue="1" operator="greaterThan">
      <formula>7</formula>
    </cfRule>
  </conditionalFormatting>
  <conditionalFormatting sqref="H324">
    <cfRule type="cellIs" dxfId="11118" priority="11179" stopIfTrue="1" operator="lessThanOrEqual">
      <formula>12</formula>
    </cfRule>
    <cfRule type="cellIs" dxfId="11117" priority="11180" stopIfTrue="1" operator="between">
      <formula>12</formula>
      <formula>16</formula>
    </cfRule>
    <cfRule type="cellIs" dxfId="11116" priority="11181" stopIfTrue="1" operator="greaterThan">
      <formula>16</formula>
    </cfRule>
  </conditionalFormatting>
  <conditionalFormatting sqref="K324">
    <cfRule type="cellIs" dxfId="11115" priority="11176" stopIfTrue="1" operator="greaterThan">
      <formula>6.2</formula>
    </cfRule>
    <cfRule type="cellIs" dxfId="11114" priority="11177" stopIfTrue="1" operator="between">
      <formula>5.601</formula>
      <formula>6.2</formula>
    </cfRule>
    <cfRule type="cellIs" dxfId="11113" priority="11178" stopIfTrue="1" operator="lessThanOrEqual">
      <formula>5.6</formula>
    </cfRule>
  </conditionalFormatting>
  <conditionalFormatting sqref="L324">
    <cfRule type="cellIs" dxfId="11112" priority="11175" stopIfTrue="1" operator="lessThanOrEqual">
      <formula>0.02</formula>
    </cfRule>
  </conditionalFormatting>
  <conditionalFormatting sqref="G324">
    <cfRule type="cellIs" dxfId="11111" priority="11172" stopIfTrue="1" operator="lessThanOrEqual">
      <formula>0.12</formula>
    </cfRule>
    <cfRule type="cellIs" dxfId="11110" priority="11173" stopIfTrue="1" operator="between">
      <formula>0.1201</formula>
      <formula>0.2</formula>
    </cfRule>
    <cfRule type="cellIs" dxfId="11109" priority="11174" stopIfTrue="1" operator="greaterThan">
      <formula>0.2</formula>
    </cfRule>
  </conditionalFormatting>
  <conditionalFormatting sqref="P324">
    <cfRule type="cellIs" dxfId="11108" priority="11170" stopIfTrue="1" operator="between">
      <formula>50.1</formula>
      <formula>100</formula>
    </cfRule>
    <cfRule type="cellIs" dxfId="11107" priority="11171" stopIfTrue="1" operator="greaterThan">
      <formula>100</formula>
    </cfRule>
  </conditionalFormatting>
  <conditionalFormatting sqref="O324">
    <cfRule type="cellIs" dxfId="11106" priority="11168" stopIfTrue="1" operator="between">
      <formula>1250.1</formula>
      <formula>5000</formula>
    </cfRule>
    <cfRule type="cellIs" dxfId="11105" priority="11169" stopIfTrue="1" operator="greaterThan">
      <formula>5000</formula>
    </cfRule>
  </conditionalFormatting>
  <conditionalFormatting sqref="Q324">
    <cfRule type="cellIs" dxfId="11104" priority="11166" operator="lessThanOrEqual">
      <formula>1</formula>
    </cfRule>
    <cfRule type="cellIs" dxfId="11103" priority="11167" operator="lessThan">
      <formula>3</formula>
    </cfRule>
  </conditionalFormatting>
  <conditionalFormatting sqref="F336:G336">
    <cfRule type="cellIs" dxfId="11102" priority="11163" stopIfTrue="1" operator="lessThanOrEqual">
      <formula>60</formula>
    </cfRule>
    <cfRule type="cellIs" dxfId="11101" priority="11164" stopIfTrue="1" operator="between">
      <formula>60</formula>
      <formula>100</formula>
    </cfRule>
    <cfRule type="cellIs" dxfId="11100" priority="11165" stopIfTrue="1" operator="greaterThan">
      <formula>100</formula>
    </cfRule>
  </conditionalFormatting>
  <conditionalFormatting sqref="E336">
    <cfRule type="cellIs" dxfId="11099" priority="11160" stopIfTrue="1" operator="lessThanOrEqual">
      <formula>2.5</formula>
    </cfRule>
    <cfRule type="cellIs" dxfId="11098" priority="11161" stopIfTrue="1" operator="between">
      <formula>2.5</formula>
      <formula>7</formula>
    </cfRule>
    <cfRule type="cellIs" dxfId="11097" priority="11162" stopIfTrue="1" operator="greaterThan">
      <formula>7</formula>
    </cfRule>
  </conditionalFormatting>
  <conditionalFormatting sqref="H336">
    <cfRule type="cellIs" dxfId="11096" priority="11157" stopIfTrue="1" operator="lessThanOrEqual">
      <formula>12</formula>
    </cfRule>
    <cfRule type="cellIs" dxfId="11095" priority="11158" stopIfTrue="1" operator="between">
      <formula>12</formula>
      <formula>16</formula>
    </cfRule>
    <cfRule type="cellIs" dxfId="11094" priority="11159" stopIfTrue="1" operator="greaterThan">
      <formula>16</formula>
    </cfRule>
  </conditionalFormatting>
  <conditionalFormatting sqref="K336">
    <cfRule type="cellIs" dxfId="11093" priority="11154" stopIfTrue="1" operator="greaterThan">
      <formula>6.2</formula>
    </cfRule>
    <cfRule type="cellIs" dxfId="11092" priority="11155" stopIfTrue="1" operator="between">
      <formula>5.601</formula>
      <formula>6.2</formula>
    </cfRule>
    <cfRule type="cellIs" dxfId="11091" priority="11156" stopIfTrue="1" operator="lessThanOrEqual">
      <formula>5.6</formula>
    </cfRule>
  </conditionalFormatting>
  <conditionalFormatting sqref="L336">
    <cfRule type="cellIs" dxfId="11090" priority="11153" stopIfTrue="1" operator="lessThanOrEqual">
      <formula>0.02</formula>
    </cfRule>
  </conditionalFormatting>
  <conditionalFormatting sqref="G336">
    <cfRule type="cellIs" dxfId="11089" priority="11150" stopIfTrue="1" operator="lessThanOrEqual">
      <formula>0.12</formula>
    </cfRule>
    <cfRule type="cellIs" dxfId="11088" priority="11151" stopIfTrue="1" operator="between">
      <formula>0.1201</formula>
      <formula>0.2</formula>
    </cfRule>
    <cfRule type="cellIs" dxfId="11087" priority="11152" stopIfTrue="1" operator="greaterThan">
      <formula>0.2</formula>
    </cfRule>
  </conditionalFormatting>
  <conditionalFormatting sqref="P336">
    <cfRule type="cellIs" dxfId="11086" priority="11148" stopIfTrue="1" operator="between">
      <formula>50.1</formula>
      <formula>100</formula>
    </cfRule>
    <cfRule type="cellIs" dxfId="11085" priority="11149" stopIfTrue="1" operator="greaterThan">
      <formula>100</formula>
    </cfRule>
  </conditionalFormatting>
  <conditionalFormatting sqref="O336">
    <cfRule type="cellIs" dxfId="11084" priority="11146" stopIfTrue="1" operator="between">
      <formula>1250.1</formula>
      <formula>5000</formula>
    </cfRule>
    <cfRule type="cellIs" dxfId="11083" priority="11147" stopIfTrue="1" operator="greaterThan">
      <formula>5000</formula>
    </cfRule>
  </conditionalFormatting>
  <conditionalFormatting sqref="F336:G336">
    <cfRule type="cellIs" dxfId="11082" priority="11143" stopIfTrue="1" operator="lessThanOrEqual">
      <formula>60</formula>
    </cfRule>
    <cfRule type="cellIs" dxfId="11081" priority="11144" stopIfTrue="1" operator="between">
      <formula>60</formula>
      <formula>100</formula>
    </cfRule>
    <cfRule type="cellIs" dxfId="11080" priority="11145" stopIfTrue="1" operator="greaterThan">
      <formula>100</formula>
    </cfRule>
  </conditionalFormatting>
  <conditionalFormatting sqref="E336">
    <cfRule type="cellIs" dxfId="11079" priority="11140" stopIfTrue="1" operator="lessThanOrEqual">
      <formula>2.5</formula>
    </cfRule>
    <cfRule type="cellIs" dxfId="11078" priority="11141" stopIfTrue="1" operator="between">
      <formula>2.5</formula>
      <formula>7</formula>
    </cfRule>
    <cfRule type="cellIs" dxfId="11077" priority="11142" stopIfTrue="1" operator="greaterThan">
      <formula>7</formula>
    </cfRule>
  </conditionalFormatting>
  <conditionalFormatting sqref="H336">
    <cfRule type="cellIs" dxfId="11076" priority="11137" stopIfTrue="1" operator="lessThanOrEqual">
      <formula>12</formula>
    </cfRule>
    <cfRule type="cellIs" dxfId="11075" priority="11138" stopIfTrue="1" operator="between">
      <formula>12</formula>
      <formula>16</formula>
    </cfRule>
    <cfRule type="cellIs" dxfId="11074" priority="11139" stopIfTrue="1" operator="greaterThan">
      <formula>16</formula>
    </cfRule>
  </conditionalFormatting>
  <conditionalFormatting sqref="K336">
    <cfRule type="cellIs" dxfId="11073" priority="11134" stopIfTrue="1" operator="greaterThan">
      <formula>6.2</formula>
    </cfRule>
    <cfRule type="cellIs" dxfId="11072" priority="11135" stopIfTrue="1" operator="between">
      <formula>5.601</formula>
      <formula>6.2</formula>
    </cfRule>
    <cfRule type="cellIs" dxfId="11071" priority="11136" stopIfTrue="1" operator="lessThanOrEqual">
      <formula>5.6</formula>
    </cfRule>
  </conditionalFormatting>
  <conditionalFormatting sqref="L336">
    <cfRule type="cellIs" dxfId="11070" priority="11133" stopIfTrue="1" operator="lessThanOrEqual">
      <formula>0.02</formula>
    </cfRule>
  </conditionalFormatting>
  <conditionalFormatting sqref="G336">
    <cfRule type="cellIs" dxfId="11069" priority="11130" stopIfTrue="1" operator="lessThanOrEqual">
      <formula>0.12</formula>
    </cfRule>
    <cfRule type="cellIs" dxfId="11068" priority="11131" stopIfTrue="1" operator="between">
      <formula>0.1201</formula>
      <formula>0.2</formula>
    </cfRule>
    <cfRule type="cellIs" dxfId="11067" priority="11132" stopIfTrue="1" operator="greaterThan">
      <formula>0.2</formula>
    </cfRule>
  </conditionalFormatting>
  <conditionalFormatting sqref="P336">
    <cfRule type="cellIs" dxfId="11066" priority="11128" stopIfTrue="1" operator="between">
      <formula>50.1</formula>
      <formula>100</formula>
    </cfRule>
    <cfRule type="cellIs" dxfId="11065" priority="11129" stopIfTrue="1" operator="greaterThan">
      <formula>100</formula>
    </cfRule>
  </conditionalFormatting>
  <conditionalFormatting sqref="O336">
    <cfRule type="cellIs" dxfId="11064" priority="11126" stopIfTrue="1" operator="between">
      <formula>1250.1</formula>
      <formula>5000</formula>
    </cfRule>
    <cfRule type="cellIs" dxfId="11063" priority="11127" stopIfTrue="1" operator="greaterThan">
      <formula>5000</formula>
    </cfRule>
  </conditionalFormatting>
  <conditionalFormatting sqref="Q336">
    <cfRule type="cellIs" dxfId="11062" priority="11124" operator="lessThanOrEqual">
      <formula>1</formula>
    </cfRule>
    <cfRule type="cellIs" dxfId="11061" priority="11125" operator="lessThan">
      <formula>3</formula>
    </cfRule>
  </conditionalFormatting>
  <conditionalFormatting sqref="F352:G352">
    <cfRule type="cellIs" dxfId="11060" priority="11121" stopIfTrue="1" operator="lessThanOrEqual">
      <formula>60</formula>
    </cfRule>
    <cfRule type="cellIs" dxfId="11059" priority="11122" stopIfTrue="1" operator="between">
      <formula>60</formula>
      <formula>100</formula>
    </cfRule>
    <cfRule type="cellIs" dxfId="11058" priority="11123" stopIfTrue="1" operator="greaterThan">
      <formula>100</formula>
    </cfRule>
  </conditionalFormatting>
  <conditionalFormatting sqref="E352">
    <cfRule type="cellIs" dxfId="11057" priority="11118" stopIfTrue="1" operator="lessThanOrEqual">
      <formula>2.5</formula>
    </cfRule>
    <cfRule type="cellIs" dxfId="11056" priority="11119" stopIfTrue="1" operator="between">
      <formula>2.5</formula>
      <formula>7</formula>
    </cfRule>
    <cfRule type="cellIs" dxfId="11055" priority="11120" stopIfTrue="1" operator="greaterThan">
      <formula>7</formula>
    </cfRule>
  </conditionalFormatting>
  <conditionalFormatting sqref="H352">
    <cfRule type="cellIs" dxfId="11054" priority="11115" stopIfTrue="1" operator="lessThanOrEqual">
      <formula>12</formula>
    </cfRule>
    <cfRule type="cellIs" dxfId="11053" priority="11116" stopIfTrue="1" operator="between">
      <formula>12</formula>
      <formula>16</formula>
    </cfRule>
    <cfRule type="cellIs" dxfId="11052" priority="11117" stopIfTrue="1" operator="greaterThan">
      <formula>16</formula>
    </cfRule>
  </conditionalFormatting>
  <conditionalFormatting sqref="K352">
    <cfRule type="cellIs" dxfId="11051" priority="11112" stopIfTrue="1" operator="greaterThan">
      <formula>6.2</formula>
    </cfRule>
    <cfRule type="cellIs" dxfId="11050" priority="11113" stopIfTrue="1" operator="between">
      <formula>5.601</formula>
      <formula>6.2</formula>
    </cfRule>
    <cfRule type="cellIs" dxfId="11049" priority="11114" stopIfTrue="1" operator="lessThanOrEqual">
      <formula>5.6</formula>
    </cfRule>
  </conditionalFormatting>
  <conditionalFormatting sqref="L352">
    <cfRule type="cellIs" dxfId="11048" priority="11111" stopIfTrue="1" operator="lessThanOrEqual">
      <formula>0.02</formula>
    </cfRule>
  </conditionalFormatting>
  <conditionalFormatting sqref="G352">
    <cfRule type="cellIs" dxfId="11047" priority="11108" stopIfTrue="1" operator="lessThanOrEqual">
      <formula>0.12</formula>
    </cfRule>
    <cfRule type="cellIs" dxfId="11046" priority="11109" stopIfTrue="1" operator="between">
      <formula>0.1201</formula>
      <formula>0.2</formula>
    </cfRule>
    <cfRule type="cellIs" dxfId="11045" priority="11110" stopIfTrue="1" operator="greaterThan">
      <formula>0.2</formula>
    </cfRule>
  </conditionalFormatting>
  <conditionalFormatting sqref="P352">
    <cfRule type="cellIs" dxfId="11044" priority="11106" stopIfTrue="1" operator="between">
      <formula>50.1</formula>
      <formula>100</formula>
    </cfRule>
    <cfRule type="cellIs" dxfId="11043" priority="11107" stopIfTrue="1" operator="greaterThan">
      <formula>100</formula>
    </cfRule>
  </conditionalFormatting>
  <conditionalFormatting sqref="O352">
    <cfRule type="cellIs" dxfId="11042" priority="11104" stopIfTrue="1" operator="between">
      <formula>1250.1</formula>
      <formula>5000</formula>
    </cfRule>
    <cfRule type="cellIs" dxfId="11041" priority="11105" stopIfTrue="1" operator="greaterThan">
      <formula>5000</formula>
    </cfRule>
  </conditionalFormatting>
  <conditionalFormatting sqref="F352:G352">
    <cfRule type="cellIs" dxfId="11040" priority="11101" stopIfTrue="1" operator="lessThanOrEqual">
      <formula>60</formula>
    </cfRule>
    <cfRule type="cellIs" dxfId="11039" priority="11102" stopIfTrue="1" operator="between">
      <formula>60</formula>
      <formula>100</formula>
    </cfRule>
    <cfRule type="cellIs" dxfId="11038" priority="11103" stopIfTrue="1" operator="greaterThan">
      <formula>100</formula>
    </cfRule>
  </conditionalFormatting>
  <conditionalFormatting sqref="E352">
    <cfRule type="cellIs" dxfId="11037" priority="11098" stopIfTrue="1" operator="lessThanOrEqual">
      <formula>2.5</formula>
    </cfRule>
    <cfRule type="cellIs" dxfId="11036" priority="11099" stopIfTrue="1" operator="between">
      <formula>2.5</formula>
      <formula>7</formula>
    </cfRule>
    <cfRule type="cellIs" dxfId="11035" priority="11100" stopIfTrue="1" operator="greaterThan">
      <formula>7</formula>
    </cfRule>
  </conditionalFormatting>
  <conditionalFormatting sqref="H352">
    <cfRule type="cellIs" dxfId="11034" priority="11095" stopIfTrue="1" operator="lessThanOrEqual">
      <formula>12</formula>
    </cfRule>
    <cfRule type="cellIs" dxfId="11033" priority="11096" stopIfTrue="1" operator="between">
      <formula>12</formula>
      <formula>16</formula>
    </cfRule>
    <cfRule type="cellIs" dxfId="11032" priority="11097" stopIfTrue="1" operator="greaterThan">
      <formula>16</formula>
    </cfRule>
  </conditionalFormatting>
  <conditionalFormatting sqref="K352">
    <cfRule type="cellIs" dxfId="11031" priority="11092" stopIfTrue="1" operator="greaterThan">
      <formula>6.2</formula>
    </cfRule>
    <cfRule type="cellIs" dxfId="11030" priority="11093" stopIfTrue="1" operator="between">
      <formula>5.601</formula>
      <formula>6.2</formula>
    </cfRule>
    <cfRule type="cellIs" dxfId="11029" priority="11094" stopIfTrue="1" operator="lessThanOrEqual">
      <formula>5.6</formula>
    </cfRule>
  </conditionalFormatting>
  <conditionalFormatting sqref="L352">
    <cfRule type="cellIs" dxfId="11028" priority="11091" stopIfTrue="1" operator="lessThanOrEqual">
      <formula>0.02</formula>
    </cfRule>
  </conditionalFormatting>
  <conditionalFormatting sqref="G352">
    <cfRule type="cellIs" dxfId="11027" priority="11088" stopIfTrue="1" operator="lessThanOrEqual">
      <formula>0.12</formula>
    </cfRule>
    <cfRule type="cellIs" dxfId="11026" priority="11089" stopIfTrue="1" operator="between">
      <formula>0.1201</formula>
      <formula>0.2</formula>
    </cfRule>
    <cfRule type="cellIs" dxfId="11025" priority="11090" stopIfTrue="1" operator="greaterThan">
      <formula>0.2</formula>
    </cfRule>
  </conditionalFormatting>
  <conditionalFormatting sqref="P352">
    <cfRule type="cellIs" dxfId="11024" priority="11086" stopIfTrue="1" operator="between">
      <formula>50.1</formula>
      <formula>100</formula>
    </cfRule>
    <cfRule type="cellIs" dxfId="11023" priority="11087" stopIfTrue="1" operator="greaterThan">
      <formula>100</formula>
    </cfRule>
  </conditionalFormatting>
  <conditionalFormatting sqref="O352">
    <cfRule type="cellIs" dxfId="11022" priority="11084" stopIfTrue="1" operator="between">
      <formula>1250.1</formula>
      <formula>5000</formula>
    </cfRule>
    <cfRule type="cellIs" dxfId="11021" priority="11085" stopIfTrue="1" operator="greaterThan">
      <formula>5000</formula>
    </cfRule>
  </conditionalFormatting>
  <conditionalFormatting sqref="Q352">
    <cfRule type="cellIs" dxfId="11020" priority="11082" operator="lessThanOrEqual">
      <formula>1</formula>
    </cfRule>
    <cfRule type="cellIs" dxfId="11019" priority="11083" operator="lessThan">
      <formula>3</formula>
    </cfRule>
  </conditionalFormatting>
  <conditionalFormatting sqref="F366:G366">
    <cfRule type="cellIs" dxfId="11018" priority="11079" stopIfTrue="1" operator="lessThanOrEqual">
      <formula>60</formula>
    </cfRule>
    <cfRule type="cellIs" dxfId="11017" priority="11080" stopIfTrue="1" operator="between">
      <formula>60</formula>
      <formula>100</formula>
    </cfRule>
    <cfRule type="cellIs" dxfId="11016" priority="11081" stopIfTrue="1" operator="greaterThan">
      <formula>100</formula>
    </cfRule>
  </conditionalFormatting>
  <conditionalFormatting sqref="E366">
    <cfRule type="cellIs" dxfId="11015" priority="11076" stopIfTrue="1" operator="lessThanOrEqual">
      <formula>2.5</formula>
    </cfRule>
    <cfRule type="cellIs" dxfId="11014" priority="11077" stopIfTrue="1" operator="between">
      <formula>2.5</formula>
      <formula>7</formula>
    </cfRule>
    <cfRule type="cellIs" dxfId="11013" priority="11078" stopIfTrue="1" operator="greaterThan">
      <formula>7</formula>
    </cfRule>
  </conditionalFormatting>
  <conditionalFormatting sqref="H366">
    <cfRule type="cellIs" dxfId="11012" priority="11073" stopIfTrue="1" operator="lessThanOrEqual">
      <formula>12</formula>
    </cfRule>
    <cfRule type="cellIs" dxfId="11011" priority="11074" stopIfTrue="1" operator="between">
      <formula>12</formula>
      <formula>16</formula>
    </cfRule>
    <cfRule type="cellIs" dxfId="11010" priority="11075" stopIfTrue="1" operator="greaterThan">
      <formula>16</formula>
    </cfRule>
  </conditionalFormatting>
  <conditionalFormatting sqref="K366">
    <cfRule type="cellIs" dxfId="11009" priority="11070" stopIfTrue="1" operator="greaterThan">
      <formula>6.2</formula>
    </cfRule>
    <cfRule type="cellIs" dxfId="11008" priority="11071" stopIfTrue="1" operator="between">
      <formula>5.601</formula>
      <formula>6.2</formula>
    </cfRule>
    <cfRule type="cellIs" dxfId="11007" priority="11072" stopIfTrue="1" operator="lessThanOrEqual">
      <formula>5.6</formula>
    </cfRule>
  </conditionalFormatting>
  <conditionalFormatting sqref="L366">
    <cfRule type="cellIs" dxfId="11006" priority="11069" stopIfTrue="1" operator="lessThanOrEqual">
      <formula>0.02</formula>
    </cfRule>
  </conditionalFormatting>
  <conditionalFormatting sqref="G366">
    <cfRule type="cellIs" dxfId="11005" priority="11066" stopIfTrue="1" operator="lessThanOrEqual">
      <formula>0.12</formula>
    </cfRule>
    <cfRule type="cellIs" dxfId="11004" priority="11067" stopIfTrue="1" operator="between">
      <formula>0.1201</formula>
      <formula>0.2</formula>
    </cfRule>
    <cfRule type="cellIs" dxfId="11003" priority="11068" stopIfTrue="1" operator="greaterThan">
      <formula>0.2</formula>
    </cfRule>
  </conditionalFormatting>
  <conditionalFormatting sqref="P366">
    <cfRule type="cellIs" dxfId="11002" priority="11064" stopIfTrue="1" operator="between">
      <formula>50.1</formula>
      <formula>100</formula>
    </cfRule>
    <cfRule type="cellIs" dxfId="11001" priority="11065" stopIfTrue="1" operator="greaterThan">
      <formula>100</formula>
    </cfRule>
  </conditionalFormatting>
  <conditionalFormatting sqref="O366">
    <cfRule type="cellIs" dxfId="11000" priority="11062" stopIfTrue="1" operator="between">
      <formula>1250.1</formula>
      <formula>5000</formula>
    </cfRule>
    <cfRule type="cellIs" dxfId="10999" priority="11063" stopIfTrue="1" operator="greaterThan">
      <formula>5000</formula>
    </cfRule>
  </conditionalFormatting>
  <conditionalFormatting sqref="Q366">
    <cfRule type="cellIs" dxfId="10998" priority="11060" operator="lessThanOrEqual">
      <formula>1</formula>
    </cfRule>
    <cfRule type="cellIs" dxfId="10997" priority="11061" operator="lessThan">
      <formula>3</formula>
    </cfRule>
  </conditionalFormatting>
  <conditionalFormatting sqref="F380:G380">
    <cfRule type="cellIs" dxfId="10996" priority="11057" stopIfTrue="1" operator="lessThanOrEqual">
      <formula>60</formula>
    </cfRule>
    <cfRule type="cellIs" dxfId="10995" priority="11058" stopIfTrue="1" operator="between">
      <formula>60</formula>
      <formula>100</formula>
    </cfRule>
    <cfRule type="cellIs" dxfId="10994" priority="11059" stopIfTrue="1" operator="greaterThan">
      <formula>100</formula>
    </cfRule>
  </conditionalFormatting>
  <conditionalFormatting sqref="E380">
    <cfRule type="cellIs" dxfId="10993" priority="11054" stopIfTrue="1" operator="lessThanOrEqual">
      <formula>2.5</formula>
    </cfRule>
    <cfRule type="cellIs" dxfId="10992" priority="11055" stopIfTrue="1" operator="between">
      <formula>2.5</formula>
      <formula>7</formula>
    </cfRule>
    <cfRule type="cellIs" dxfId="10991" priority="11056" stopIfTrue="1" operator="greaterThan">
      <formula>7</formula>
    </cfRule>
  </conditionalFormatting>
  <conditionalFormatting sqref="H380">
    <cfRule type="cellIs" dxfId="10990" priority="11051" stopIfTrue="1" operator="lessThanOrEqual">
      <formula>12</formula>
    </cfRule>
    <cfRule type="cellIs" dxfId="10989" priority="11052" stopIfTrue="1" operator="between">
      <formula>12</formula>
      <formula>16</formula>
    </cfRule>
    <cfRule type="cellIs" dxfId="10988" priority="11053" stopIfTrue="1" operator="greaterThan">
      <formula>16</formula>
    </cfRule>
  </conditionalFormatting>
  <conditionalFormatting sqref="K380">
    <cfRule type="cellIs" dxfId="10987" priority="11048" stopIfTrue="1" operator="greaterThan">
      <formula>6.2</formula>
    </cfRule>
    <cfRule type="cellIs" dxfId="10986" priority="11049" stopIfTrue="1" operator="between">
      <formula>5.601</formula>
      <formula>6.2</formula>
    </cfRule>
    <cfRule type="cellIs" dxfId="10985" priority="11050" stopIfTrue="1" operator="lessThanOrEqual">
      <formula>5.6</formula>
    </cfRule>
  </conditionalFormatting>
  <conditionalFormatting sqref="L380">
    <cfRule type="cellIs" dxfId="10984" priority="11047" stopIfTrue="1" operator="lessThanOrEqual">
      <formula>0.02</formula>
    </cfRule>
  </conditionalFormatting>
  <conditionalFormatting sqref="G380">
    <cfRule type="cellIs" dxfId="10983" priority="11044" stopIfTrue="1" operator="lessThanOrEqual">
      <formula>0.12</formula>
    </cfRule>
    <cfRule type="cellIs" dxfId="10982" priority="11045" stopIfTrue="1" operator="between">
      <formula>0.1201</formula>
      <formula>0.2</formula>
    </cfRule>
    <cfRule type="cellIs" dxfId="10981" priority="11046" stopIfTrue="1" operator="greaterThan">
      <formula>0.2</formula>
    </cfRule>
  </conditionalFormatting>
  <conditionalFormatting sqref="P380">
    <cfRule type="cellIs" dxfId="10980" priority="11042" stopIfTrue="1" operator="between">
      <formula>50.1</formula>
      <formula>100</formula>
    </cfRule>
    <cfRule type="cellIs" dxfId="10979" priority="11043" stopIfTrue="1" operator="greaterThan">
      <formula>100</formula>
    </cfRule>
  </conditionalFormatting>
  <conditionalFormatting sqref="O380">
    <cfRule type="cellIs" dxfId="10978" priority="11040" stopIfTrue="1" operator="between">
      <formula>1250.1</formula>
      <formula>5000</formula>
    </cfRule>
    <cfRule type="cellIs" dxfId="10977" priority="11041" stopIfTrue="1" operator="greaterThan">
      <formula>5000</formula>
    </cfRule>
  </conditionalFormatting>
  <conditionalFormatting sqref="F380:G380">
    <cfRule type="cellIs" dxfId="10976" priority="11037" stopIfTrue="1" operator="lessThanOrEqual">
      <formula>60</formula>
    </cfRule>
    <cfRule type="cellIs" dxfId="10975" priority="11038" stopIfTrue="1" operator="between">
      <formula>60</formula>
      <formula>100</formula>
    </cfRule>
    <cfRule type="cellIs" dxfId="10974" priority="11039" stopIfTrue="1" operator="greaterThan">
      <formula>100</formula>
    </cfRule>
  </conditionalFormatting>
  <conditionalFormatting sqref="E380">
    <cfRule type="cellIs" dxfId="10973" priority="11034" stopIfTrue="1" operator="lessThanOrEqual">
      <formula>2.5</formula>
    </cfRule>
    <cfRule type="cellIs" dxfId="10972" priority="11035" stopIfTrue="1" operator="between">
      <formula>2.5</formula>
      <formula>7</formula>
    </cfRule>
    <cfRule type="cellIs" dxfId="10971" priority="11036" stopIfTrue="1" operator="greaterThan">
      <formula>7</formula>
    </cfRule>
  </conditionalFormatting>
  <conditionalFormatting sqref="H380">
    <cfRule type="cellIs" dxfId="10970" priority="11031" stopIfTrue="1" operator="lessThanOrEqual">
      <formula>12</formula>
    </cfRule>
    <cfRule type="cellIs" dxfId="10969" priority="11032" stopIfTrue="1" operator="between">
      <formula>12</formula>
      <formula>16</formula>
    </cfRule>
    <cfRule type="cellIs" dxfId="10968" priority="11033" stopIfTrue="1" operator="greaterThan">
      <formula>16</formula>
    </cfRule>
  </conditionalFormatting>
  <conditionalFormatting sqref="K380">
    <cfRule type="cellIs" dxfId="10967" priority="11028" stopIfTrue="1" operator="greaterThan">
      <formula>6.2</formula>
    </cfRule>
    <cfRule type="cellIs" dxfId="10966" priority="11029" stopIfTrue="1" operator="between">
      <formula>5.601</formula>
      <formula>6.2</formula>
    </cfRule>
    <cfRule type="cellIs" dxfId="10965" priority="11030" stopIfTrue="1" operator="lessThanOrEqual">
      <formula>5.6</formula>
    </cfRule>
  </conditionalFormatting>
  <conditionalFormatting sqref="L380">
    <cfRule type="cellIs" dxfId="10964" priority="11027" stopIfTrue="1" operator="lessThanOrEqual">
      <formula>0.02</formula>
    </cfRule>
  </conditionalFormatting>
  <conditionalFormatting sqref="G380">
    <cfRule type="cellIs" dxfId="10963" priority="11024" stopIfTrue="1" operator="lessThanOrEqual">
      <formula>0.12</formula>
    </cfRule>
    <cfRule type="cellIs" dxfId="10962" priority="11025" stopIfTrue="1" operator="between">
      <formula>0.1201</formula>
      <formula>0.2</formula>
    </cfRule>
    <cfRule type="cellIs" dxfId="10961" priority="11026" stopIfTrue="1" operator="greaterThan">
      <formula>0.2</formula>
    </cfRule>
  </conditionalFormatting>
  <conditionalFormatting sqref="P380">
    <cfRule type="cellIs" dxfId="10960" priority="11022" stopIfTrue="1" operator="between">
      <formula>50.1</formula>
      <formula>100</formula>
    </cfRule>
    <cfRule type="cellIs" dxfId="10959" priority="11023" stopIfTrue="1" operator="greaterThan">
      <formula>100</formula>
    </cfRule>
  </conditionalFormatting>
  <conditionalFormatting sqref="O380">
    <cfRule type="cellIs" dxfId="10958" priority="11020" stopIfTrue="1" operator="between">
      <formula>1250.1</formula>
      <formula>5000</formula>
    </cfRule>
    <cfRule type="cellIs" dxfId="10957" priority="11021" stopIfTrue="1" operator="greaterThan">
      <formula>5000</formula>
    </cfRule>
  </conditionalFormatting>
  <conditionalFormatting sqref="Q380">
    <cfRule type="cellIs" dxfId="10956" priority="11018" operator="lessThanOrEqual">
      <formula>1</formula>
    </cfRule>
    <cfRule type="cellIs" dxfId="10955" priority="11019" operator="lessThan">
      <formula>3</formula>
    </cfRule>
  </conditionalFormatting>
  <conditionalFormatting sqref="F398:G398">
    <cfRule type="cellIs" dxfId="10954" priority="11015" stopIfTrue="1" operator="lessThanOrEqual">
      <formula>60</formula>
    </cfRule>
    <cfRule type="cellIs" dxfId="10953" priority="11016" stopIfTrue="1" operator="between">
      <formula>60</formula>
      <formula>100</formula>
    </cfRule>
    <cfRule type="cellIs" dxfId="10952" priority="11017" stopIfTrue="1" operator="greaterThan">
      <formula>100</formula>
    </cfRule>
  </conditionalFormatting>
  <conditionalFormatting sqref="E398">
    <cfRule type="cellIs" dxfId="10951" priority="11012" stopIfTrue="1" operator="lessThanOrEqual">
      <formula>2.5</formula>
    </cfRule>
    <cfRule type="cellIs" dxfId="10950" priority="11013" stopIfTrue="1" operator="between">
      <formula>2.5</formula>
      <formula>7</formula>
    </cfRule>
    <cfRule type="cellIs" dxfId="10949" priority="11014" stopIfTrue="1" operator="greaterThan">
      <formula>7</formula>
    </cfRule>
  </conditionalFormatting>
  <conditionalFormatting sqref="H398">
    <cfRule type="cellIs" dxfId="10948" priority="11009" stopIfTrue="1" operator="lessThanOrEqual">
      <formula>12</formula>
    </cfRule>
    <cfRule type="cellIs" dxfId="10947" priority="11010" stopIfTrue="1" operator="between">
      <formula>12</formula>
      <formula>16</formula>
    </cfRule>
    <cfRule type="cellIs" dxfId="10946" priority="11011" stopIfTrue="1" operator="greaterThan">
      <formula>16</formula>
    </cfRule>
  </conditionalFormatting>
  <conditionalFormatting sqref="K398">
    <cfRule type="cellIs" dxfId="10945" priority="11006" stopIfTrue="1" operator="greaterThan">
      <formula>6.2</formula>
    </cfRule>
    <cfRule type="cellIs" dxfId="10944" priority="11007" stopIfTrue="1" operator="between">
      <formula>5.601</formula>
      <formula>6.2</formula>
    </cfRule>
    <cfRule type="cellIs" dxfId="10943" priority="11008" stopIfTrue="1" operator="lessThanOrEqual">
      <formula>5.6</formula>
    </cfRule>
  </conditionalFormatting>
  <conditionalFormatting sqref="L398">
    <cfRule type="cellIs" dxfId="10942" priority="11005" stopIfTrue="1" operator="lessThanOrEqual">
      <formula>0.02</formula>
    </cfRule>
  </conditionalFormatting>
  <conditionalFormatting sqref="G398">
    <cfRule type="cellIs" dxfId="10941" priority="11002" stopIfTrue="1" operator="lessThanOrEqual">
      <formula>0.12</formula>
    </cfRule>
    <cfRule type="cellIs" dxfId="10940" priority="11003" stopIfTrue="1" operator="between">
      <formula>0.1201</formula>
      <formula>0.2</formula>
    </cfRule>
    <cfRule type="cellIs" dxfId="10939" priority="11004" stopIfTrue="1" operator="greaterThan">
      <formula>0.2</formula>
    </cfRule>
  </conditionalFormatting>
  <conditionalFormatting sqref="P398">
    <cfRule type="cellIs" dxfId="10938" priority="11000" stopIfTrue="1" operator="between">
      <formula>50.1</formula>
      <formula>100</formula>
    </cfRule>
    <cfRule type="cellIs" dxfId="10937" priority="11001" stopIfTrue="1" operator="greaterThan">
      <formula>100</formula>
    </cfRule>
  </conditionalFormatting>
  <conditionalFormatting sqref="O398">
    <cfRule type="cellIs" dxfId="10936" priority="10998" stopIfTrue="1" operator="between">
      <formula>1250.1</formula>
      <formula>5000</formula>
    </cfRule>
    <cfRule type="cellIs" dxfId="10935" priority="10999" stopIfTrue="1" operator="greaterThan">
      <formula>5000</formula>
    </cfRule>
  </conditionalFormatting>
  <conditionalFormatting sqref="F398:G398">
    <cfRule type="cellIs" dxfId="10934" priority="10995" stopIfTrue="1" operator="lessThanOrEqual">
      <formula>60</formula>
    </cfRule>
    <cfRule type="cellIs" dxfId="10933" priority="10996" stopIfTrue="1" operator="between">
      <formula>60</formula>
      <formula>100</formula>
    </cfRule>
    <cfRule type="cellIs" dxfId="10932" priority="10997" stopIfTrue="1" operator="greaterThan">
      <formula>100</formula>
    </cfRule>
  </conditionalFormatting>
  <conditionalFormatting sqref="E398">
    <cfRule type="cellIs" dxfId="10931" priority="10992" stopIfTrue="1" operator="lessThanOrEqual">
      <formula>2.5</formula>
    </cfRule>
    <cfRule type="cellIs" dxfId="10930" priority="10993" stopIfTrue="1" operator="between">
      <formula>2.5</formula>
      <formula>7</formula>
    </cfRule>
    <cfRule type="cellIs" dxfId="10929" priority="10994" stopIfTrue="1" operator="greaterThan">
      <formula>7</formula>
    </cfRule>
  </conditionalFormatting>
  <conditionalFormatting sqref="H398">
    <cfRule type="cellIs" dxfId="10928" priority="10989" stopIfTrue="1" operator="lessThanOrEqual">
      <formula>12</formula>
    </cfRule>
    <cfRule type="cellIs" dxfId="10927" priority="10990" stopIfTrue="1" operator="between">
      <formula>12</formula>
      <formula>16</formula>
    </cfRule>
    <cfRule type="cellIs" dxfId="10926" priority="10991" stopIfTrue="1" operator="greaterThan">
      <formula>16</formula>
    </cfRule>
  </conditionalFormatting>
  <conditionalFormatting sqref="K398">
    <cfRule type="cellIs" dxfId="10925" priority="10986" stopIfTrue="1" operator="greaterThan">
      <formula>6.2</formula>
    </cfRule>
    <cfRule type="cellIs" dxfId="10924" priority="10987" stopIfTrue="1" operator="between">
      <formula>5.601</formula>
      <formula>6.2</formula>
    </cfRule>
    <cfRule type="cellIs" dxfId="10923" priority="10988" stopIfTrue="1" operator="lessThanOrEqual">
      <formula>5.6</formula>
    </cfRule>
  </conditionalFormatting>
  <conditionalFormatting sqref="L398">
    <cfRule type="cellIs" dxfId="10922" priority="10985" stopIfTrue="1" operator="lessThanOrEqual">
      <formula>0.02</formula>
    </cfRule>
  </conditionalFormatting>
  <conditionalFormatting sqref="G398">
    <cfRule type="cellIs" dxfId="10921" priority="10982" stopIfTrue="1" operator="lessThanOrEqual">
      <formula>0.12</formula>
    </cfRule>
    <cfRule type="cellIs" dxfId="10920" priority="10983" stopIfTrue="1" operator="between">
      <formula>0.1201</formula>
      <formula>0.2</formula>
    </cfRule>
    <cfRule type="cellIs" dxfId="10919" priority="10984" stopIfTrue="1" operator="greaterThan">
      <formula>0.2</formula>
    </cfRule>
  </conditionalFormatting>
  <conditionalFormatting sqref="P398">
    <cfRule type="cellIs" dxfId="10918" priority="10980" stopIfTrue="1" operator="between">
      <formula>50.1</formula>
      <formula>100</formula>
    </cfRule>
    <cfRule type="cellIs" dxfId="10917" priority="10981" stopIfTrue="1" operator="greaterThan">
      <formula>100</formula>
    </cfRule>
  </conditionalFormatting>
  <conditionalFormatting sqref="O398">
    <cfRule type="cellIs" dxfId="10916" priority="10978" stopIfTrue="1" operator="between">
      <formula>1250.1</formula>
      <formula>5000</formula>
    </cfRule>
    <cfRule type="cellIs" dxfId="10915" priority="10979" stopIfTrue="1" operator="greaterThan">
      <formula>5000</formula>
    </cfRule>
  </conditionalFormatting>
  <conditionalFormatting sqref="Q398">
    <cfRule type="cellIs" dxfId="10914" priority="10976" operator="lessThanOrEqual">
      <formula>1</formula>
    </cfRule>
    <cfRule type="cellIs" dxfId="10913" priority="10977" operator="lessThan">
      <formula>3</formula>
    </cfRule>
  </conditionalFormatting>
  <conditionalFormatting sqref="F412 J412">
    <cfRule type="cellIs" dxfId="10912" priority="10973" stopIfTrue="1" operator="lessThanOrEqual">
      <formula>60</formula>
    </cfRule>
    <cfRule type="cellIs" dxfId="10911" priority="10974" stopIfTrue="1" operator="between">
      <formula>60</formula>
      <formula>100</formula>
    </cfRule>
    <cfRule type="cellIs" dxfId="10910" priority="10975" stopIfTrue="1" operator="greaterThan">
      <formula>100</formula>
    </cfRule>
  </conditionalFormatting>
  <conditionalFormatting sqref="E412">
    <cfRule type="cellIs" dxfId="10909" priority="10970" stopIfTrue="1" operator="lessThanOrEqual">
      <formula>2.5</formula>
    </cfRule>
    <cfRule type="cellIs" dxfId="10908" priority="10971" stopIfTrue="1" operator="between">
      <formula>2.5</formula>
      <formula>7</formula>
    </cfRule>
    <cfRule type="cellIs" dxfId="10907" priority="10972" stopIfTrue="1" operator="greaterThan">
      <formula>7</formula>
    </cfRule>
  </conditionalFormatting>
  <conditionalFormatting sqref="H412">
    <cfRule type="cellIs" dxfId="10906" priority="10967" stopIfTrue="1" operator="lessThanOrEqual">
      <formula>12</formula>
    </cfRule>
    <cfRule type="cellIs" dxfId="10905" priority="10968" stopIfTrue="1" operator="between">
      <formula>12</formula>
      <formula>16</formula>
    </cfRule>
    <cfRule type="cellIs" dxfId="10904" priority="10969" stopIfTrue="1" operator="greaterThan">
      <formula>16</formula>
    </cfRule>
  </conditionalFormatting>
  <conditionalFormatting sqref="K412">
    <cfRule type="cellIs" dxfId="10903" priority="10964" stopIfTrue="1" operator="greaterThan">
      <formula>6.2</formula>
    </cfRule>
    <cfRule type="cellIs" dxfId="10902" priority="10965" stopIfTrue="1" operator="between">
      <formula>5.601</formula>
      <formula>6.2</formula>
    </cfRule>
    <cfRule type="cellIs" dxfId="10901" priority="10966" stopIfTrue="1" operator="lessThanOrEqual">
      <formula>5.6</formula>
    </cfRule>
  </conditionalFormatting>
  <conditionalFormatting sqref="L412">
    <cfRule type="cellIs" dxfId="10900" priority="10963" stopIfTrue="1" operator="lessThanOrEqual">
      <formula>0.02</formula>
    </cfRule>
  </conditionalFormatting>
  <conditionalFormatting sqref="G412">
    <cfRule type="cellIs" dxfId="10899" priority="10960" stopIfTrue="1" operator="lessThanOrEqual">
      <formula>0.12</formula>
    </cfRule>
    <cfRule type="cellIs" dxfId="10898" priority="10961" stopIfTrue="1" operator="between">
      <formula>0.1201</formula>
      <formula>0.2</formula>
    </cfRule>
    <cfRule type="cellIs" dxfId="10897" priority="10962" stopIfTrue="1" operator="greaterThan">
      <formula>0.2</formula>
    </cfRule>
  </conditionalFormatting>
  <conditionalFormatting sqref="P412">
    <cfRule type="cellIs" dxfId="10896" priority="10958" stopIfTrue="1" operator="between">
      <formula>50.1</formula>
      <formula>100</formula>
    </cfRule>
    <cfRule type="cellIs" dxfId="10895" priority="10959" stopIfTrue="1" operator="greaterThan">
      <formula>100</formula>
    </cfRule>
  </conditionalFormatting>
  <conditionalFormatting sqref="O412">
    <cfRule type="cellIs" dxfId="10894" priority="10956" stopIfTrue="1" operator="between">
      <formula>1250.1</formula>
      <formula>5000</formula>
    </cfRule>
    <cfRule type="cellIs" dxfId="10893" priority="10957" stopIfTrue="1" operator="greaterThan">
      <formula>5000</formula>
    </cfRule>
  </conditionalFormatting>
  <conditionalFormatting sqref="F412 J412">
    <cfRule type="cellIs" dxfId="10892" priority="10953" stopIfTrue="1" operator="lessThanOrEqual">
      <formula>60</formula>
    </cfRule>
    <cfRule type="cellIs" dxfId="10891" priority="10954" stopIfTrue="1" operator="between">
      <formula>60</formula>
      <formula>100</formula>
    </cfRule>
    <cfRule type="cellIs" dxfId="10890" priority="10955" stopIfTrue="1" operator="greaterThan">
      <formula>100</formula>
    </cfRule>
  </conditionalFormatting>
  <conditionalFormatting sqref="E412">
    <cfRule type="cellIs" dxfId="10889" priority="10950" stopIfTrue="1" operator="lessThanOrEqual">
      <formula>2.5</formula>
    </cfRule>
    <cfRule type="cellIs" dxfId="10888" priority="10951" stopIfTrue="1" operator="between">
      <formula>2.5</formula>
      <formula>7</formula>
    </cfRule>
    <cfRule type="cellIs" dxfId="10887" priority="10952" stopIfTrue="1" operator="greaterThan">
      <formula>7</formula>
    </cfRule>
  </conditionalFormatting>
  <conditionalFormatting sqref="H412">
    <cfRule type="cellIs" dxfId="10886" priority="10947" stopIfTrue="1" operator="lessThanOrEqual">
      <formula>12</formula>
    </cfRule>
    <cfRule type="cellIs" dxfId="10885" priority="10948" stopIfTrue="1" operator="between">
      <formula>12</formula>
      <formula>16</formula>
    </cfRule>
    <cfRule type="cellIs" dxfId="10884" priority="10949" stopIfTrue="1" operator="greaterThan">
      <formula>16</formula>
    </cfRule>
  </conditionalFormatting>
  <conditionalFormatting sqref="K412">
    <cfRule type="cellIs" dxfId="10883" priority="10944" stopIfTrue="1" operator="greaterThan">
      <formula>6.2</formula>
    </cfRule>
    <cfRule type="cellIs" dxfId="10882" priority="10945" stopIfTrue="1" operator="between">
      <formula>5.601</formula>
      <formula>6.2</formula>
    </cfRule>
    <cfRule type="cellIs" dxfId="10881" priority="10946" stopIfTrue="1" operator="lessThanOrEqual">
      <formula>5.6</formula>
    </cfRule>
  </conditionalFormatting>
  <conditionalFormatting sqref="L412">
    <cfRule type="cellIs" dxfId="10880" priority="10943" stopIfTrue="1" operator="lessThanOrEqual">
      <formula>0.02</formula>
    </cfRule>
  </conditionalFormatting>
  <conditionalFormatting sqref="G412">
    <cfRule type="cellIs" dxfId="10879" priority="10940" stopIfTrue="1" operator="lessThanOrEqual">
      <formula>0.12</formula>
    </cfRule>
    <cfRule type="cellIs" dxfId="10878" priority="10941" stopIfTrue="1" operator="between">
      <formula>0.1201</formula>
      <formula>0.2</formula>
    </cfRule>
    <cfRule type="cellIs" dxfId="10877" priority="10942" stopIfTrue="1" operator="greaterThan">
      <formula>0.2</formula>
    </cfRule>
  </conditionalFormatting>
  <conditionalFormatting sqref="P412">
    <cfRule type="cellIs" dxfId="10876" priority="10938" stopIfTrue="1" operator="between">
      <formula>50.1</formula>
      <formula>100</formula>
    </cfRule>
    <cfRule type="cellIs" dxfId="10875" priority="10939" stopIfTrue="1" operator="greaterThan">
      <formula>100</formula>
    </cfRule>
  </conditionalFormatting>
  <conditionalFormatting sqref="O412">
    <cfRule type="cellIs" dxfId="10874" priority="10936" stopIfTrue="1" operator="between">
      <formula>1250.1</formula>
      <formula>5000</formula>
    </cfRule>
    <cfRule type="cellIs" dxfId="10873" priority="10937" stopIfTrue="1" operator="greaterThan">
      <formula>5000</formula>
    </cfRule>
  </conditionalFormatting>
  <conditionalFormatting sqref="Q412">
    <cfRule type="cellIs" dxfId="10872" priority="10934" operator="lessThanOrEqual">
      <formula>1</formula>
    </cfRule>
    <cfRule type="cellIs" dxfId="10871" priority="10935" operator="lessThan">
      <formula>3</formula>
    </cfRule>
  </conditionalFormatting>
  <conditionalFormatting sqref="F424:G424">
    <cfRule type="cellIs" dxfId="10870" priority="10931" stopIfTrue="1" operator="lessThanOrEqual">
      <formula>60</formula>
    </cfRule>
    <cfRule type="cellIs" dxfId="10869" priority="10932" stopIfTrue="1" operator="between">
      <formula>60</formula>
      <formula>100</formula>
    </cfRule>
    <cfRule type="cellIs" dxfId="10868" priority="10933" stopIfTrue="1" operator="greaterThan">
      <formula>100</formula>
    </cfRule>
  </conditionalFormatting>
  <conditionalFormatting sqref="E424">
    <cfRule type="cellIs" dxfId="10867" priority="10928" stopIfTrue="1" operator="lessThanOrEqual">
      <formula>2.5</formula>
    </cfRule>
    <cfRule type="cellIs" dxfId="10866" priority="10929" stopIfTrue="1" operator="between">
      <formula>2.5</formula>
      <formula>7</formula>
    </cfRule>
    <cfRule type="cellIs" dxfId="10865" priority="10930" stopIfTrue="1" operator="greaterThan">
      <formula>7</formula>
    </cfRule>
  </conditionalFormatting>
  <conditionalFormatting sqref="H424">
    <cfRule type="cellIs" dxfId="10864" priority="10925" stopIfTrue="1" operator="lessThanOrEqual">
      <formula>12</formula>
    </cfRule>
    <cfRule type="cellIs" dxfId="10863" priority="10926" stopIfTrue="1" operator="between">
      <formula>12</formula>
      <formula>16</formula>
    </cfRule>
    <cfRule type="cellIs" dxfId="10862" priority="10927" stopIfTrue="1" operator="greaterThan">
      <formula>16</formula>
    </cfRule>
  </conditionalFormatting>
  <conditionalFormatting sqref="K424">
    <cfRule type="cellIs" dxfId="10861" priority="10922" stopIfTrue="1" operator="greaterThan">
      <formula>6.2</formula>
    </cfRule>
    <cfRule type="cellIs" dxfId="10860" priority="10923" stopIfTrue="1" operator="between">
      <formula>5.601</formula>
      <formula>6.2</formula>
    </cfRule>
    <cfRule type="cellIs" dxfId="10859" priority="10924" stopIfTrue="1" operator="lessThanOrEqual">
      <formula>5.6</formula>
    </cfRule>
  </conditionalFormatting>
  <conditionalFormatting sqref="L424">
    <cfRule type="cellIs" dxfId="10858" priority="10921" stopIfTrue="1" operator="lessThanOrEqual">
      <formula>0.02</formula>
    </cfRule>
  </conditionalFormatting>
  <conditionalFormatting sqref="G424">
    <cfRule type="cellIs" dxfId="10857" priority="10918" stopIfTrue="1" operator="lessThanOrEqual">
      <formula>0.12</formula>
    </cfRule>
    <cfRule type="cellIs" dxfId="10856" priority="10919" stopIfTrue="1" operator="between">
      <formula>0.1201</formula>
      <formula>0.2</formula>
    </cfRule>
    <cfRule type="cellIs" dxfId="10855" priority="10920" stopIfTrue="1" operator="greaterThan">
      <formula>0.2</formula>
    </cfRule>
  </conditionalFormatting>
  <conditionalFormatting sqref="P424">
    <cfRule type="cellIs" dxfId="10854" priority="10916" stopIfTrue="1" operator="between">
      <formula>50.1</formula>
      <formula>100</formula>
    </cfRule>
    <cfRule type="cellIs" dxfId="10853" priority="10917" stopIfTrue="1" operator="greaterThan">
      <formula>100</formula>
    </cfRule>
  </conditionalFormatting>
  <conditionalFormatting sqref="O424">
    <cfRule type="cellIs" dxfId="10852" priority="10914" stopIfTrue="1" operator="between">
      <formula>1250.1</formula>
      <formula>5000</formula>
    </cfRule>
    <cfRule type="cellIs" dxfId="10851" priority="10915" stopIfTrue="1" operator="greaterThan">
      <formula>5000</formula>
    </cfRule>
  </conditionalFormatting>
  <conditionalFormatting sqref="F424:G424">
    <cfRule type="cellIs" dxfId="10850" priority="10911" stopIfTrue="1" operator="lessThanOrEqual">
      <formula>60</formula>
    </cfRule>
    <cfRule type="cellIs" dxfId="10849" priority="10912" stopIfTrue="1" operator="between">
      <formula>60</formula>
      <formula>100</formula>
    </cfRule>
    <cfRule type="cellIs" dxfId="10848" priority="10913" stopIfTrue="1" operator="greaterThan">
      <formula>100</formula>
    </cfRule>
  </conditionalFormatting>
  <conditionalFormatting sqref="E424">
    <cfRule type="cellIs" dxfId="10847" priority="10908" stopIfTrue="1" operator="lessThanOrEqual">
      <formula>2.5</formula>
    </cfRule>
    <cfRule type="cellIs" dxfId="10846" priority="10909" stopIfTrue="1" operator="between">
      <formula>2.5</formula>
      <formula>7</formula>
    </cfRule>
    <cfRule type="cellIs" dxfId="10845" priority="10910" stopIfTrue="1" operator="greaterThan">
      <formula>7</formula>
    </cfRule>
  </conditionalFormatting>
  <conditionalFormatting sqref="H424">
    <cfRule type="cellIs" dxfId="10844" priority="10905" stopIfTrue="1" operator="lessThanOrEqual">
      <formula>12</formula>
    </cfRule>
    <cfRule type="cellIs" dxfId="10843" priority="10906" stopIfTrue="1" operator="between">
      <formula>12</formula>
      <formula>16</formula>
    </cfRule>
    <cfRule type="cellIs" dxfId="10842" priority="10907" stopIfTrue="1" operator="greaterThan">
      <formula>16</formula>
    </cfRule>
  </conditionalFormatting>
  <conditionalFormatting sqref="K424">
    <cfRule type="cellIs" dxfId="10841" priority="10902" stopIfTrue="1" operator="greaterThan">
      <formula>6.2</formula>
    </cfRule>
    <cfRule type="cellIs" dxfId="10840" priority="10903" stopIfTrue="1" operator="between">
      <formula>5.601</formula>
      <formula>6.2</formula>
    </cfRule>
    <cfRule type="cellIs" dxfId="10839" priority="10904" stopIfTrue="1" operator="lessThanOrEqual">
      <formula>5.6</formula>
    </cfRule>
  </conditionalFormatting>
  <conditionalFormatting sqref="L424">
    <cfRule type="cellIs" dxfId="10838" priority="10901" stopIfTrue="1" operator="lessThanOrEqual">
      <formula>0.02</formula>
    </cfRule>
  </conditionalFormatting>
  <conditionalFormatting sqref="G424">
    <cfRule type="cellIs" dxfId="10837" priority="10898" stopIfTrue="1" operator="lessThanOrEqual">
      <formula>0.12</formula>
    </cfRule>
    <cfRule type="cellIs" dxfId="10836" priority="10899" stopIfTrue="1" operator="between">
      <formula>0.1201</formula>
      <formula>0.2</formula>
    </cfRule>
    <cfRule type="cellIs" dxfId="10835" priority="10900" stopIfTrue="1" operator="greaterThan">
      <formula>0.2</formula>
    </cfRule>
  </conditionalFormatting>
  <conditionalFormatting sqref="P424">
    <cfRule type="cellIs" dxfId="10834" priority="10896" stopIfTrue="1" operator="between">
      <formula>50.1</formula>
      <formula>100</formula>
    </cfRule>
    <cfRule type="cellIs" dxfId="10833" priority="10897" stopIfTrue="1" operator="greaterThan">
      <formula>100</formula>
    </cfRule>
  </conditionalFormatting>
  <conditionalFormatting sqref="O424">
    <cfRule type="cellIs" dxfId="10832" priority="10894" stopIfTrue="1" operator="between">
      <formula>1250.1</formula>
      <formula>5000</formula>
    </cfRule>
    <cfRule type="cellIs" dxfId="10831" priority="10895" stopIfTrue="1" operator="greaterThan">
      <formula>5000</formula>
    </cfRule>
  </conditionalFormatting>
  <conditionalFormatting sqref="Q424">
    <cfRule type="cellIs" dxfId="10830" priority="10892" operator="lessThanOrEqual">
      <formula>1</formula>
    </cfRule>
    <cfRule type="cellIs" dxfId="10829" priority="10893" operator="lessThan">
      <formula>3</formula>
    </cfRule>
  </conditionalFormatting>
  <conditionalFormatting sqref="F436:G436">
    <cfRule type="cellIs" dxfId="10828" priority="10889" stopIfTrue="1" operator="lessThanOrEqual">
      <formula>60</formula>
    </cfRule>
    <cfRule type="cellIs" dxfId="10827" priority="10890" stopIfTrue="1" operator="between">
      <formula>60</formula>
      <formula>100</formula>
    </cfRule>
    <cfRule type="cellIs" dxfId="10826" priority="10891" stopIfTrue="1" operator="greaterThan">
      <formula>100</formula>
    </cfRule>
  </conditionalFormatting>
  <conditionalFormatting sqref="E436">
    <cfRule type="cellIs" dxfId="10825" priority="10886" stopIfTrue="1" operator="lessThanOrEqual">
      <formula>2.5</formula>
    </cfRule>
    <cfRule type="cellIs" dxfId="10824" priority="10887" stopIfTrue="1" operator="between">
      <formula>2.5</formula>
      <formula>7</formula>
    </cfRule>
    <cfRule type="cellIs" dxfId="10823" priority="10888" stopIfTrue="1" operator="greaterThan">
      <formula>7</formula>
    </cfRule>
  </conditionalFormatting>
  <conditionalFormatting sqref="H436">
    <cfRule type="cellIs" dxfId="10822" priority="10883" stopIfTrue="1" operator="lessThanOrEqual">
      <formula>12</formula>
    </cfRule>
    <cfRule type="cellIs" dxfId="10821" priority="10884" stopIfTrue="1" operator="between">
      <formula>12</formula>
      <formula>16</formula>
    </cfRule>
    <cfRule type="cellIs" dxfId="10820" priority="10885" stopIfTrue="1" operator="greaterThan">
      <formula>16</formula>
    </cfRule>
  </conditionalFormatting>
  <conditionalFormatting sqref="K436">
    <cfRule type="cellIs" dxfId="10819" priority="10880" stopIfTrue="1" operator="greaterThan">
      <formula>6.2</formula>
    </cfRule>
    <cfRule type="cellIs" dxfId="10818" priority="10881" stopIfTrue="1" operator="between">
      <formula>5.601</formula>
      <formula>6.2</formula>
    </cfRule>
    <cfRule type="cellIs" dxfId="10817" priority="10882" stopIfTrue="1" operator="lessThanOrEqual">
      <formula>5.6</formula>
    </cfRule>
  </conditionalFormatting>
  <conditionalFormatting sqref="L436">
    <cfRule type="cellIs" dxfId="10816" priority="10879" stopIfTrue="1" operator="lessThanOrEqual">
      <formula>0.02</formula>
    </cfRule>
  </conditionalFormatting>
  <conditionalFormatting sqref="G436">
    <cfRule type="cellIs" dxfId="10815" priority="10876" stopIfTrue="1" operator="lessThanOrEqual">
      <formula>0.12</formula>
    </cfRule>
    <cfRule type="cellIs" dxfId="10814" priority="10877" stopIfTrue="1" operator="between">
      <formula>0.1201</formula>
      <formula>0.2</formula>
    </cfRule>
    <cfRule type="cellIs" dxfId="10813" priority="10878" stopIfTrue="1" operator="greaterThan">
      <formula>0.2</formula>
    </cfRule>
  </conditionalFormatting>
  <conditionalFormatting sqref="P436">
    <cfRule type="cellIs" dxfId="10812" priority="10874" stopIfTrue="1" operator="between">
      <formula>50.1</formula>
      <formula>100</formula>
    </cfRule>
    <cfRule type="cellIs" dxfId="10811" priority="10875" stopIfTrue="1" operator="greaterThan">
      <formula>100</formula>
    </cfRule>
  </conditionalFormatting>
  <conditionalFormatting sqref="O436">
    <cfRule type="cellIs" dxfId="10810" priority="10872" stopIfTrue="1" operator="between">
      <formula>1250.1</formula>
      <formula>5000</formula>
    </cfRule>
    <cfRule type="cellIs" dxfId="10809" priority="10873" stopIfTrue="1" operator="greaterThan">
      <formula>5000</formula>
    </cfRule>
  </conditionalFormatting>
  <conditionalFormatting sqref="Q436">
    <cfRule type="cellIs" dxfId="10808" priority="10870" operator="lessThanOrEqual">
      <formula>1</formula>
    </cfRule>
    <cfRule type="cellIs" dxfId="10807" priority="10871" operator="lessThan">
      <formula>3</formula>
    </cfRule>
  </conditionalFormatting>
  <conditionalFormatting sqref="F448:G448">
    <cfRule type="cellIs" dxfId="10806" priority="10867" stopIfTrue="1" operator="lessThanOrEqual">
      <formula>60</formula>
    </cfRule>
    <cfRule type="cellIs" dxfId="10805" priority="10868" stopIfTrue="1" operator="between">
      <formula>60</formula>
      <formula>100</formula>
    </cfRule>
    <cfRule type="cellIs" dxfId="10804" priority="10869" stopIfTrue="1" operator="greaterThan">
      <formula>100</formula>
    </cfRule>
  </conditionalFormatting>
  <conditionalFormatting sqref="E448">
    <cfRule type="cellIs" dxfId="10803" priority="10864" stopIfTrue="1" operator="lessThanOrEqual">
      <formula>2.5</formula>
    </cfRule>
    <cfRule type="cellIs" dxfId="10802" priority="10865" stopIfTrue="1" operator="between">
      <formula>2.5</formula>
      <formula>7</formula>
    </cfRule>
    <cfRule type="cellIs" dxfId="10801" priority="10866" stopIfTrue="1" operator="greaterThan">
      <formula>7</formula>
    </cfRule>
  </conditionalFormatting>
  <conditionalFormatting sqref="H448">
    <cfRule type="cellIs" dxfId="10800" priority="10861" stopIfTrue="1" operator="lessThanOrEqual">
      <formula>12</formula>
    </cfRule>
    <cfRule type="cellIs" dxfId="10799" priority="10862" stopIfTrue="1" operator="between">
      <formula>12</formula>
      <formula>16</formula>
    </cfRule>
    <cfRule type="cellIs" dxfId="10798" priority="10863" stopIfTrue="1" operator="greaterThan">
      <formula>16</formula>
    </cfRule>
  </conditionalFormatting>
  <conditionalFormatting sqref="K448">
    <cfRule type="cellIs" dxfId="10797" priority="10858" stopIfTrue="1" operator="greaterThan">
      <formula>6.2</formula>
    </cfRule>
    <cfRule type="cellIs" dxfId="10796" priority="10859" stopIfTrue="1" operator="between">
      <formula>5.601</formula>
      <formula>6.2</formula>
    </cfRule>
    <cfRule type="cellIs" dxfId="10795" priority="10860" stopIfTrue="1" operator="lessThanOrEqual">
      <formula>5.6</formula>
    </cfRule>
  </conditionalFormatting>
  <conditionalFormatting sqref="L448">
    <cfRule type="cellIs" dxfId="10794" priority="10857" stopIfTrue="1" operator="lessThanOrEqual">
      <formula>0.02</formula>
    </cfRule>
  </conditionalFormatting>
  <conditionalFormatting sqref="G448">
    <cfRule type="cellIs" dxfId="10793" priority="10854" stopIfTrue="1" operator="lessThanOrEqual">
      <formula>0.12</formula>
    </cfRule>
    <cfRule type="cellIs" dxfId="10792" priority="10855" stopIfTrue="1" operator="between">
      <formula>0.1201</formula>
      <formula>0.2</formula>
    </cfRule>
    <cfRule type="cellIs" dxfId="10791" priority="10856" stopIfTrue="1" operator="greaterThan">
      <formula>0.2</formula>
    </cfRule>
  </conditionalFormatting>
  <conditionalFormatting sqref="P448">
    <cfRule type="cellIs" dxfId="10790" priority="10852" stopIfTrue="1" operator="between">
      <formula>50.1</formula>
      <formula>100</formula>
    </cfRule>
    <cfRule type="cellIs" dxfId="10789" priority="10853" stopIfTrue="1" operator="greaterThan">
      <formula>100</formula>
    </cfRule>
  </conditionalFormatting>
  <conditionalFormatting sqref="O448">
    <cfRule type="cellIs" dxfId="10788" priority="10850" stopIfTrue="1" operator="between">
      <formula>1250.1</formula>
      <formula>5000</formula>
    </cfRule>
    <cfRule type="cellIs" dxfId="10787" priority="10851" stopIfTrue="1" operator="greaterThan">
      <formula>5000</formula>
    </cfRule>
  </conditionalFormatting>
  <conditionalFormatting sqref="F448:G448">
    <cfRule type="cellIs" dxfId="10786" priority="10847" stopIfTrue="1" operator="lessThanOrEqual">
      <formula>60</formula>
    </cfRule>
    <cfRule type="cellIs" dxfId="10785" priority="10848" stopIfTrue="1" operator="between">
      <formula>60</formula>
      <formula>100</formula>
    </cfRule>
    <cfRule type="cellIs" dxfId="10784" priority="10849" stopIfTrue="1" operator="greaterThan">
      <formula>100</formula>
    </cfRule>
  </conditionalFormatting>
  <conditionalFormatting sqref="E448">
    <cfRule type="cellIs" dxfId="10783" priority="10844" stopIfTrue="1" operator="lessThanOrEqual">
      <formula>2.5</formula>
    </cfRule>
    <cfRule type="cellIs" dxfId="10782" priority="10845" stopIfTrue="1" operator="between">
      <formula>2.5</formula>
      <formula>7</formula>
    </cfRule>
    <cfRule type="cellIs" dxfId="10781" priority="10846" stopIfTrue="1" operator="greaterThan">
      <formula>7</formula>
    </cfRule>
  </conditionalFormatting>
  <conditionalFormatting sqref="H448">
    <cfRule type="cellIs" dxfId="10780" priority="10841" stopIfTrue="1" operator="lessThanOrEqual">
      <formula>12</formula>
    </cfRule>
    <cfRule type="cellIs" dxfId="10779" priority="10842" stopIfTrue="1" operator="between">
      <formula>12</formula>
      <formula>16</formula>
    </cfRule>
    <cfRule type="cellIs" dxfId="10778" priority="10843" stopIfTrue="1" operator="greaterThan">
      <formula>16</formula>
    </cfRule>
  </conditionalFormatting>
  <conditionalFormatting sqref="K448">
    <cfRule type="cellIs" dxfId="10777" priority="10838" stopIfTrue="1" operator="greaterThan">
      <formula>6.2</formula>
    </cfRule>
    <cfRule type="cellIs" dxfId="10776" priority="10839" stopIfTrue="1" operator="between">
      <formula>5.601</formula>
      <formula>6.2</formula>
    </cfRule>
    <cfRule type="cellIs" dxfId="10775" priority="10840" stopIfTrue="1" operator="lessThanOrEqual">
      <formula>5.6</formula>
    </cfRule>
  </conditionalFormatting>
  <conditionalFormatting sqref="L448">
    <cfRule type="cellIs" dxfId="10774" priority="10837" stopIfTrue="1" operator="lessThanOrEqual">
      <formula>0.02</formula>
    </cfRule>
  </conditionalFormatting>
  <conditionalFormatting sqref="G448">
    <cfRule type="cellIs" dxfId="10773" priority="10834" stopIfTrue="1" operator="lessThanOrEqual">
      <formula>0.12</formula>
    </cfRule>
    <cfRule type="cellIs" dxfId="10772" priority="10835" stopIfTrue="1" operator="between">
      <formula>0.1201</formula>
      <formula>0.2</formula>
    </cfRule>
    <cfRule type="cellIs" dxfId="10771" priority="10836" stopIfTrue="1" operator="greaterThan">
      <formula>0.2</formula>
    </cfRule>
  </conditionalFormatting>
  <conditionalFormatting sqref="P448">
    <cfRule type="cellIs" dxfId="10770" priority="10832" stopIfTrue="1" operator="between">
      <formula>50.1</formula>
      <formula>100</formula>
    </cfRule>
    <cfRule type="cellIs" dxfId="10769" priority="10833" stopIfTrue="1" operator="greaterThan">
      <formula>100</formula>
    </cfRule>
  </conditionalFormatting>
  <conditionalFormatting sqref="O448">
    <cfRule type="cellIs" dxfId="10768" priority="10830" stopIfTrue="1" operator="between">
      <formula>1250.1</formula>
      <formula>5000</formula>
    </cfRule>
    <cfRule type="cellIs" dxfId="10767" priority="10831" stopIfTrue="1" operator="greaterThan">
      <formula>5000</formula>
    </cfRule>
  </conditionalFormatting>
  <conditionalFormatting sqref="Q448">
    <cfRule type="cellIs" dxfId="10766" priority="10828" operator="lessThanOrEqual">
      <formula>1</formula>
    </cfRule>
    <cfRule type="cellIs" dxfId="10765" priority="10829" operator="lessThan">
      <formula>3</formula>
    </cfRule>
  </conditionalFormatting>
  <conditionalFormatting sqref="F460:G460">
    <cfRule type="cellIs" dxfId="10764" priority="10825" stopIfTrue="1" operator="lessThanOrEqual">
      <formula>60</formula>
    </cfRule>
    <cfRule type="cellIs" dxfId="10763" priority="10826" stopIfTrue="1" operator="between">
      <formula>60</formula>
      <formula>100</formula>
    </cfRule>
    <cfRule type="cellIs" dxfId="10762" priority="10827" stopIfTrue="1" operator="greaterThan">
      <formula>100</formula>
    </cfRule>
  </conditionalFormatting>
  <conditionalFormatting sqref="E460">
    <cfRule type="cellIs" dxfId="10761" priority="10822" stopIfTrue="1" operator="lessThanOrEqual">
      <formula>2.5</formula>
    </cfRule>
    <cfRule type="cellIs" dxfId="10760" priority="10823" stopIfTrue="1" operator="between">
      <formula>2.5</formula>
      <formula>7</formula>
    </cfRule>
    <cfRule type="cellIs" dxfId="10759" priority="10824" stopIfTrue="1" operator="greaterThan">
      <formula>7</formula>
    </cfRule>
  </conditionalFormatting>
  <conditionalFormatting sqref="H460">
    <cfRule type="cellIs" dxfId="10758" priority="10819" stopIfTrue="1" operator="lessThanOrEqual">
      <formula>12</formula>
    </cfRule>
    <cfRule type="cellIs" dxfId="10757" priority="10820" stopIfTrue="1" operator="between">
      <formula>12</formula>
      <formula>16</formula>
    </cfRule>
    <cfRule type="cellIs" dxfId="10756" priority="10821" stopIfTrue="1" operator="greaterThan">
      <formula>16</formula>
    </cfRule>
  </conditionalFormatting>
  <conditionalFormatting sqref="K460">
    <cfRule type="cellIs" dxfId="10755" priority="10816" stopIfTrue="1" operator="greaterThan">
      <formula>6.2</formula>
    </cfRule>
    <cfRule type="cellIs" dxfId="10754" priority="10817" stopIfTrue="1" operator="between">
      <formula>5.601</formula>
      <formula>6.2</formula>
    </cfRule>
    <cfRule type="cellIs" dxfId="10753" priority="10818" stopIfTrue="1" operator="lessThanOrEqual">
      <formula>5.6</formula>
    </cfRule>
  </conditionalFormatting>
  <conditionalFormatting sqref="L460">
    <cfRule type="cellIs" dxfId="10752" priority="10815" stopIfTrue="1" operator="lessThanOrEqual">
      <formula>0.02</formula>
    </cfRule>
  </conditionalFormatting>
  <conditionalFormatting sqref="G460">
    <cfRule type="cellIs" dxfId="10751" priority="10812" stopIfTrue="1" operator="lessThanOrEqual">
      <formula>0.12</formula>
    </cfRule>
    <cfRule type="cellIs" dxfId="10750" priority="10813" stopIfTrue="1" operator="between">
      <formula>0.1201</formula>
      <formula>0.2</formula>
    </cfRule>
    <cfRule type="cellIs" dxfId="10749" priority="10814" stopIfTrue="1" operator="greaterThan">
      <formula>0.2</formula>
    </cfRule>
  </conditionalFormatting>
  <conditionalFormatting sqref="P460">
    <cfRule type="cellIs" dxfId="10748" priority="10810" stopIfTrue="1" operator="between">
      <formula>50.1</formula>
      <formula>100</formula>
    </cfRule>
    <cfRule type="cellIs" dxfId="10747" priority="10811" stopIfTrue="1" operator="greaterThan">
      <formula>100</formula>
    </cfRule>
  </conditionalFormatting>
  <conditionalFormatting sqref="O460">
    <cfRule type="cellIs" dxfId="10746" priority="10808" stopIfTrue="1" operator="between">
      <formula>1250.1</formula>
      <formula>5000</formula>
    </cfRule>
    <cfRule type="cellIs" dxfId="10745" priority="10809" stopIfTrue="1" operator="greaterThan">
      <formula>5000</formula>
    </cfRule>
  </conditionalFormatting>
  <conditionalFormatting sqref="F460:G460">
    <cfRule type="cellIs" dxfId="10744" priority="10805" stopIfTrue="1" operator="lessThanOrEqual">
      <formula>60</formula>
    </cfRule>
    <cfRule type="cellIs" dxfId="10743" priority="10806" stopIfTrue="1" operator="between">
      <formula>60</formula>
      <formula>100</formula>
    </cfRule>
    <cfRule type="cellIs" dxfId="10742" priority="10807" stopIfTrue="1" operator="greaterThan">
      <formula>100</formula>
    </cfRule>
  </conditionalFormatting>
  <conditionalFormatting sqref="E460">
    <cfRule type="cellIs" dxfId="10741" priority="10802" stopIfTrue="1" operator="lessThanOrEqual">
      <formula>2.5</formula>
    </cfRule>
    <cfRule type="cellIs" dxfId="10740" priority="10803" stopIfTrue="1" operator="between">
      <formula>2.5</formula>
      <formula>7</formula>
    </cfRule>
    <cfRule type="cellIs" dxfId="10739" priority="10804" stopIfTrue="1" operator="greaterThan">
      <formula>7</formula>
    </cfRule>
  </conditionalFormatting>
  <conditionalFormatting sqref="H460">
    <cfRule type="cellIs" dxfId="10738" priority="10799" stopIfTrue="1" operator="lessThanOrEqual">
      <formula>12</formula>
    </cfRule>
    <cfRule type="cellIs" dxfId="10737" priority="10800" stopIfTrue="1" operator="between">
      <formula>12</formula>
      <formula>16</formula>
    </cfRule>
    <cfRule type="cellIs" dxfId="10736" priority="10801" stopIfTrue="1" operator="greaterThan">
      <formula>16</formula>
    </cfRule>
  </conditionalFormatting>
  <conditionalFormatting sqref="K460">
    <cfRule type="cellIs" dxfId="10735" priority="10796" stopIfTrue="1" operator="greaterThan">
      <formula>6.2</formula>
    </cfRule>
    <cfRule type="cellIs" dxfId="10734" priority="10797" stopIfTrue="1" operator="between">
      <formula>5.601</formula>
      <formula>6.2</formula>
    </cfRule>
    <cfRule type="cellIs" dxfId="10733" priority="10798" stopIfTrue="1" operator="lessThanOrEqual">
      <formula>5.6</formula>
    </cfRule>
  </conditionalFormatting>
  <conditionalFormatting sqref="L460">
    <cfRule type="cellIs" dxfId="10732" priority="10795" stopIfTrue="1" operator="lessThanOrEqual">
      <formula>0.02</formula>
    </cfRule>
  </conditionalFormatting>
  <conditionalFormatting sqref="G460">
    <cfRule type="cellIs" dxfId="10731" priority="10792" stopIfTrue="1" operator="lessThanOrEqual">
      <formula>0.12</formula>
    </cfRule>
    <cfRule type="cellIs" dxfId="10730" priority="10793" stopIfTrue="1" operator="between">
      <formula>0.1201</formula>
      <formula>0.2</formula>
    </cfRule>
    <cfRule type="cellIs" dxfId="10729" priority="10794" stopIfTrue="1" operator="greaterThan">
      <formula>0.2</formula>
    </cfRule>
  </conditionalFormatting>
  <conditionalFormatting sqref="P460">
    <cfRule type="cellIs" dxfId="10728" priority="10790" stopIfTrue="1" operator="between">
      <formula>50.1</formula>
      <formula>100</formula>
    </cfRule>
    <cfRule type="cellIs" dxfId="10727" priority="10791" stopIfTrue="1" operator="greaterThan">
      <formula>100</formula>
    </cfRule>
  </conditionalFormatting>
  <conditionalFormatting sqref="O460">
    <cfRule type="cellIs" dxfId="10726" priority="10788" stopIfTrue="1" operator="between">
      <formula>1250.1</formula>
      <formula>5000</formula>
    </cfRule>
    <cfRule type="cellIs" dxfId="10725" priority="10789" stopIfTrue="1" operator="greaterThan">
      <formula>5000</formula>
    </cfRule>
  </conditionalFormatting>
  <conditionalFormatting sqref="Q460">
    <cfRule type="cellIs" dxfId="10724" priority="10786" operator="lessThanOrEqual">
      <formula>1</formula>
    </cfRule>
    <cfRule type="cellIs" dxfId="10723" priority="10787" operator="lessThan">
      <formula>3</formula>
    </cfRule>
  </conditionalFormatting>
  <conditionalFormatting sqref="F472 J472">
    <cfRule type="cellIs" dxfId="10722" priority="10783" stopIfTrue="1" operator="lessThanOrEqual">
      <formula>60</formula>
    </cfRule>
    <cfRule type="cellIs" dxfId="10721" priority="10784" stopIfTrue="1" operator="between">
      <formula>60</formula>
      <formula>100</formula>
    </cfRule>
    <cfRule type="cellIs" dxfId="10720" priority="10785" stopIfTrue="1" operator="greaterThan">
      <formula>100</formula>
    </cfRule>
  </conditionalFormatting>
  <conditionalFormatting sqref="E472">
    <cfRule type="cellIs" dxfId="10719" priority="10780" stopIfTrue="1" operator="lessThanOrEqual">
      <formula>2.5</formula>
    </cfRule>
    <cfRule type="cellIs" dxfId="10718" priority="10781" stopIfTrue="1" operator="between">
      <formula>2.5</formula>
      <formula>7</formula>
    </cfRule>
    <cfRule type="cellIs" dxfId="10717" priority="10782" stopIfTrue="1" operator="greaterThan">
      <formula>7</formula>
    </cfRule>
  </conditionalFormatting>
  <conditionalFormatting sqref="H472">
    <cfRule type="cellIs" dxfId="10716" priority="10777" stopIfTrue="1" operator="lessThanOrEqual">
      <formula>12</formula>
    </cfRule>
    <cfRule type="cellIs" dxfId="10715" priority="10778" stopIfTrue="1" operator="between">
      <formula>12</formula>
      <formula>16</formula>
    </cfRule>
    <cfRule type="cellIs" dxfId="10714" priority="10779" stopIfTrue="1" operator="greaterThan">
      <formula>16</formula>
    </cfRule>
  </conditionalFormatting>
  <conditionalFormatting sqref="K472">
    <cfRule type="cellIs" dxfId="10713" priority="10774" stopIfTrue="1" operator="greaterThan">
      <formula>6.2</formula>
    </cfRule>
    <cfRule type="cellIs" dxfId="10712" priority="10775" stopIfTrue="1" operator="between">
      <formula>5.601</formula>
      <formula>6.2</formula>
    </cfRule>
    <cfRule type="cellIs" dxfId="10711" priority="10776" stopIfTrue="1" operator="lessThanOrEqual">
      <formula>5.6</formula>
    </cfRule>
  </conditionalFormatting>
  <conditionalFormatting sqref="L472">
    <cfRule type="cellIs" dxfId="10710" priority="10773" stopIfTrue="1" operator="lessThanOrEqual">
      <formula>0.02</formula>
    </cfRule>
  </conditionalFormatting>
  <conditionalFormatting sqref="G472">
    <cfRule type="cellIs" dxfId="10709" priority="10770" stopIfTrue="1" operator="lessThanOrEqual">
      <formula>0.12</formula>
    </cfRule>
    <cfRule type="cellIs" dxfId="10708" priority="10771" stopIfTrue="1" operator="between">
      <formula>0.1201</formula>
      <formula>0.2</formula>
    </cfRule>
    <cfRule type="cellIs" dxfId="10707" priority="10772" stopIfTrue="1" operator="greaterThan">
      <formula>0.2</formula>
    </cfRule>
  </conditionalFormatting>
  <conditionalFormatting sqref="P472">
    <cfRule type="cellIs" dxfId="10706" priority="10768" stopIfTrue="1" operator="between">
      <formula>50.1</formula>
      <formula>100</formula>
    </cfRule>
    <cfRule type="cellIs" dxfId="10705" priority="10769" stopIfTrue="1" operator="greaterThan">
      <formula>100</formula>
    </cfRule>
  </conditionalFormatting>
  <conditionalFormatting sqref="O472">
    <cfRule type="cellIs" dxfId="10704" priority="10766" stopIfTrue="1" operator="between">
      <formula>1250.1</formula>
      <formula>5000</formula>
    </cfRule>
    <cfRule type="cellIs" dxfId="10703" priority="10767" stopIfTrue="1" operator="greaterThan">
      <formula>5000</formula>
    </cfRule>
  </conditionalFormatting>
  <conditionalFormatting sqref="F472 J472">
    <cfRule type="cellIs" dxfId="10702" priority="10763" stopIfTrue="1" operator="lessThanOrEqual">
      <formula>60</formula>
    </cfRule>
    <cfRule type="cellIs" dxfId="10701" priority="10764" stopIfTrue="1" operator="between">
      <formula>60</formula>
      <formula>100</formula>
    </cfRule>
    <cfRule type="cellIs" dxfId="10700" priority="10765" stopIfTrue="1" operator="greaterThan">
      <formula>100</formula>
    </cfRule>
  </conditionalFormatting>
  <conditionalFormatting sqref="E472">
    <cfRule type="cellIs" dxfId="10699" priority="10760" stopIfTrue="1" operator="lessThanOrEqual">
      <formula>2.5</formula>
    </cfRule>
    <cfRule type="cellIs" dxfId="10698" priority="10761" stopIfTrue="1" operator="between">
      <formula>2.5</formula>
      <formula>7</formula>
    </cfRule>
    <cfRule type="cellIs" dxfId="10697" priority="10762" stopIfTrue="1" operator="greaterThan">
      <formula>7</formula>
    </cfRule>
  </conditionalFormatting>
  <conditionalFormatting sqref="H472">
    <cfRule type="cellIs" dxfId="10696" priority="10757" stopIfTrue="1" operator="lessThanOrEqual">
      <formula>12</formula>
    </cfRule>
    <cfRule type="cellIs" dxfId="10695" priority="10758" stopIfTrue="1" operator="between">
      <formula>12</formula>
      <formula>16</formula>
    </cfRule>
    <cfRule type="cellIs" dxfId="10694" priority="10759" stopIfTrue="1" operator="greaterThan">
      <formula>16</formula>
    </cfRule>
  </conditionalFormatting>
  <conditionalFormatting sqref="K472">
    <cfRule type="cellIs" dxfId="10693" priority="10754" stopIfTrue="1" operator="greaterThan">
      <formula>6.2</formula>
    </cfRule>
    <cfRule type="cellIs" dxfId="10692" priority="10755" stopIfTrue="1" operator="between">
      <formula>5.601</formula>
      <formula>6.2</formula>
    </cfRule>
    <cfRule type="cellIs" dxfId="10691" priority="10756" stopIfTrue="1" operator="lessThanOrEqual">
      <formula>5.6</formula>
    </cfRule>
  </conditionalFormatting>
  <conditionalFormatting sqref="L472">
    <cfRule type="cellIs" dxfId="10690" priority="10753" stopIfTrue="1" operator="lessThanOrEqual">
      <formula>0.02</formula>
    </cfRule>
  </conditionalFormatting>
  <conditionalFormatting sqref="G472">
    <cfRule type="cellIs" dxfId="10689" priority="10750" stopIfTrue="1" operator="lessThanOrEqual">
      <formula>0.12</formula>
    </cfRule>
    <cfRule type="cellIs" dxfId="10688" priority="10751" stopIfTrue="1" operator="between">
      <formula>0.1201</formula>
      <formula>0.2</formula>
    </cfRule>
    <cfRule type="cellIs" dxfId="10687" priority="10752" stopIfTrue="1" operator="greaterThan">
      <formula>0.2</formula>
    </cfRule>
  </conditionalFormatting>
  <conditionalFormatting sqref="P472">
    <cfRule type="cellIs" dxfId="10686" priority="10748" stopIfTrue="1" operator="between">
      <formula>50.1</formula>
      <formula>100</formula>
    </cfRule>
    <cfRule type="cellIs" dxfId="10685" priority="10749" stopIfTrue="1" operator="greaterThan">
      <formula>100</formula>
    </cfRule>
  </conditionalFormatting>
  <conditionalFormatting sqref="O472">
    <cfRule type="cellIs" dxfId="10684" priority="10746" stopIfTrue="1" operator="between">
      <formula>1250.1</formula>
      <formula>5000</formula>
    </cfRule>
    <cfRule type="cellIs" dxfId="10683" priority="10747" stopIfTrue="1" operator="greaterThan">
      <formula>5000</formula>
    </cfRule>
  </conditionalFormatting>
  <conditionalFormatting sqref="Q472">
    <cfRule type="cellIs" dxfId="10682" priority="10744" operator="lessThanOrEqual">
      <formula>1</formula>
    </cfRule>
    <cfRule type="cellIs" dxfId="10681" priority="10745" operator="lessThan">
      <formula>3</formula>
    </cfRule>
  </conditionalFormatting>
  <conditionalFormatting sqref="F484:G484">
    <cfRule type="cellIs" dxfId="10680" priority="10741" stopIfTrue="1" operator="lessThanOrEqual">
      <formula>60</formula>
    </cfRule>
    <cfRule type="cellIs" dxfId="10679" priority="10742" stopIfTrue="1" operator="between">
      <formula>60</formula>
      <formula>100</formula>
    </cfRule>
    <cfRule type="cellIs" dxfId="10678" priority="10743" stopIfTrue="1" operator="greaterThan">
      <formula>100</formula>
    </cfRule>
  </conditionalFormatting>
  <conditionalFormatting sqref="E484">
    <cfRule type="cellIs" dxfId="10677" priority="10738" stopIfTrue="1" operator="lessThanOrEqual">
      <formula>2.5</formula>
    </cfRule>
    <cfRule type="cellIs" dxfId="10676" priority="10739" stopIfTrue="1" operator="between">
      <formula>2.5</formula>
      <formula>7</formula>
    </cfRule>
    <cfRule type="cellIs" dxfId="10675" priority="10740" stopIfTrue="1" operator="greaterThan">
      <formula>7</formula>
    </cfRule>
  </conditionalFormatting>
  <conditionalFormatting sqref="H484">
    <cfRule type="cellIs" dxfId="10674" priority="10735" stopIfTrue="1" operator="lessThanOrEqual">
      <formula>12</formula>
    </cfRule>
    <cfRule type="cellIs" dxfId="10673" priority="10736" stopIfTrue="1" operator="between">
      <formula>12</formula>
      <formula>16</formula>
    </cfRule>
    <cfRule type="cellIs" dxfId="10672" priority="10737" stopIfTrue="1" operator="greaterThan">
      <formula>16</formula>
    </cfRule>
  </conditionalFormatting>
  <conditionalFormatting sqref="K484">
    <cfRule type="cellIs" dxfId="10671" priority="10732" stopIfTrue="1" operator="greaterThan">
      <formula>6.2</formula>
    </cfRule>
    <cfRule type="cellIs" dxfId="10670" priority="10733" stopIfTrue="1" operator="between">
      <formula>5.601</formula>
      <formula>6.2</formula>
    </cfRule>
    <cfRule type="cellIs" dxfId="10669" priority="10734" stopIfTrue="1" operator="lessThanOrEqual">
      <formula>5.6</formula>
    </cfRule>
  </conditionalFormatting>
  <conditionalFormatting sqref="L484">
    <cfRule type="cellIs" dxfId="10668" priority="10731" stopIfTrue="1" operator="lessThanOrEqual">
      <formula>0.02</formula>
    </cfRule>
  </conditionalFormatting>
  <conditionalFormatting sqref="G484">
    <cfRule type="cellIs" dxfId="10667" priority="10728" stopIfTrue="1" operator="lessThanOrEqual">
      <formula>0.12</formula>
    </cfRule>
    <cfRule type="cellIs" dxfId="10666" priority="10729" stopIfTrue="1" operator="between">
      <formula>0.1201</formula>
      <formula>0.2</formula>
    </cfRule>
    <cfRule type="cellIs" dxfId="10665" priority="10730" stopIfTrue="1" operator="greaterThan">
      <formula>0.2</formula>
    </cfRule>
  </conditionalFormatting>
  <conditionalFormatting sqref="P484">
    <cfRule type="cellIs" dxfId="10664" priority="10726" stopIfTrue="1" operator="between">
      <formula>50.1</formula>
      <formula>100</formula>
    </cfRule>
    <cfRule type="cellIs" dxfId="10663" priority="10727" stopIfTrue="1" operator="greaterThan">
      <formula>100</formula>
    </cfRule>
  </conditionalFormatting>
  <conditionalFormatting sqref="O484">
    <cfRule type="cellIs" dxfId="10662" priority="10724" stopIfTrue="1" operator="between">
      <formula>1250.1</formula>
      <formula>5000</formula>
    </cfRule>
    <cfRule type="cellIs" dxfId="10661" priority="10725" stopIfTrue="1" operator="greaterThan">
      <formula>5000</formula>
    </cfRule>
  </conditionalFormatting>
  <conditionalFormatting sqref="F484:G484">
    <cfRule type="cellIs" dxfId="10660" priority="10721" stopIfTrue="1" operator="lessThanOrEqual">
      <formula>60</formula>
    </cfRule>
    <cfRule type="cellIs" dxfId="10659" priority="10722" stopIfTrue="1" operator="between">
      <formula>60</formula>
      <formula>100</formula>
    </cfRule>
    <cfRule type="cellIs" dxfId="10658" priority="10723" stopIfTrue="1" operator="greaterThan">
      <formula>100</formula>
    </cfRule>
  </conditionalFormatting>
  <conditionalFormatting sqref="E484">
    <cfRule type="cellIs" dxfId="10657" priority="10718" stopIfTrue="1" operator="lessThanOrEqual">
      <formula>2.5</formula>
    </cfRule>
    <cfRule type="cellIs" dxfId="10656" priority="10719" stopIfTrue="1" operator="between">
      <formula>2.5</formula>
      <formula>7</formula>
    </cfRule>
    <cfRule type="cellIs" dxfId="10655" priority="10720" stopIfTrue="1" operator="greaterThan">
      <formula>7</formula>
    </cfRule>
  </conditionalFormatting>
  <conditionalFormatting sqref="H484">
    <cfRule type="cellIs" dxfId="10654" priority="10715" stopIfTrue="1" operator="lessThanOrEqual">
      <formula>12</formula>
    </cfRule>
    <cfRule type="cellIs" dxfId="10653" priority="10716" stopIfTrue="1" operator="between">
      <formula>12</formula>
      <formula>16</formula>
    </cfRule>
    <cfRule type="cellIs" dxfId="10652" priority="10717" stopIfTrue="1" operator="greaterThan">
      <formula>16</formula>
    </cfRule>
  </conditionalFormatting>
  <conditionalFormatting sqref="K484">
    <cfRule type="cellIs" dxfId="10651" priority="10712" stopIfTrue="1" operator="greaterThan">
      <formula>6.2</formula>
    </cfRule>
    <cfRule type="cellIs" dxfId="10650" priority="10713" stopIfTrue="1" operator="between">
      <formula>5.601</formula>
      <formula>6.2</formula>
    </cfRule>
    <cfRule type="cellIs" dxfId="10649" priority="10714" stopIfTrue="1" operator="lessThanOrEqual">
      <formula>5.6</formula>
    </cfRule>
  </conditionalFormatting>
  <conditionalFormatting sqref="L484">
    <cfRule type="cellIs" dxfId="10648" priority="10711" stopIfTrue="1" operator="lessThanOrEqual">
      <formula>0.02</formula>
    </cfRule>
  </conditionalFormatting>
  <conditionalFormatting sqref="G484">
    <cfRule type="cellIs" dxfId="10647" priority="10708" stopIfTrue="1" operator="lessThanOrEqual">
      <formula>0.12</formula>
    </cfRule>
    <cfRule type="cellIs" dxfId="10646" priority="10709" stopIfTrue="1" operator="between">
      <formula>0.1201</formula>
      <formula>0.2</formula>
    </cfRule>
    <cfRule type="cellIs" dxfId="10645" priority="10710" stopIfTrue="1" operator="greaterThan">
      <formula>0.2</formula>
    </cfRule>
  </conditionalFormatting>
  <conditionalFormatting sqref="P484">
    <cfRule type="cellIs" dxfId="10644" priority="10706" stopIfTrue="1" operator="between">
      <formula>50.1</formula>
      <formula>100</formula>
    </cfRule>
    <cfRule type="cellIs" dxfId="10643" priority="10707" stopIfTrue="1" operator="greaterThan">
      <formula>100</formula>
    </cfRule>
  </conditionalFormatting>
  <conditionalFormatting sqref="O484">
    <cfRule type="cellIs" dxfId="10642" priority="10704" stopIfTrue="1" operator="between">
      <formula>1250.1</formula>
      <formula>5000</formula>
    </cfRule>
    <cfRule type="cellIs" dxfId="10641" priority="10705" stopIfTrue="1" operator="greaterThan">
      <formula>5000</formula>
    </cfRule>
  </conditionalFormatting>
  <conditionalFormatting sqref="Q484">
    <cfRule type="cellIs" dxfId="10640" priority="10702" operator="lessThanOrEqual">
      <formula>1</formula>
    </cfRule>
    <cfRule type="cellIs" dxfId="10639" priority="10703" operator="lessThan">
      <formula>3</formula>
    </cfRule>
  </conditionalFormatting>
  <conditionalFormatting sqref="F496:G496">
    <cfRule type="cellIs" dxfId="10638" priority="10699" stopIfTrue="1" operator="lessThanOrEqual">
      <formula>60</formula>
    </cfRule>
    <cfRule type="cellIs" dxfId="10637" priority="10700" stopIfTrue="1" operator="between">
      <formula>60</formula>
      <formula>100</formula>
    </cfRule>
    <cfRule type="cellIs" dxfId="10636" priority="10701" stopIfTrue="1" operator="greaterThan">
      <formula>100</formula>
    </cfRule>
  </conditionalFormatting>
  <conditionalFormatting sqref="E496">
    <cfRule type="cellIs" dxfId="10635" priority="10696" stopIfTrue="1" operator="lessThanOrEqual">
      <formula>2.5</formula>
    </cfRule>
    <cfRule type="cellIs" dxfId="10634" priority="10697" stopIfTrue="1" operator="between">
      <formula>2.5</formula>
      <formula>7</formula>
    </cfRule>
    <cfRule type="cellIs" dxfId="10633" priority="10698" stopIfTrue="1" operator="greaterThan">
      <formula>7</formula>
    </cfRule>
  </conditionalFormatting>
  <conditionalFormatting sqref="H496">
    <cfRule type="cellIs" dxfId="10632" priority="10693" stopIfTrue="1" operator="lessThanOrEqual">
      <formula>12</formula>
    </cfRule>
    <cfRule type="cellIs" dxfId="10631" priority="10694" stopIfTrue="1" operator="between">
      <formula>12</formula>
      <formula>16</formula>
    </cfRule>
    <cfRule type="cellIs" dxfId="10630" priority="10695" stopIfTrue="1" operator="greaterThan">
      <formula>16</formula>
    </cfRule>
  </conditionalFormatting>
  <conditionalFormatting sqref="K496">
    <cfRule type="cellIs" dxfId="10629" priority="10690" stopIfTrue="1" operator="greaterThan">
      <formula>6.2</formula>
    </cfRule>
    <cfRule type="cellIs" dxfId="10628" priority="10691" stopIfTrue="1" operator="between">
      <formula>5.601</formula>
      <formula>6.2</formula>
    </cfRule>
    <cfRule type="cellIs" dxfId="10627" priority="10692" stopIfTrue="1" operator="lessThanOrEqual">
      <formula>5.6</formula>
    </cfRule>
  </conditionalFormatting>
  <conditionalFormatting sqref="L496">
    <cfRule type="cellIs" dxfId="10626" priority="10689" stopIfTrue="1" operator="lessThanOrEqual">
      <formula>0.02</formula>
    </cfRule>
  </conditionalFormatting>
  <conditionalFormatting sqref="G496">
    <cfRule type="cellIs" dxfId="10625" priority="10686" stopIfTrue="1" operator="lessThanOrEqual">
      <formula>0.12</formula>
    </cfRule>
    <cfRule type="cellIs" dxfId="10624" priority="10687" stopIfTrue="1" operator="between">
      <formula>0.1201</formula>
      <formula>0.2</formula>
    </cfRule>
    <cfRule type="cellIs" dxfId="10623" priority="10688" stopIfTrue="1" operator="greaterThan">
      <formula>0.2</formula>
    </cfRule>
  </conditionalFormatting>
  <conditionalFormatting sqref="P496">
    <cfRule type="cellIs" dxfId="10622" priority="10684" stopIfTrue="1" operator="between">
      <formula>50.1</formula>
      <formula>100</formula>
    </cfRule>
    <cfRule type="cellIs" dxfId="10621" priority="10685" stopIfTrue="1" operator="greaterThan">
      <formula>100</formula>
    </cfRule>
  </conditionalFormatting>
  <conditionalFormatting sqref="O496">
    <cfRule type="cellIs" dxfId="10620" priority="10682" stopIfTrue="1" operator="between">
      <formula>1250.1</formula>
      <formula>5000</formula>
    </cfRule>
    <cfRule type="cellIs" dxfId="10619" priority="10683" stopIfTrue="1" operator="greaterThan">
      <formula>5000</formula>
    </cfRule>
  </conditionalFormatting>
  <conditionalFormatting sqref="F496:G496">
    <cfRule type="cellIs" dxfId="10618" priority="10679" stopIfTrue="1" operator="lessThanOrEqual">
      <formula>60</formula>
    </cfRule>
    <cfRule type="cellIs" dxfId="10617" priority="10680" stopIfTrue="1" operator="between">
      <formula>60</formula>
      <formula>100</formula>
    </cfRule>
    <cfRule type="cellIs" dxfId="10616" priority="10681" stopIfTrue="1" operator="greaterThan">
      <formula>100</formula>
    </cfRule>
  </conditionalFormatting>
  <conditionalFormatting sqref="E496">
    <cfRule type="cellIs" dxfId="10615" priority="10676" stopIfTrue="1" operator="lessThanOrEqual">
      <formula>2.5</formula>
    </cfRule>
    <cfRule type="cellIs" dxfId="10614" priority="10677" stopIfTrue="1" operator="between">
      <formula>2.5</formula>
      <formula>7</formula>
    </cfRule>
    <cfRule type="cellIs" dxfId="10613" priority="10678" stopIfTrue="1" operator="greaterThan">
      <formula>7</formula>
    </cfRule>
  </conditionalFormatting>
  <conditionalFormatting sqref="H496">
    <cfRule type="cellIs" dxfId="10612" priority="10673" stopIfTrue="1" operator="lessThanOrEqual">
      <formula>12</formula>
    </cfRule>
    <cfRule type="cellIs" dxfId="10611" priority="10674" stopIfTrue="1" operator="between">
      <formula>12</formula>
      <formula>16</formula>
    </cfRule>
    <cfRule type="cellIs" dxfId="10610" priority="10675" stopIfTrue="1" operator="greaterThan">
      <formula>16</formula>
    </cfRule>
  </conditionalFormatting>
  <conditionalFormatting sqref="K496">
    <cfRule type="cellIs" dxfId="10609" priority="10670" stopIfTrue="1" operator="greaterThan">
      <formula>6.2</formula>
    </cfRule>
    <cfRule type="cellIs" dxfId="10608" priority="10671" stopIfTrue="1" operator="between">
      <formula>5.601</formula>
      <formula>6.2</formula>
    </cfRule>
    <cfRule type="cellIs" dxfId="10607" priority="10672" stopIfTrue="1" operator="lessThanOrEqual">
      <formula>5.6</formula>
    </cfRule>
  </conditionalFormatting>
  <conditionalFormatting sqref="L496">
    <cfRule type="cellIs" dxfId="10606" priority="10669" stopIfTrue="1" operator="lessThanOrEqual">
      <formula>0.02</formula>
    </cfRule>
  </conditionalFormatting>
  <conditionalFormatting sqref="G496">
    <cfRule type="cellIs" dxfId="10605" priority="10666" stopIfTrue="1" operator="lessThanOrEqual">
      <formula>0.12</formula>
    </cfRule>
    <cfRule type="cellIs" dxfId="10604" priority="10667" stopIfTrue="1" operator="between">
      <formula>0.1201</formula>
      <formula>0.2</formula>
    </cfRule>
    <cfRule type="cellIs" dxfId="10603" priority="10668" stopIfTrue="1" operator="greaterThan">
      <formula>0.2</formula>
    </cfRule>
  </conditionalFormatting>
  <conditionalFormatting sqref="P496">
    <cfRule type="cellIs" dxfId="10602" priority="10664" stopIfTrue="1" operator="between">
      <formula>50.1</formula>
      <formula>100</formula>
    </cfRule>
    <cfRule type="cellIs" dxfId="10601" priority="10665" stopIfTrue="1" operator="greaterThan">
      <formula>100</formula>
    </cfRule>
  </conditionalFormatting>
  <conditionalFormatting sqref="O496">
    <cfRule type="cellIs" dxfId="10600" priority="10662" stopIfTrue="1" operator="between">
      <formula>1250.1</formula>
      <formula>5000</formula>
    </cfRule>
    <cfRule type="cellIs" dxfId="10599" priority="10663" stopIfTrue="1" operator="greaterThan">
      <formula>5000</formula>
    </cfRule>
  </conditionalFormatting>
  <conditionalFormatting sqref="Q496">
    <cfRule type="cellIs" dxfId="10598" priority="10660" operator="lessThanOrEqual">
      <formula>1</formula>
    </cfRule>
    <cfRule type="cellIs" dxfId="10597" priority="10661" operator="lessThan">
      <formula>3</formula>
    </cfRule>
  </conditionalFormatting>
  <conditionalFormatting sqref="F508:G508">
    <cfRule type="cellIs" dxfId="10596" priority="10657" stopIfTrue="1" operator="lessThanOrEqual">
      <formula>60</formula>
    </cfRule>
    <cfRule type="cellIs" dxfId="10595" priority="10658" stopIfTrue="1" operator="between">
      <formula>60</formula>
      <formula>100</formula>
    </cfRule>
    <cfRule type="cellIs" dxfId="10594" priority="10659" stopIfTrue="1" operator="greaterThan">
      <formula>100</formula>
    </cfRule>
  </conditionalFormatting>
  <conditionalFormatting sqref="E508">
    <cfRule type="cellIs" dxfId="10593" priority="10654" stopIfTrue="1" operator="lessThanOrEqual">
      <formula>2.5</formula>
    </cfRule>
    <cfRule type="cellIs" dxfId="10592" priority="10655" stopIfTrue="1" operator="between">
      <formula>2.5</formula>
      <formula>7</formula>
    </cfRule>
    <cfRule type="cellIs" dxfId="10591" priority="10656" stopIfTrue="1" operator="greaterThan">
      <formula>7</formula>
    </cfRule>
  </conditionalFormatting>
  <conditionalFormatting sqref="H508">
    <cfRule type="cellIs" dxfId="10590" priority="10651" stopIfTrue="1" operator="lessThanOrEqual">
      <formula>12</formula>
    </cfRule>
    <cfRule type="cellIs" dxfId="10589" priority="10652" stopIfTrue="1" operator="between">
      <formula>12</formula>
      <formula>16</formula>
    </cfRule>
    <cfRule type="cellIs" dxfId="10588" priority="10653" stopIfTrue="1" operator="greaterThan">
      <formula>16</formula>
    </cfRule>
  </conditionalFormatting>
  <conditionalFormatting sqref="K508">
    <cfRule type="cellIs" dxfId="10587" priority="10648" stopIfTrue="1" operator="greaterThan">
      <formula>6.2</formula>
    </cfRule>
    <cfRule type="cellIs" dxfId="10586" priority="10649" stopIfTrue="1" operator="between">
      <formula>5.601</formula>
      <formula>6.2</formula>
    </cfRule>
    <cfRule type="cellIs" dxfId="10585" priority="10650" stopIfTrue="1" operator="lessThanOrEqual">
      <formula>5.6</formula>
    </cfRule>
  </conditionalFormatting>
  <conditionalFormatting sqref="L508">
    <cfRule type="cellIs" dxfId="10584" priority="10647" stopIfTrue="1" operator="lessThanOrEqual">
      <formula>0.02</formula>
    </cfRule>
  </conditionalFormatting>
  <conditionalFormatting sqref="G508">
    <cfRule type="cellIs" dxfId="10583" priority="10644" stopIfTrue="1" operator="lessThanOrEqual">
      <formula>0.12</formula>
    </cfRule>
    <cfRule type="cellIs" dxfId="10582" priority="10645" stopIfTrue="1" operator="between">
      <formula>0.1201</formula>
      <formula>0.2</formula>
    </cfRule>
    <cfRule type="cellIs" dxfId="10581" priority="10646" stopIfTrue="1" operator="greaterThan">
      <formula>0.2</formula>
    </cfRule>
  </conditionalFormatting>
  <conditionalFormatting sqref="P508">
    <cfRule type="cellIs" dxfId="10580" priority="10642" stopIfTrue="1" operator="between">
      <formula>50.1</formula>
      <formula>100</formula>
    </cfRule>
    <cfRule type="cellIs" dxfId="10579" priority="10643" stopIfTrue="1" operator="greaterThan">
      <formula>100</formula>
    </cfRule>
  </conditionalFormatting>
  <conditionalFormatting sqref="O508">
    <cfRule type="cellIs" dxfId="10578" priority="10640" stopIfTrue="1" operator="between">
      <formula>1250.1</formula>
      <formula>5000</formula>
    </cfRule>
    <cfRule type="cellIs" dxfId="10577" priority="10641" stopIfTrue="1" operator="greaterThan">
      <formula>5000</formula>
    </cfRule>
  </conditionalFormatting>
  <conditionalFormatting sqref="Q508">
    <cfRule type="cellIs" dxfId="10576" priority="10638" operator="lessThanOrEqual">
      <formula>1</formula>
    </cfRule>
    <cfRule type="cellIs" dxfId="10575" priority="10639" operator="lessThan">
      <formula>3</formula>
    </cfRule>
  </conditionalFormatting>
  <conditionalFormatting sqref="F520:G520">
    <cfRule type="cellIs" dxfId="10574" priority="10635" stopIfTrue="1" operator="lessThanOrEqual">
      <formula>60</formula>
    </cfRule>
    <cfRule type="cellIs" dxfId="10573" priority="10636" stopIfTrue="1" operator="between">
      <formula>60</formula>
      <formula>100</formula>
    </cfRule>
    <cfRule type="cellIs" dxfId="10572" priority="10637" stopIfTrue="1" operator="greaterThan">
      <formula>100</formula>
    </cfRule>
  </conditionalFormatting>
  <conditionalFormatting sqref="E520">
    <cfRule type="cellIs" dxfId="10571" priority="10632" stopIfTrue="1" operator="lessThanOrEqual">
      <formula>2.5</formula>
    </cfRule>
    <cfRule type="cellIs" dxfId="10570" priority="10633" stopIfTrue="1" operator="between">
      <formula>2.5</formula>
      <formula>7</formula>
    </cfRule>
    <cfRule type="cellIs" dxfId="10569" priority="10634" stopIfTrue="1" operator="greaterThan">
      <formula>7</formula>
    </cfRule>
  </conditionalFormatting>
  <conditionalFormatting sqref="H520">
    <cfRule type="cellIs" dxfId="10568" priority="10629" stopIfTrue="1" operator="lessThanOrEqual">
      <formula>12</formula>
    </cfRule>
    <cfRule type="cellIs" dxfId="10567" priority="10630" stopIfTrue="1" operator="between">
      <formula>12</formula>
      <formula>16</formula>
    </cfRule>
    <cfRule type="cellIs" dxfId="10566" priority="10631" stopIfTrue="1" operator="greaterThan">
      <formula>16</formula>
    </cfRule>
  </conditionalFormatting>
  <conditionalFormatting sqref="K520">
    <cfRule type="cellIs" dxfId="10565" priority="10626" stopIfTrue="1" operator="greaterThan">
      <formula>6.2</formula>
    </cfRule>
    <cfRule type="cellIs" dxfId="10564" priority="10627" stopIfTrue="1" operator="between">
      <formula>5.601</formula>
      <formula>6.2</formula>
    </cfRule>
    <cfRule type="cellIs" dxfId="10563" priority="10628" stopIfTrue="1" operator="lessThanOrEqual">
      <formula>5.6</formula>
    </cfRule>
  </conditionalFormatting>
  <conditionalFormatting sqref="L520">
    <cfRule type="cellIs" dxfId="10562" priority="10625" stopIfTrue="1" operator="lessThanOrEqual">
      <formula>0.02</formula>
    </cfRule>
  </conditionalFormatting>
  <conditionalFormatting sqref="G520">
    <cfRule type="cellIs" dxfId="10561" priority="10622" stopIfTrue="1" operator="lessThanOrEqual">
      <formula>0.12</formula>
    </cfRule>
    <cfRule type="cellIs" dxfId="10560" priority="10623" stopIfTrue="1" operator="between">
      <formula>0.1201</formula>
      <formula>0.2</formula>
    </cfRule>
    <cfRule type="cellIs" dxfId="10559" priority="10624" stopIfTrue="1" operator="greaterThan">
      <formula>0.2</formula>
    </cfRule>
  </conditionalFormatting>
  <conditionalFormatting sqref="P520">
    <cfRule type="cellIs" dxfId="10558" priority="10620" stopIfTrue="1" operator="between">
      <formula>50.1</formula>
      <formula>100</formula>
    </cfRule>
    <cfRule type="cellIs" dxfId="10557" priority="10621" stopIfTrue="1" operator="greaterThan">
      <formula>100</formula>
    </cfRule>
  </conditionalFormatting>
  <conditionalFormatting sqref="O520">
    <cfRule type="cellIs" dxfId="10556" priority="10618" stopIfTrue="1" operator="between">
      <formula>1250.1</formula>
      <formula>5000</formula>
    </cfRule>
    <cfRule type="cellIs" dxfId="10555" priority="10619" stopIfTrue="1" operator="greaterThan">
      <formula>5000</formula>
    </cfRule>
  </conditionalFormatting>
  <conditionalFormatting sqref="F520:G520">
    <cfRule type="cellIs" dxfId="10554" priority="10615" stopIfTrue="1" operator="lessThanOrEqual">
      <formula>60</formula>
    </cfRule>
    <cfRule type="cellIs" dxfId="10553" priority="10616" stopIfTrue="1" operator="between">
      <formula>60</formula>
      <formula>100</formula>
    </cfRule>
    <cfRule type="cellIs" dxfId="10552" priority="10617" stopIfTrue="1" operator="greaterThan">
      <formula>100</formula>
    </cfRule>
  </conditionalFormatting>
  <conditionalFormatting sqref="E520">
    <cfRule type="cellIs" dxfId="10551" priority="10612" stopIfTrue="1" operator="lessThanOrEqual">
      <formula>2.5</formula>
    </cfRule>
    <cfRule type="cellIs" dxfId="10550" priority="10613" stopIfTrue="1" operator="between">
      <formula>2.5</formula>
      <formula>7</formula>
    </cfRule>
    <cfRule type="cellIs" dxfId="10549" priority="10614" stopIfTrue="1" operator="greaterThan">
      <formula>7</formula>
    </cfRule>
  </conditionalFormatting>
  <conditionalFormatting sqref="H520">
    <cfRule type="cellIs" dxfId="10548" priority="10609" stopIfTrue="1" operator="lessThanOrEqual">
      <formula>12</formula>
    </cfRule>
    <cfRule type="cellIs" dxfId="10547" priority="10610" stopIfTrue="1" operator="between">
      <formula>12</formula>
      <formula>16</formula>
    </cfRule>
    <cfRule type="cellIs" dxfId="10546" priority="10611" stopIfTrue="1" operator="greaterThan">
      <formula>16</formula>
    </cfRule>
  </conditionalFormatting>
  <conditionalFormatting sqref="K520">
    <cfRule type="cellIs" dxfId="10545" priority="10606" stopIfTrue="1" operator="greaterThan">
      <formula>6.2</formula>
    </cfRule>
    <cfRule type="cellIs" dxfId="10544" priority="10607" stopIfTrue="1" operator="between">
      <formula>5.601</formula>
      <formula>6.2</formula>
    </cfRule>
    <cfRule type="cellIs" dxfId="10543" priority="10608" stopIfTrue="1" operator="lessThanOrEqual">
      <formula>5.6</formula>
    </cfRule>
  </conditionalFormatting>
  <conditionalFormatting sqref="L520">
    <cfRule type="cellIs" dxfId="10542" priority="10605" stopIfTrue="1" operator="lessThanOrEqual">
      <formula>0.02</formula>
    </cfRule>
  </conditionalFormatting>
  <conditionalFormatting sqref="G520">
    <cfRule type="cellIs" dxfId="10541" priority="10602" stopIfTrue="1" operator="lessThanOrEqual">
      <formula>0.12</formula>
    </cfRule>
    <cfRule type="cellIs" dxfId="10540" priority="10603" stopIfTrue="1" operator="between">
      <formula>0.1201</formula>
      <formula>0.2</formula>
    </cfRule>
    <cfRule type="cellIs" dxfId="10539" priority="10604" stopIfTrue="1" operator="greaterThan">
      <formula>0.2</formula>
    </cfRule>
  </conditionalFormatting>
  <conditionalFormatting sqref="P520">
    <cfRule type="cellIs" dxfId="10538" priority="10600" stopIfTrue="1" operator="between">
      <formula>50.1</formula>
      <formula>100</formula>
    </cfRule>
    <cfRule type="cellIs" dxfId="10537" priority="10601" stopIfTrue="1" operator="greaterThan">
      <formula>100</formula>
    </cfRule>
  </conditionalFormatting>
  <conditionalFormatting sqref="O520">
    <cfRule type="cellIs" dxfId="10536" priority="10598" stopIfTrue="1" operator="between">
      <formula>1250.1</formula>
      <formula>5000</formula>
    </cfRule>
    <cfRule type="cellIs" dxfId="10535" priority="10599" stopIfTrue="1" operator="greaterThan">
      <formula>5000</formula>
    </cfRule>
  </conditionalFormatting>
  <conditionalFormatting sqref="Q520">
    <cfRule type="cellIs" dxfId="10534" priority="10596" operator="lessThanOrEqual">
      <formula>1</formula>
    </cfRule>
    <cfRule type="cellIs" dxfId="10533" priority="10597" operator="lessThan">
      <formula>3</formula>
    </cfRule>
  </conditionalFormatting>
  <conditionalFormatting sqref="F532:G532">
    <cfRule type="cellIs" dxfId="10532" priority="10593" stopIfTrue="1" operator="lessThanOrEqual">
      <formula>60</formula>
    </cfRule>
    <cfRule type="cellIs" dxfId="10531" priority="10594" stopIfTrue="1" operator="between">
      <formula>60</formula>
      <formula>100</formula>
    </cfRule>
    <cfRule type="cellIs" dxfId="10530" priority="10595" stopIfTrue="1" operator="greaterThan">
      <formula>100</formula>
    </cfRule>
  </conditionalFormatting>
  <conditionalFormatting sqref="E532">
    <cfRule type="cellIs" dxfId="10529" priority="10590" stopIfTrue="1" operator="lessThanOrEqual">
      <formula>2.5</formula>
    </cfRule>
    <cfRule type="cellIs" dxfId="10528" priority="10591" stopIfTrue="1" operator="between">
      <formula>2.5</formula>
      <formula>7</formula>
    </cfRule>
    <cfRule type="cellIs" dxfId="10527" priority="10592" stopIfTrue="1" operator="greaterThan">
      <formula>7</formula>
    </cfRule>
  </conditionalFormatting>
  <conditionalFormatting sqref="H532">
    <cfRule type="cellIs" dxfId="10526" priority="10587" stopIfTrue="1" operator="lessThanOrEqual">
      <formula>12</formula>
    </cfRule>
    <cfRule type="cellIs" dxfId="10525" priority="10588" stopIfTrue="1" operator="between">
      <formula>12</formula>
      <formula>16</formula>
    </cfRule>
    <cfRule type="cellIs" dxfId="10524" priority="10589" stopIfTrue="1" operator="greaterThan">
      <formula>16</formula>
    </cfRule>
  </conditionalFormatting>
  <conditionalFormatting sqref="K532">
    <cfRule type="cellIs" dxfId="10523" priority="10584" stopIfTrue="1" operator="greaterThan">
      <formula>6.2</formula>
    </cfRule>
    <cfRule type="cellIs" dxfId="10522" priority="10585" stopIfTrue="1" operator="between">
      <formula>5.601</formula>
      <formula>6.2</formula>
    </cfRule>
    <cfRule type="cellIs" dxfId="10521" priority="10586" stopIfTrue="1" operator="lessThanOrEqual">
      <formula>5.6</formula>
    </cfRule>
  </conditionalFormatting>
  <conditionalFormatting sqref="L532">
    <cfRule type="cellIs" dxfId="10520" priority="10583" stopIfTrue="1" operator="lessThanOrEqual">
      <formula>0.02</formula>
    </cfRule>
  </conditionalFormatting>
  <conditionalFormatting sqref="G532">
    <cfRule type="cellIs" dxfId="10519" priority="10580" stopIfTrue="1" operator="lessThanOrEqual">
      <formula>0.12</formula>
    </cfRule>
    <cfRule type="cellIs" dxfId="10518" priority="10581" stopIfTrue="1" operator="between">
      <formula>0.1201</formula>
      <formula>0.2</formula>
    </cfRule>
    <cfRule type="cellIs" dxfId="10517" priority="10582" stopIfTrue="1" operator="greaterThan">
      <formula>0.2</formula>
    </cfRule>
  </conditionalFormatting>
  <conditionalFormatting sqref="P532">
    <cfRule type="cellIs" dxfId="10516" priority="10578" stopIfTrue="1" operator="between">
      <formula>50.1</formula>
      <formula>100</formula>
    </cfRule>
    <cfRule type="cellIs" dxfId="10515" priority="10579" stopIfTrue="1" operator="greaterThan">
      <formula>100</formula>
    </cfRule>
  </conditionalFormatting>
  <conditionalFormatting sqref="O532">
    <cfRule type="cellIs" dxfId="10514" priority="10576" stopIfTrue="1" operator="between">
      <formula>1250.1</formula>
      <formula>5000</formula>
    </cfRule>
    <cfRule type="cellIs" dxfId="10513" priority="10577" stopIfTrue="1" operator="greaterThan">
      <formula>5000</formula>
    </cfRule>
  </conditionalFormatting>
  <conditionalFormatting sqref="F532:G532">
    <cfRule type="cellIs" dxfId="10512" priority="10573" stopIfTrue="1" operator="lessThanOrEqual">
      <formula>60</formula>
    </cfRule>
    <cfRule type="cellIs" dxfId="10511" priority="10574" stopIfTrue="1" operator="between">
      <formula>60</formula>
      <formula>100</formula>
    </cfRule>
    <cfRule type="cellIs" dxfId="10510" priority="10575" stopIfTrue="1" operator="greaterThan">
      <formula>100</formula>
    </cfRule>
  </conditionalFormatting>
  <conditionalFormatting sqref="E532">
    <cfRule type="cellIs" dxfId="10509" priority="10570" stopIfTrue="1" operator="lessThanOrEqual">
      <formula>2.5</formula>
    </cfRule>
    <cfRule type="cellIs" dxfId="10508" priority="10571" stopIfTrue="1" operator="between">
      <formula>2.5</formula>
      <formula>7</formula>
    </cfRule>
    <cfRule type="cellIs" dxfId="10507" priority="10572" stopIfTrue="1" operator="greaterThan">
      <formula>7</formula>
    </cfRule>
  </conditionalFormatting>
  <conditionalFormatting sqref="H532">
    <cfRule type="cellIs" dxfId="10506" priority="10567" stopIfTrue="1" operator="lessThanOrEqual">
      <formula>12</formula>
    </cfRule>
    <cfRule type="cellIs" dxfId="10505" priority="10568" stopIfTrue="1" operator="between">
      <formula>12</formula>
      <formula>16</formula>
    </cfRule>
    <cfRule type="cellIs" dxfId="10504" priority="10569" stopIfTrue="1" operator="greaterThan">
      <formula>16</formula>
    </cfRule>
  </conditionalFormatting>
  <conditionalFormatting sqref="K532">
    <cfRule type="cellIs" dxfId="10503" priority="10564" stopIfTrue="1" operator="greaterThan">
      <formula>6.2</formula>
    </cfRule>
    <cfRule type="cellIs" dxfId="10502" priority="10565" stopIfTrue="1" operator="between">
      <formula>5.601</formula>
      <formula>6.2</formula>
    </cfRule>
    <cfRule type="cellIs" dxfId="10501" priority="10566" stopIfTrue="1" operator="lessThanOrEqual">
      <formula>5.6</formula>
    </cfRule>
  </conditionalFormatting>
  <conditionalFormatting sqref="L532">
    <cfRule type="cellIs" dxfId="10500" priority="10563" stopIfTrue="1" operator="lessThanOrEqual">
      <formula>0.02</formula>
    </cfRule>
  </conditionalFormatting>
  <conditionalFormatting sqref="G532">
    <cfRule type="cellIs" dxfId="10499" priority="10560" stopIfTrue="1" operator="lessThanOrEqual">
      <formula>0.12</formula>
    </cfRule>
    <cfRule type="cellIs" dxfId="10498" priority="10561" stopIfTrue="1" operator="between">
      <formula>0.1201</formula>
      <formula>0.2</formula>
    </cfRule>
    <cfRule type="cellIs" dxfId="10497" priority="10562" stopIfTrue="1" operator="greaterThan">
      <formula>0.2</formula>
    </cfRule>
  </conditionalFormatting>
  <conditionalFormatting sqref="P532">
    <cfRule type="cellIs" dxfId="10496" priority="10558" stopIfTrue="1" operator="between">
      <formula>50.1</formula>
      <formula>100</formula>
    </cfRule>
    <cfRule type="cellIs" dxfId="10495" priority="10559" stopIfTrue="1" operator="greaterThan">
      <formula>100</formula>
    </cfRule>
  </conditionalFormatting>
  <conditionalFormatting sqref="O532">
    <cfRule type="cellIs" dxfId="10494" priority="10556" stopIfTrue="1" operator="between">
      <formula>1250.1</formula>
      <formula>5000</formula>
    </cfRule>
    <cfRule type="cellIs" dxfId="10493" priority="10557" stopIfTrue="1" operator="greaterThan">
      <formula>5000</formula>
    </cfRule>
  </conditionalFormatting>
  <conditionalFormatting sqref="Q532">
    <cfRule type="cellIs" dxfId="10492" priority="10554" operator="lessThanOrEqual">
      <formula>1</formula>
    </cfRule>
    <cfRule type="cellIs" dxfId="10491" priority="10555" operator="lessThan">
      <formula>3</formula>
    </cfRule>
  </conditionalFormatting>
  <conditionalFormatting sqref="F544 J544">
    <cfRule type="cellIs" dxfId="10490" priority="10551" stopIfTrue="1" operator="lessThanOrEqual">
      <formula>60</formula>
    </cfRule>
    <cfRule type="cellIs" dxfId="10489" priority="10552" stopIfTrue="1" operator="between">
      <formula>60</formula>
      <formula>100</formula>
    </cfRule>
    <cfRule type="cellIs" dxfId="10488" priority="10553" stopIfTrue="1" operator="greaterThan">
      <formula>100</formula>
    </cfRule>
  </conditionalFormatting>
  <conditionalFormatting sqref="E544">
    <cfRule type="cellIs" dxfId="10487" priority="10548" stopIfTrue="1" operator="lessThanOrEqual">
      <formula>2.5</formula>
    </cfRule>
    <cfRule type="cellIs" dxfId="10486" priority="10549" stopIfTrue="1" operator="between">
      <formula>2.5</formula>
      <formula>7</formula>
    </cfRule>
    <cfRule type="cellIs" dxfId="10485" priority="10550" stopIfTrue="1" operator="greaterThan">
      <formula>7</formula>
    </cfRule>
  </conditionalFormatting>
  <conditionalFormatting sqref="H544">
    <cfRule type="cellIs" dxfId="10484" priority="10545" stopIfTrue="1" operator="lessThanOrEqual">
      <formula>12</formula>
    </cfRule>
    <cfRule type="cellIs" dxfId="10483" priority="10546" stopIfTrue="1" operator="between">
      <formula>12</formula>
      <formula>16</formula>
    </cfRule>
    <cfRule type="cellIs" dxfId="10482" priority="10547" stopIfTrue="1" operator="greaterThan">
      <formula>16</formula>
    </cfRule>
  </conditionalFormatting>
  <conditionalFormatting sqref="K544">
    <cfRule type="cellIs" dxfId="10481" priority="10542" stopIfTrue="1" operator="greaterThan">
      <formula>6.2</formula>
    </cfRule>
    <cfRule type="cellIs" dxfId="10480" priority="10543" stopIfTrue="1" operator="between">
      <formula>5.601</formula>
      <formula>6.2</formula>
    </cfRule>
    <cfRule type="cellIs" dxfId="10479" priority="10544" stopIfTrue="1" operator="lessThanOrEqual">
      <formula>5.6</formula>
    </cfRule>
  </conditionalFormatting>
  <conditionalFormatting sqref="L544">
    <cfRule type="cellIs" dxfId="10478" priority="10541" stopIfTrue="1" operator="lessThanOrEqual">
      <formula>0.02</formula>
    </cfRule>
  </conditionalFormatting>
  <conditionalFormatting sqref="G544">
    <cfRule type="cellIs" dxfId="10477" priority="10538" stopIfTrue="1" operator="lessThanOrEqual">
      <formula>0.12</formula>
    </cfRule>
    <cfRule type="cellIs" dxfId="10476" priority="10539" stopIfTrue="1" operator="between">
      <formula>0.1201</formula>
      <formula>0.2</formula>
    </cfRule>
    <cfRule type="cellIs" dxfId="10475" priority="10540" stopIfTrue="1" operator="greaterThan">
      <formula>0.2</formula>
    </cfRule>
  </conditionalFormatting>
  <conditionalFormatting sqref="P544">
    <cfRule type="cellIs" dxfId="10474" priority="10536" stopIfTrue="1" operator="between">
      <formula>50.1</formula>
      <formula>100</formula>
    </cfRule>
    <cfRule type="cellIs" dxfId="10473" priority="10537" stopIfTrue="1" operator="greaterThan">
      <formula>100</formula>
    </cfRule>
  </conditionalFormatting>
  <conditionalFormatting sqref="O544">
    <cfRule type="cellIs" dxfId="10472" priority="10534" stopIfTrue="1" operator="between">
      <formula>1250.1</formula>
      <formula>5000</formula>
    </cfRule>
    <cfRule type="cellIs" dxfId="10471" priority="10535" stopIfTrue="1" operator="greaterThan">
      <formula>5000</formula>
    </cfRule>
  </conditionalFormatting>
  <conditionalFormatting sqref="F544 J544">
    <cfRule type="cellIs" dxfId="10470" priority="10531" stopIfTrue="1" operator="lessThanOrEqual">
      <formula>60</formula>
    </cfRule>
    <cfRule type="cellIs" dxfId="10469" priority="10532" stopIfTrue="1" operator="between">
      <formula>60</formula>
      <formula>100</formula>
    </cfRule>
    <cfRule type="cellIs" dxfId="10468" priority="10533" stopIfTrue="1" operator="greaterThan">
      <formula>100</formula>
    </cfRule>
  </conditionalFormatting>
  <conditionalFormatting sqref="E544">
    <cfRule type="cellIs" dxfId="10467" priority="10528" stopIfTrue="1" operator="lessThanOrEqual">
      <formula>2.5</formula>
    </cfRule>
    <cfRule type="cellIs" dxfId="10466" priority="10529" stopIfTrue="1" operator="between">
      <formula>2.5</formula>
      <formula>7</formula>
    </cfRule>
    <cfRule type="cellIs" dxfId="10465" priority="10530" stopIfTrue="1" operator="greaterThan">
      <formula>7</formula>
    </cfRule>
  </conditionalFormatting>
  <conditionalFormatting sqref="H544">
    <cfRule type="cellIs" dxfId="10464" priority="10525" stopIfTrue="1" operator="lessThanOrEqual">
      <formula>12</formula>
    </cfRule>
    <cfRule type="cellIs" dxfId="10463" priority="10526" stopIfTrue="1" operator="between">
      <formula>12</formula>
      <formula>16</formula>
    </cfRule>
    <cfRule type="cellIs" dxfId="10462" priority="10527" stopIfTrue="1" operator="greaterThan">
      <formula>16</formula>
    </cfRule>
  </conditionalFormatting>
  <conditionalFormatting sqref="K544">
    <cfRule type="cellIs" dxfId="10461" priority="10522" stopIfTrue="1" operator="greaterThan">
      <formula>6.2</formula>
    </cfRule>
    <cfRule type="cellIs" dxfId="10460" priority="10523" stopIfTrue="1" operator="between">
      <formula>5.601</formula>
      <formula>6.2</formula>
    </cfRule>
    <cfRule type="cellIs" dxfId="10459" priority="10524" stopIfTrue="1" operator="lessThanOrEqual">
      <formula>5.6</formula>
    </cfRule>
  </conditionalFormatting>
  <conditionalFormatting sqref="L544">
    <cfRule type="cellIs" dxfId="10458" priority="10521" stopIfTrue="1" operator="lessThanOrEqual">
      <formula>0.02</formula>
    </cfRule>
  </conditionalFormatting>
  <conditionalFormatting sqref="G544">
    <cfRule type="cellIs" dxfId="10457" priority="10518" stopIfTrue="1" operator="lessThanOrEqual">
      <formula>0.12</formula>
    </cfRule>
    <cfRule type="cellIs" dxfId="10456" priority="10519" stopIfTrue="1" operator="between">
      <formula>0.1201</formula>
      <formula>0.2</formula>
    </cfRule>
    <cfRule type="cellIs" dxfId="10455" priority="10520" stopIfTrue="1" operator="greaterThan">
      <formula>0.2</formula>
    </cfRule>
  </conditionalFormatting>
  <conditionalFormatting sqref="P544">
    <cfRule type="cellIs" dxfId="10454" priority="10516" stopIfTrue="1" operator="between">
      <formula>50.1</formula>
      <formula>100</formula>
    </cfRule>
    <cfRule type="cellIs" dxfId="10453" priority="10517" stopIfTrue="1" operator="greaterThan">
      <formula>100</formula>
    </cfRule>
  </conditionalFormatting>
  <conditionalFormatting sqref="O544">
    <cfRule type="cellIs" dxfId="10452" priority="10514" stopIfTrue="1" operator="between">
      <formula>1250.1</formula>
      <formula>5000</formula>
    </cfRule>
    <cfRule type="cellIs" dxfId="10451" priority="10515" stopIfTrue="1" operator="greaterThan">
      <formula>5000</formula>
    </cfRule>
  </conditionalFormatting>
  <conditionalFormatting sqref="Q544">
    <cfRule type="cellIs" dxfId="10450" priority="10512" operator="lessThanOrEqual">
      <formula>1</formula>
    </cfRule>
    <cfRule type="cellIs" dxfId="10449" priority="10513" operator="lessThan">
      <formula>3</formula>
    </cfRule>
  </conditionalFormatting>
  <conditionalFormatting sqref="F556:G556">
    <cfRule type="cellIs" dxfId="10448" priority="10509" stopIfTrue="1" operator="lessThanOrEqual">
      <formula>60</formula>
    </cfRule>
    <cfRule type="cellIs" dxfId="10447" priority="10510" stopIfTrue="1" operator="between">
      <formula>60</formula>
      <formula>100</formula>
    </cfRule>
    <cfRule type="cellIs" dxfId="10446" priority="10511" stopIfTrue="1" operator="greaterThan">
      <formula>100</formula>
    </cfRule>
  </conditionalFormatting>
  <conditionalFormatting sqref="E556">
    <cfRule type="cellIs" dxfId="10445" priority="10506" stopIfTrue="1" operator="lessThanOrEqual">
      <formula>2.5</formula>
    </cfRule>
    <cfRule type="cellIs" dxfId="10444" priority="10507" stopIfTrue="1" operator="between">
      <formula>2.5</formula>
      <formula>7</formula>
    </cfRule>
    <cfRule type="cellIs" dxfId="10443" priority="10508" stopIfTrue="1" operator="greaterThan">
      <formula>7</formula>
    </cfRule>
  </conditionalFormatting>
  <conditionalFormatting sqref="H556">
    <cfRule type="cellIs" dxfId="10442" priority="10503" stopIfTrue="1" operator="lessThanOrEqual">
      <formula>12</formula>
    </cfRule>
    <cfRule type="cellIs" dxfId="10441" priority="10504" stopIfTrue="1" operator="between">
      <formula>12</formula>
      <formula>16</formula>
    </cfRule>
    <cfRule type="cellIs" dxfId="10440" priority="10505" stopIfTrue="1" operator="greaterThan">
      <formula>16</formula>
    </cfRule>
  </conditionalFormatting>
  <conditionalFormatting sqref="K556">
    <cfRule type="cellIs" dxfId="10439" priority="10500" stopIfTrue="1" operator="greaterThan">
      <formula>6.2</formula>
    </cfRule>
    <cfRule type="cellIs" dxfId="10438" priority="10501" stopIfTrue="1" operator="between">
      <formula>5.601</formula>
      <formula>6.2</formula>
    </cfRule>
    <cfRule type="cellIs" dxfId="10437" priority="10502" stopIfTrue="1" operator="lessThanOrEqual">
      <formula>5.6</formula>
    </cfRule>
  </conditionalFormatting>
  <conditionalFormatting sqref="L556">
    <cfRule type="cellIs" dxfId="10436" priority="10499" stopIfTrue="1" operator="lessThanOrEqual">
      <formula>0.02</formula>
    </cfRule>
  </conditionalFormatting>
  <conditionalFormatting sqref="G556">
    <cfRule type="cellIs" dxfId="10435" priority="10496" stopIfTrue="1" operator="lessThanOrEqual">
      <formula>0.12</formula>
    </cfRule>
    <cfRule type="cellIs" dxfId="10434" priority="10497" stopIfTrue="1" operator="between">
      <formula>0.1201</formula>
      <formula>0.2</formula>
    </cfRule>
    <cfRule type="cellIs" dxfId="10433" priority="10498" stopIfTrue="1" operator="greaterThan">
      <formula>0.2</formula>
    </cfRule>
  </conditionalFormatting>
  <conditionalFormatting sqref="P556">
    <cfRule type="cellIs" dxfId="10432" priority="10494" stopIfTrue="1" operator="between">
      <formula>50.1</formula>
      <formula>100</formula>
    </cfRule>
    <cfRule type="cellIs" dxfId="10431" priority="10495" stopIfTrue="1" operator="greaterThan">
      <formula>100</formula>
    </cfRule>
  </conditionalFormatting>
  <conditionalFormatting sqref="O556">
    <cfRule type="cellIs" dxfId="10430" priority="10492" stopIfTrue="1" operator="between">
      <formula>1250.1</formula>
      <formula>5000</formula>
    </cfRule>
    <cfRule type="cellIs" dxfId="10429" priority="10493" stopIfTrue="1" operator="greaterThan">
      <formula>5000</formula>
    </cfRule>
  </conditionalFormatting>
  <conditionalFormatting sqref="F556:G556">
    <cfRule type="cellIs" dxfId="10428" priority="10489" stopIfTrue="1" operator="lessThanOrEqual">
      <formula>60</formula>
    </cfRule>
    <cfRule type="cellIs" dxfId="10427" priority="10490" stopIfTrue="1" operator="between">
      <formula>60</formula>
      <formula>100</formula>
    </cfRule>
    <cfRule type="cellIs" dxfId="10426" priority="10491" stopIfTrue="1" operator="greaterThan">
      <formula>100</formula>
    </cfRule>
  </conditionalFormatting>
  <conditionalFormatting sqref="E556">
    <cfRule type="cellIs" dxfId="10425" priority="10486" stopIfTrue="1" operator="lessThanOrEqual">
      <formula>2.5</formula>
    </cfRule>
    <cfRule type="cellIs" dxfId="10424" priority="10487" stopIfTrue="1" operator="between">
      <formula>2.5</formula>
      <formula>7</formula>
    </cfRule>
    <cfRule type="cellIs" dxfId="10423" priority="10488" stopIfTrue="1" operator="greaterThan">
      <formula>7</formula>
    </cfRule>
  </conditionalFormatting>
  <conditionalFormatting sqref="H556">
    <cfRule type="cellIs" dxfId="10422" priority="10483" stopIfTrue="1" operator="lessThanOrEqual">
      <formula>12</formula>
    </cfRule>
    <cfRule type="cellIs" dxfId="10421" priority="10484" stopIfTrue="1" operator="between">
      <formula>12</formula>
      <formula>16</formula>
    </cfRule>
    <cfRule type="cellIs" dxfId="10420" priority="10485" stopIfTrue="1" operator="greaterThan">
      <formula>16</formula>
    </cfRule>
  </conditionalFormatting>
  <conditionalFormatting sqref="K556">
    <cfRule type="cellIs" dxfId="10419" priority="10480" stopIfTrue="1" operator="greaterThan">
      <formula>6.2</formula>
    </cfRule>
    <cfRule type="cellIs" dxfId="10418" priority="10481" stopIfTrue="1" operator="between">
      <formula>5.601</formula>
      <formula>6.2</formula>
    </cfRule>
    <cfRule type="cellIs" dxfId="10417" priority="10482" stopIfTrue="1" operator="lessThanOrEqual">
      <formula>5.6</formula>
    </cfRule>
  </conditionalFormatting>
  <conditionalFormatting sqref="L556">
    <cfRule type="cellIs" dxfId="10416" priority="10479" stopIfTrue="1" operator="lessThanOrEqual">
      <formula>0.02</formula>
    </cfRule>
  </conditionalFormatting>
  <conditionalFormatting sqref="G556">
    <cfRule type="cellIs" dxfId="10415" priority="10476" stopIfTrue="1" operator="lessThanOrEqual">
      <formula>0.12</formula>
    </cfRule>
    <cfRule type="cellIs" dxfId="10414" priority="10477" stopIfTrue="1" operator="between">
      <formula>0.1201</formula>
      <formula>0.2</formula>
    </cfRule>
    <cfRule type="cellIs" dxfId="10413" priority="10478" stopIfTrue="1" operator="greaterThan">
      <formula>0.2</formula>
    </cfRule>
  </conditionalFormatting>
  <conditionalFormatting sqref="P556">
    <cfRule type="cellIs" dxfId="10412" priority="10474" stopIfTrue="1" operator="between">
      <formula>50.1</formula>
      <formula>100</formula>
    </cfRule>
    <cfRule type="cellIs" dxfId="10411" priority="10475" stopIfTrue="1" operator="greaterThan">
      <formula>100</formula>
    </cfRule>
  </conditionalFormatting>
  <conditionalFormatting sqref="O556">
    <cfRule type="cellIs" dxfId="10410" priority="10472" stopIfTrue="1" operator="between">
      <formula>1250.1</formula>
      <formula>5000</formula>
    </cfRule>
    <cfRule type="cellIs" dxfId="10409" priority="10473" stopIfTrue="1" operator="greaterThan">
      <formula>5000</formula>
    </cfRule>
  </conditionalFormatting>
  <conditionalFormatting sqref="Q556">
    <cfRule type="cellIs" dxfId="10408" priority="10470" operator="lessThanOrEqual">
      <formula>1</formula>
    </cfRule>
    <cfRule type="cellIs" dxfId="10407" priority="10471" operator="lessThan">
      <formula>3</formula>
    </cfRule>
  </conditionalFormatting>
  <conditionalFormatting sqref="F568:G568">
    <cfRule type="cellIs" dxfId="10406" priority="10467" stopIfTrue="1" operator="lessThanOrEqual">
      <formula>60</formula>
    </cfRule>
    <cfRule type="cellIs" dxfId="10405" priority="10468" stopIfTrue="1" operator="between">
      <formula>60</formula>
      <formula>100</formula>
    </cfRule>
    <cfRule type="cellIs" dxfId="10404" priority="10469" stopIfTrue="1" operator="greaterThan">
      <formula>100</formula>
    </cfRule>
  </conditionalFormatting>
  <conditionalFormatting sqref="E568">
    <cfRule type="cellIs" dxfId="10403" priority="10464" stopIfTrue="1" operator="lessThanOrEqual">
      <formula>2.5</formula>
    </cfRule>
    <cfRule type="cellIs" dxfId="10402" priority="10465" stopIfTrue="1" operator="between">
      <formula>2.5</formula>
      <formula>7</formula>
    </cfRule>
    <cfRule type="cellIs" dxfId="10401" priority="10466" stopIfTrue="1" operator="greaterThan">
      <formula>7</formula>
    </cfRule>
  </conditionalFormatting>
  <conditionalFormatting sqref="H568">
    <cfRule type="cellIs" dxfId="10400" priority="10461" stopIfTrue="1" operator="lessThanOrEqual">
      <formula>12</formula>
    </cfRule>
    <cfRule type="cellIs" dxfId="10399" priority="10462" stopIfTrue="1" operator="between">
      <formula>12</formula>
      <formula>16</formula>
    </cfRule>
    <cfRule type="cellIs" dxfId="10398" priority="10463" stopIfTrue="1" operator="greaterThan">
      <formula>16</formula>
    </cfRule>
  </conditionalFormatting>
  <conditionalFormatting sqref="K568">
    <cfRule type="cellIs" dxfId="10397" priority="10458" stopIfTrue="1" operator="greaterThan">
      <formula>6.2</formula>
    </cfRule>
    <cfRule type="cellIs" dxfId="10396" priority="10459" stopIfTrue="1" operator="between">
      <formula>5.601</formula>
      <formula>6.2</formula>
    </cfRule>
    <cfRule type="cellIs" dxfId="10395" priority="10460" stopIfTrue="1" operator="lessThanOrEqual">
      <formula>5.6</formula>
    </cfRule>
  </conditionalFormatting>
  <conditionalFormatting sqref="L568">
    <cfRule type="cellIs" dxfId="10394" priority="10457" stopIfTrue="1" operator="lessThanOrEqual">
      <formula>0.02</formula>
    </cfRule>
  </conditionalFormatting>
  <conditionalFormatting sqref="G568">
    <cfRule type="cellIs" dxfId="10393" priority="10454" stopIfTrue="1" operator="lessThanOrEqual">
      <formula>0.12</formula>
    </cfRule>
    <cfRule type="cellIs" dxfId="10392" priority="10455" stopIfTrue="1" operator="between">
      <formula>0.1201</formula>
      <formula>0.2</formula>
    </cfRule>
    <cfRule type="cellIs" dxfId="10391" priority="10456" stopIfTrue="1" operator="greaterThan">
      <formula>0.2</formula>
    </cfRule>
  </conditionalFormatting>
  <conditionalFormatting sqref="P568">
    <cfRule type="cellIs" dxfId="10390" priority="10452" stopIfTrue="1" operator="between">
      <formula>50.1</formula>
      <formula>100</formula>
    </cfRule>
    <cfRule type="cellIs" dxfId="10389" priority="10453" stopIfTrue="1" operator="greaterThan">
      <formula>100</formula>
    </cfRule>
  </conditionalFormatting>
  <conditionalFormatting sqref="O568">
    <cfRule type="cellIs" dxfId="10388" priority="10450" stopIfTrue="1" operator="between">
      <formula>1250.1</formula>
      <formula>5000</formula>
    </cfRule>
    <cfRule type="cellIs" dxfId="10387" priority="10451" stopIfTrue="1" operator="greaterThan">
      <formula>5000</formula>
    </cfRule>
  </conditionalFormatting>
  <conditionalFormatting sqref="F568:G568">
    <cfRule type="cellIs" dxfId="10386" priority="10447" stopIfTrue="1" operator="lessThanOrEqual">
      <formula>60</formula>
    </cfRule>
    <cfRule type="cellIs" dxfId="10385" priority="10448" stopIfTrue="1" operator="between">
      <formula>60</formula>
      <formula>100</formula>
    </cfRule>
    <cfRule type="cellIs" dxfId="10384" priority="10449" stopIfTrue="1" operator="greaterThan">
      <formula>100</formula>
    </cfRule>
  </conditionalFormatting>
  <conditionalFormatting sqref="E568">
    <cfRule type="cellIs" dxfId="10383" priority="10444" stopIfTrue="1" operator="lessThanOrEqual">
      <formula>2.5</formula>
    </cfRule>
    <cfRule type="cellIs" dxfId="10382" priority="10445" stopIfTrue="1" operator="between">
      <formula>2.5</formula>
      <formula>7</formula>
    </cfRule>
    <cfRule type="cellIs" dxfId="10381" priority="10446" stopIfTrue="1" operator="greaterThan">
      <formula>7</formula>
    </cfRule>
  </conditionalFormatting>
  <conditionalFormatting sqref="H568">
    <cfRule type="cellIs" dxfId="10380" priority="10441" stopIfTrue="1" operator="lessThanOrEqual">
      <formula>12</formula>
    </cfRule>
    <cfRule type="cellIs" dxfId="10379" priority="10442" stopIfTrue="1" operator="between">
      <formula>12</formula>
      <formula>16</formula>
    </cfRule>
    <cfRule type="cellIs" dxfId="10378" priority="10443" stopIfTrue="1" operator="greaterThan">
      <formula>16</formula>
    </cfRule>
  </conditionalFormatting>
  <conditionalFormatting sqref="K568">
    <cfRule type="cellIs" dxfId="10377" priority="10438" stopIfTrue="1" operator="greaterThan">
      <formula>6.2</formula>
    </cfRule>
    <cfRule type="cellIs" dxfId="10376" priority="10439" stopIfTrue="1" operator="between">
      <formula>5.601</formula>
      <formula>6.2</formula>
    </cfRule>
    <cfRule type="cellIs" dxfId="10375" priority="10440" stopIfTrue="1" operator="lessThanOrEqual">
      <formula>5.6</formula>
    </cfRule>
  </conditionalFormatting>
  <conditionalFormatting sqref="L568">
    <cfRule type="cellIs" dxfId="10374" priority="10437" stopIfTrue="1" operator="lessThanOrEqual">
      <formula>0.02</formula>
    </cfRule>
  </conditionalFormatting>
  <conditionalFormatting sqref="G568">
    <cfRule type="cellIs" dxfId="10373" priority="10434" stopIfTrue="1" operator="lessThanOrEqual">
      <formula>0.12</formula>
    </cfRule>
    <cfRule type="cellIs" dxfId="10372" priority="10435" stopIfTrue="1" operator="between">
      <formula>0.1201</formula>
      <formula>0.2</formula>
    </cfRule>
    <cfRule type="cellIs" dxfId="10371" priority="10436" stopIfTrue="1" operator="greaterThan">
      <formula>0.2</formula>
    </cfRule>
  </conditionalFormatting>
  <conditionalFormatting sqref="P568">
    <cfRule type="cellIs" dxfId="10370" priority="10432" stopIfTrue="1" operator="between">
      <formula>50.1</formula>
      <formula>100</formula>
    </cfRule>
    <cfRule type="cellIs" dxfId="10369" priority="10433" stopIfTrue="1" operator="greaterThan">
      <formula>100</formula>
    </cfRule>
  </conditionalFormatting>
  <conditionalFormatting sqref="O568">
    <cfRule type="cellIs" dxfId="10368" priority="10430" stopIfTrue="1" operator="between">
      <formula>1250.1</formula>
      <formula>5000</formula>
    </cfRule>
    <cfRule type="cellIs" dxfId="10367" priority="10431" stopIfTrue="1" operator="greaterThan">
      <formula>5000</formula>
    </cfRule>
  </conditionalFormatting>
  <conditionalFormatting sqref="Q568">
    <cfRule type="cellIs" dxfId="10366" priority="10428" operator="lessThanOrEqual">
      <formula>1</formula>
    </cfRule>
    <cfRule type="cellIs" dxfId="10365" priority="10429" operator="lessThan">
      <formula>3</formula>
    </cfRule>
  </conditionalFormatting>
  <conditionalFormatting sqref="F580:G580">
    <cfRule type="cellIs" dxfId="10364" priority="10425" stopIfTrue="1" operator="lessThanOrEqual">
      <formula>60</formula>
    </cfRule>
    <cfRule type="cellIs" dxfId="10363" priority="10426" stopIfTrue="1" operator="between">
      <formula>60</formula>
      <formula>100</formula>
    </cfRule>
    <cfRule type="cellIs" dxfId="10362" priority="10427" stopIfTrue="1" operator="greaterThan">
      <formula>100</formula>
    </cfRule>
  </conditionalFormatting>
  <conditionalFormatting sqref="E580">
    <cfRule type="cellIs" dxfId="10361" priority="10422" stopIfTrue="1" operator="lessThanOrEqual">
      <formula>2.5</formula>
    </cfRule>
    <cfRule type="cellIs" dxfId="10360" priority="10423" stopIfTrue="1" operator="between">
      <formula>2.5</formula>
      <formula>7</formula>
    </cfRule>
    <cfRule type="cellIs" dxfId="10359" priority="10424" stopIfTrue="1" operator="greaterThan">
      <formula>7</formula>
    </cfRule>
  </conditionalFormatting>
  <conditionalFormatting sqref="H580">
    <cfRule type="cellIs" dxfId="10358" priority="10419" stopIfTrue="1" operator="lessThanOrEqual">
      <formula>12</formula>
    </cfRule>
    <cfRule type="cellIs" dxfId="10357" priority="10420" stopIfTrue="1" operator="between">
      <formula>12</formula>
      <formula>16</formula>
    </cfRule>
    <cfRule type="cellIs" dxfId="10356" priority="10421" stopIfTrue="1" operator="greaterThan">
      <formula>16</formula>
    </cfRule>
  </conditionalFormatting>
  <conditionalFormatting sqref="K580">
    <cfRule type="cellIs" dxfId="10355" priority="10416" stopIfTrue="1" operator="greaterThan">
      <formula>6.2</formula>
    </cfRule>
    <cfRule type="cellIs" dxfId="10354" priority="10417" stopIfTrue="1" operator="between">
      <formula>5.601</formula>
      <formula>6.2</formula>
    </cfRule>
    <cfRule type="cellIs" dxfId="10353" priority="10418" stopIfTrue="1" operator="lessThanOrEqual">
      <formula>5.6</formula>
    </cfRule>
  </conditionalFormatting>
  <conditionalFormatting sqref="L580">
    <cfRule type="cellIs" dxfId="10352" priority="10415" stopIfTrue="1" operator="lessThanOrEqual">
      <formula>0.02</formula>
    </cfRule>
  </conditionalFormatting>
  <conditionalFormatting sqref="G580">
    <cfRule type="cellIs" dxfId="10351" priority="10412" stopIfTrue="1" operator="lessThanOrEqual">
      <formula>0.12</formula>
    </cfRule>
    <cfRule type="cellIs" dxfId="10350" priority="10413" stopIfTrue="1" operator="between">
      <formula>0.1201</formula>
      <formula>0.2</formula>
    </cfRule>
    <cfRule type="cellIs" dxfId="10349" priority="10414" stopIfTrue="1" operator="greaterThan">
      <formula>0.2</formula>
    </cfRule>
  </conditionalFormatting>
  <conditionalFormatting sqref="P580">
    <cfRule type="cellIs" dxfId="10348" priority="10410" stopIfTrue="1" operator="between">
      <formula>50.1</formula>
      <formula>100</formula>
    </cfRule>
    <cfRule type="cellIs" dxfId="10347" priority="10411" stopIfTrue="1" operator="greaterThan">
      <formula>100</formula>
    </cfRule>
  </conditionalFormatting>
  <conditionalFormatting sqref="O580">
    <cfRule type="cellIs" dxfId="10346" priority="10408" stopIfTrue="1" operator="between">
      <formula>1250.1</formula>
      <formula>5000</formula>
    </cfRule>
    <cfRule type="cellIs" dxfId="10345" priority="10409" stopIfTrue="1" operator="greaterThan">
      <formula>5000</formula>
    </cfRule>
  </conditionalFormatting>
  <conditionalFormatting sqref="Q580">
    <cfRule type="cellIs" dxfId="10344" priority="10406" operator="lessThanOrEqual">
      <formula>1</formula>
    </cfRule>
    <cfRule type="cellIs" dxfId="10343" priority="10407" operator="lessThan">
      <formula>3</formula>
    </cfRule>
  </conditionalFormatting>
  <conditionalFormatting sqref="F592:G592">
    <cfRule type="cellIs" dxfId="10342" priority="10403" stopIfTrue="1" operator="lessThanOrEqual">
      <formula>60</formula>
    </cfRule>
    <cfRule type="cellIs" dxfId="10341" priority="10404" stopIfTrue="1" operator="between">
      <formula>60</formula>
      <formula>100</formula>
    </cfRule>
    <cfRule type="cellIs" dxfId="10340" priority="10405" stopIfTrue="1" operator="greaterThan">
      <formula>100</formula>
    </cfRule>
  </conditionalFormatting>
  <conditionalFormatting sqref="E592">
    <cfRule type="cellIs" dxfId="10339" priority="10400" stopIfTrue="1" operator="lessThanOrEqual">
      <formula>2.5</formula>
    </cfRule>
    <cfRule type="cellIs" dxfId="10338" priority="10401" stopIfTrue="1" operator="between">
      <formula>2.5</formula>
      <formula>7</formula>
    </cfRule>
    <cfRule type="cellIs" dxfId="10337" priority="10402" stopIfTrue="1" operator="greaterThan">
      <formula>7</formula>
    </cfRule>
  </conditionalFormatting>
  <conditionalFormatting sqref="H592">
    <cfRule type="cellIs" dxfId="10336" priority="10397" stopIfTrue="1" operator="lessThanOrEqual">
      <formula>12</formula>
    </cfRule>
    <cfRule type="cellIs" dxfId="10335" priority="10398" stopIfTrue="1" operator="between">
      <formula>12</formula>
      <formula>16</formula>
    </cfRule>
    <cfRule type="cellIs" dxfId="10334" priority="10399" stopIfTrue="1" operator="greaterThan">
      <formula>16</formula>
    </cfRule>
  </conditionalFormatting>
  <conditionalFormatting sqref="K592">
    <cfRule type="cellIs" dxfId="10333" priority="10394" stopIfTrue="1" operator="greaterThan">
      <formula>6.2</formula>
    </cfRule>
    <cfRule type="cellIs" dxfId="10332" priority="10395" stopIfTrue="1" operator="between">
      <formula>5.601</formula>
      <formula>6.2</formula>
    </cfRule>
    <cfRule type="cellIs" dxfId="10331" priority="10396" stopIfTrue="1" operator="lessThanOrEqual">
      <formula>5.6</formula>
    </cfRule>
  </conditionalFormatting>
  <conditionalFormatting sqref="L592">
    <cfRule type="cellIs" dxfId="10330" priority="10393" stopIfTrue="1" operator="lessThanOrEqual">
      <formula>0.02</formula>
    </cfRule>
  </conditionalFormatting>
  <conditionalFormatting sqref="G592">
    <cfRule type="cellIs" dxfId="10329" priority="10390" stopIfTrue="1" operator="lessThanOrEqual">
      <formula>0.12</formula>
    </cfRule>
    <cfRule type="cellIs" dxfId="10328" priority="10391" stopIfTrue="1" operator="between">
      <formula>0.1201</formula>
      <formula>0.2</formula>
    </cfRule>
    <cfRule type="cellIs" dxfId="10327" priority="10392" stopIfTrue="1" operator="greaterThan">
      <formula>0.2</formula>
    </cfRule>
  </conditionalFormatting>
  <conditionalFormatting sqref="P592">
    <cfRule type="cellIs" dxfId="10326" priority="10388" stopIfTrue="1" operator="between">
      <formula>50.1</formula>
      <formula>100</formula>
    </cfRule>
    <cfRule type="cellIs" dxfId="10325" priority="10389" stopIfTrue="1" operator="greaterThan">
      <formula>100</formula>
    </cfRule>
  </conditionalFormatting>
  <conditionalFormatting sqref="O592">
    <cfRule type="cellIs" dxfId="10324" priority="10386" stopIfTrue="1" operator="between">
      <formula>1250.1</formula>
      <formula>5000</formula>
    </cfRule>
    <cfRule type="cellIs" dxfId="10323" priority="10387" stopIfTrue="1" operator="greaterThan">
      <formula>5000</formula>
    </cfRule>
  </conditionalFormatting>
  <conditionalFormatting sqref="F592:G592">
    <cfRule type="cellIs" dxfId="10322" priority="10383" stopIfTrue="1" operator="lessThanOrEqual">
      <formula>60</formula>
    </cfRule>
    <cfRule type="cellIs" dxfId="10321" priority="10384" stopIfTrue="1" operator="between">
      <formula>60</formula>
      <formula>100</formula>
    </cfRule>
    <cfRule type="cellIs" dxfId="10320" priority="10385" stopIfTrue="1" operator="greaterThan">
      <formula>100</formula>
    </cfRule>
  </conditionalFormatting>
  <conditionalFormatting sqref="E592">
    <cfRule type="cellIs" dxfId="10319" priority="10380" stopIfTrue="1" operator="lessThanOrEqual">
      <formula>2.5</formula>
    </cfRule>
    <cfRule type="cellIs" dxfId="10318" priority="10381" stopIfTrue="1" operator="between">
      <formula>2.5</formula>
      <formula>7</formula>
    </cfRule>
    <cfRule type="cellIs" dxfId="10317" priority="10382" stopIfTrue="1" operator="greaterThan">
      <formula>7</formula>
    </cfRule>
  </conditionalFormatting>
  <conditionalFormatting sqref="H592">
    <cfRule type="cellIs" dxfId="10316" priority="10377" stopIfTrue="1" operator="lessThanOrEqual">
      <formula>12</formula>
    </cfRule>
    <cfRule type="cellIs" dxfId="10315" priority="10378" stopIfTrue="1" operator="between">
      <formula>12</formula>
      <formula>16</formula>
    </cfRule>
    <cfRule type="cellIs" dxfId="10314" priority="10379" stopIfTrue="1" operator="greaterThan">
      <formula>16</formula>
    </cfRule>
  </conditionalFormatting>
  <conditionalFormatting sqref="K592">
    <cfRule type="cellIs" dxfId="10313" priority="10374" stopIfTrue="1" operator="greaterThan">
      <formula>6.2</formula>
    </cfRule>
    <cfRule type="cellIs" dxfId="10312" priority="10375" stopIfTrue="1" operator="between">
      <formula>5.601</formula>
      <formula>6.2</formula>
    </cfRule>
    <cfRule type="cellIs" dxfId="10311" priority="10376" stopIfTrue="1" operator="lessThanOrEqual">
      <formula>5.6</formula>
    </cfRule>
  </conditionalFormatting>
  <conditionalFormatting sqref="L592">
    <cfRule type="cellIs" dxfId="10310" priority="10373" stopIfTrue="1" operator="lessThanOrEqual">
      <formula>0.02</formula>
    </cfRule>
  </conditionalFormatting>
  <conditionalFormatting sqref="G592">
    <cfRule type="cellIs" dxfId="10309" priority="10370" stopIfTrue="1" operator="lessThanOrEqual">
      <formula>0.12</formula>
    </cfRule>
    <cfRule type="cellIs" dxfId="10308" priority="10371" stopIfTrue="1" operator="between">
      <formula>0.1201</formula>
      <formula>0.2</formula>
    </cfRule>
    <cfRule type="cellIs" dxfId="10307" priority="10372" stopIfTrue="1" operator="greaterThan">
      <formula>0.2</formula>
    </cfRule>
  </conditionalFormatting>
  <conditionalFormatting sqref="P592">
    <cfRule type="cellIs" dxfId="10306" priority="10368" stopIfTrue="1" operator="between">
      <formula>50.1</formula>
      <formula>100</formula>
    </cfRule>
    <cfRule type="cellIs" dxfId="10305" priority="10369" stopIfTrue="1" operator="greaterThan">
      <formula>100</formula>
    </cfRule>
  </conditionalFormatting>
  <conditionalFormatting sqref="O592">
    <cfRule type="cellIs" dxfId="10304" priority="10366" stopIfTrue="1" operator="between">
      <formula>1250.1</formula>
      <formula>5000</formula>
    </cfRule>
    <cfRule type="cellIs" dxfId="10303" priority="10367" stopIfTrue="1" operator="greaterThan">
      <formula>5000</formula>
    </cfRule>
  </conditionalFormatting>
  <conditionalFormatting sqref="Q592">
    <cfRule type="cellIs" dxfId="10302" priority="10364" operator="lessThanOrEqual">
      <formula>1</formula>
    </cfRule>
    <cfRule type="cellIs" dxfId="10301" priority="10365" operator="lessThan">
      <formula>3</formula>
    </cfRule>
  </conditionalFormatting>
  <conditionalFormatting sqref="F604:G604">
    <cfRule type="cellIs" dxfId="10300" priority="10361" stopIfTrue="1" operator="lessThanOrEqual">
      <formula>60</formula>
    </cfRule>
    <cfRule type="cellIs" dxfId="10299" priority="10362" stopIfTrue="1" operator="between">
      <formula>60</formula>
      <formula>100</formula>
    </cfRule>
    <cfRule type="cellIs" dxfId="10298" priority="10363" stopIfTrue="1" operator="greaterThan">
      <formula>100</formula>
    </cfRule>
  </conditionalFormatting>
  <conditionalFormatting sqref="E604">
    <cfRule type="cellIs" dxfId="10297" priority="10358" stopIfTrue="1" operator="lessThanOrEqual">
      <formula>2.5</formula>
    </cfRule>
    <cfRule type="cellIs" dxfId="10296" priority="10359" stopIfTrue="1" operator="between">
      <formula>2.5</formula>
      <formula>7</formula>
    </cfRule>
    <cfRule type="cellIs" dxfId="10295" priority="10360" stopIfTrue="1" operator="greaterThan">
      <formula>7</formula>
    </cfRule>
  </conditionalFormatting>
  <conditionalFormatting sqref="H604">
    <cfRule type="cellIs" dxfId="10294" priority="10355" stopIfTrue="1" operator="lessThanOrEqual">
      <formula>12</formula>
    </cfRule>
    <cfRule type="cellIs" dxfId="10293" priority="10356" stopIfTrue="1" operator="between">
      <formula>12</formula>
      <formula>16</formula>
    </cfRule>
    <cfRule type="cellIs" dxfId="10292" priority="10357" stopIfTrue="1" operator="greaterThan">
      <formula>16</formula>
    </cfRule>
  </conditionalFormatting>
  <conditionalFormatting sqref="K604">
    <cfRule type="cellIs" dxfId="10291" priority="10352" stopIfTrue="1" operator="greaterThan">
      <formula>6.2</formula>
    </cfRule>
    <cfRule type="cellIs" dxfId="10290" priority="10353" stopIfTrue="1" operator="between">
      <formula>5.601</formula>
      <formula>6.2</formula>
    </cfRule>
    <cfRule type="cellIs" dxfId="10289" priority="10354" stopIfTrue="1" operator="lessThanOrEqual">
      <formula>5.6</formula>
    </cfRule>
  </conditionalFormatting>
  <conditionalFormatting sqref="L604">
    <cfRule type="cellIs" dxfId="10288" priority="10351" stopIfTrue="1" operator="lessThanOrEqual">
      <formula>0.02</formula>
    </cfRule>
  </conditionalFormatting>
  <conditionalFormatting sqref="G604">
    <cfRule type="cellIs" dxfId="10287" priority="10348" stopIfTrue="1" operator="lessThanOrEqual">
      <formula>0.12</formula>
    </cfRule>
    <cfRule type="cellIs" dxfId="10286" priority="10349" stopIfTrue="1" operator="between">
      <formula>0.1201</formula>
      <formula>0.2</formula>
    </cfRule>
    <cfRule type="cellIs" dxfId="10285" priority="10350" stopIfTrue="1" operator="greaterThan">
      <formula>0.2</formula>
    </cfRule>
  </conditionalFormatting>
  <conditionalFormatting sqref="P604">
    <cfRule type="cellIs" dxfId="10284" priority="10346" stopIfTrue="1" operator="between">
      <formula>50.1</formula>
      <formula>100</formula>
    </cfRule>
    <cfRule type="cellIs" dxfId="10283" priority="10347" stopIfTrue="1" operator="greaterThan">
      <formula>100</formula>
    </cfRule>
  </conditionalFormatting>
  <conditionalFormatting sqref="O604">
    <cfRule type="cellIs" dxfId="10282" priority="10344" stopIfTrue="1" operator="between">
      <formula>1250.1</formula>
      <formula>5000</formula>
    </cfRule>
    <cfRule type="cellIs" dxfId="10281" priority="10345" stopIfTrue="1" operator="greaterThan">
      <formula>5000</formula>
    </cfRule>
  </conditionalFormatting>
  <conditionalFormatting sqref="F604:G604">
    <cfRule type="cellIs" dxfId="10280" priority="10341" stopIfTrue="1" operator="lessThanOrEqual">
      <formula>60</formula>
    </cfRule>
    <cfRule type="cellIs" dxfId="10279" priority="10342" stopIfTrue="1" operator="between">
      <formula>60</formula>
      <formula>100</formula>
    </cfRule>
    <cfRule type="cellIs" dxfId="10278" priority="10343" stopIfTrue="1" operator="greaterThan">
      <formula>100</formula>
    </cfRule>
  </conditionalFormatting>
  <conditionalFormatting sqref="E604">
    <cfRule type="cellIs" dxfId="10277" priority="10338" stopIfTrue="1" operator="lessThanOrEqual">
      <formula>2.5</formula>
    </cfRule>
    <cfRule type="cellIs" dxfId="10276" priority="10339" stopIfTrue="1" operator="between">
      <formula>2.5</formula>
      <formula>7</formula>
    </cfRule>
    <cfRule type="cellIs" dxfId="10275" priority="10340" stopIfTrue="1" operator="greaterThan">
      <formula>7</formula>
    </cfRule>
  </conditionalFormatting>
  <conditionalFormatting sqref="H604">
    <cfRule type="cellIs" dxfId="10274" priority="10335" stopIfTrue="1" operator="lessThanOrEqual">
      <formula>12</formula>
    </cfRule>
    <cfRule type="cellIs" dxfId="10273" priority="10336" stopIfTrue="1" operator="between">
      <formula>12</formula>
      <formula>16</formula>
    </cfRule>
    <cfRule type="cellIs" dxfId="10272" priority="10337" stopIfTrue="1" operator="greaterThan">
      <formula>16</formula>
    </cfRule>
  </conditionalFormatting>
  <conditionalFormatting sqref="K604">
    <cfRule type="cellIs" dxfId="10271" priority="10332" stopIfTrue="1" operator="greaterThan">
      <formula>6.2</formula>
    </cfRule>
    <cfRule type="cellIs" dxfId="10270" priority="10333" stopIfTrue="1" operator="between">
      <formula>5.601</formula>
      <formula>6.2</formula>
    </cfRule>
    <cfRule type="cellIs" dxfId="10269" priority="10334" stopIfTrue="1" operator="lessThanOrEqual">
      <formula>5.6</formula>
    </cfRule>
  </conditionalFormatting>
  <conditionalFormatting sqref="L604">
    <cfRule type="cellIs" dxfId="10268" priority="10331" stopIfTrue="1" operator="lessThanOrEqual">
      <formula>0.02</formula>
    </cfRule>
  </conditionalFormatting>
  <conditionalFormatting sqref="G604">
    <cfRule type="cellIs" dxfId="10267" priority="10328" stopIfTrue="1" operator="lessThanOrEqual">
      <formula>0.12</formula>
    </cfRule>
    <cfRule type="cellIs" dxfId="10266" priority="10329" stopIfTrue="1" operator="between">
      <formula>0.1201</formula>
      <formula>0.2</formula>
    </cfRule>
    <cfRule type="cellIs" dxfId="10265" priority="10330" stopIfTrue="1" operator="greaterThan">
      <formula>0.2</formula>
    </cfRule>
  </conditionalFormatting>
  <conditionalFormatting sqref="P604">
    <cfRule type="cellIs" dxfId="10264" priority="10326" stopIfTrue="1" operator="between">
      <formula>50.1</formula>
      <formula>100</formula>
    </cfRule>
    <cfRule type="cellIs" dxfId="10263" priority="10327" stopIfTrue="1" operator="greaterThan">
      <formula>100</formula>
    </cfRule>
  </conditionalFormatting>
  <conditionalFormatting sqref="O604">
    <cfRule type="cellIs" dxfId="10262" priority="10324" stopIfTrue="1" operator="between">
      <formula>1250.1</formula>
      <formula>5000</formula>
    </cfRule>
    <cfRule type="cellIs" dxfId="10261" priority="10325" stopIfTrue="1" operator="greaterThan">
      <formula>5000</formula>
    </cfRule>
  </conditionalFormatting>
  <conditionalFormatting sqref="Q604">
    <cfRule type="cellIs" dxfId="10260" priority="10322" operator="lessThanOrEqual">
      <formula>1</formula>
    </cfRule>
    <cfRule type="cellIs" dxfId="10259" priority="10323" operator="lessThan">
      <formula>3</formula>
    </cfRule>
  </conditionalFormatting>
  <conditionalFormatting sqref="F616 J616">
    <cfRule type="cellIs" dxfId="10258" priority="10319" stopIfTrue="1" operator="lessThanOrEqual">
      <formula>60</formula>
    </cfRule>
    <cfRule type="cellIs" dxfId="10257" priority="10320" stopIfTrue="1" operator="between">
      <formula>60</formula>
      <formula>100</formula>
    </cfRule>
    <cfRule type="cellIs" dxfId="10256" priority="10321" stopIfTrue="1" operator="greaterThan">
      <formula>100</formula>
    </cfRule>
  </conditionalFormatting>
  <conditionalFormatting sqref="E616">
    <cfRule type="cellIs" dxfId="10255" priority="10316" stopIfTrue="1" operator="lessThanOrEqual">
      <formula>2.5</formula>
    </cfRule>
    <cfRule type="cellIs" dxfId="10254" priority="10317" stopIfTrue="1" operator="between">
      <formula>2.5</formula>
      <formula>7</formula>
    </cfRule>
    <cfRule type="cellIs" dxfId="10253" priority="10318" stopIfTrue="1" operator="greaterThan">
      <formula>7</formula>
    </cfRule>
  </conditionalFormatting>
  <conditionalFormatting sqref="H616">
    <cfRule type="cellIs" dxfId="10252" priority="10313" stopIfTrue="1" operator="lessThanOrEqual">
      <formula>12</formula>
    </cfRule>
    <cfRule type="cellIs" dxfId="10251" priority="10314" stopIfTrue="1" operator="between">
      <formula>12</formula>
      <formula>16</formula>
    </cfRule>
    <cfRule type="cellIs" dxfId="10250" priority="10315" stopIfTrue="1" operator="greaterThan">
      <formula>16</formula>
    </cfRule>
  </conditionalFormatting>
  <conditionalFormatting sqref="K616">
    <cfRule type="cellIs" dxfId="10249" priority="10310" stopIfTrue="1" operator="greaterThan">
      <formula>6.2</formula>
    </cfRule>
    <cfRule type="cellIs" dxfId="10248" priority="10311" stopIfTrue="1" operator="between">
      <formula>5.601</formula>
      <formula>6.2</formula>
    </cfRule>
    <cfRule type="cellIs" dxfId="10247" priority="10312" stopIfTrue="1" operator="lessThanOrEqual">
      <formula>5.6</formula>
    </cfRule>
  </conditionalFormatting>
  <conditionalFormatting sqref="L616">
    <cfRule type="cellIs" dxfId="10246" priority="10309" stopIfTrue="1" operator="lessThanOrEqual">
      <formula>0.02</formula>
    </cfRule>
  </conditionalFormatting>
  <conditionalFormatting sqref="G616">
    <cfRule type="cellIs" dxfId="10245" priority="10306" stopIfTrue="1" operator="lessThanOrEqual">
      <formula>0.12</formula>
    </cfRule>
    <cfRule type="cellIs" dxfId="10244" priority="10307" stopIfTrue="1" operator="between">
      <formula>0.1201</formula>
      <formula>0.2</formula>
    </cfRule>
    <cfRule type="cellIs" dxfId="10243" priority="10308" stopIfTrue="1" operator="greaterThan">
      <formula>0.2</formula>
    </cfRule>
  </conditionalFormatting>
  <conditionalFormatting sqref="P616">
    <cfRule type="cellIs" dxfId="10242" priority="10304" stopIfTrue="1" operator="between">
      <formula>50.1</formula>
      <formula>100</formula>
    </cfRule>
    <cfRule type="cellIs" dxfId="10241" priority="10305" stopIfTrue="1" operator="greaterThan">
      <formula>100</formula>
    </cfRule>
  </conditionalFormatting>
  <conditionalFormatting sqref="O616">
    <cfRule type="cellIs" dxfId="10240" priority="10302" stopIfTrue="1" operator="between">
      <formula>1250.1</formula>
      <formula>5000</formula>
    </cfRule>
    <cfRule type="cellIs" dxfId="10239" priority="10303" stopIfTrue="1" operator="greaterThan">
      <formula>5000</formula>
    </cfRule>
  </conditionalFormatting>
  <conditionalFormatting sqref="F616 J616">
    <cfRule type="cellIs" dxfId="10238" priority="10299" stopIfTrue="1" operator="lessThanOrEqual">
      <formula>60</formula>
    </cfRule>
    <cfRule type="cellIs" dxfId="10237" priority="10300" stopIfTrue="1" operator="between">
      <formula>60</formula>
      <formula>100</formula>
    </cfRule>
    <cfRule type="cellIs" dxfId="10236" priority="10301" stopIfTrue="1" operator="greaterThan">
      <formula>100</formula>
    </cfRule>
  </conditionalFormatting>
  <conditionalFormatting sqref="E616">
    <cfRule type="cellIs" dxfId="10235" priority="10296" stopIfTrue="1" operator="lessThanOrEqual">
      <formula>2.5</formula>
    </cfRule>
    <cfRule type="cellIs" dxfId="10234" priority="10297" stopIfTrue="1" operator="between">
      <formula>2.5</formula>
      <formula>7</formula>
    </cfRule>
    <cfRule type="cellIs" dxfId="10233" priority="10298" stopIfTrue="1" operator="greaterThan">
      <formula>7</formula>
    </cfRule>
  </conditionalFormatting>
  <conditionalFormatting sqref="H616">
    <cfRule type="cellIs" dxfId="10232" priority="10293" stopIfTrue="1" operator="lessThanOrEqual">
      <formula>12</formula>
    </cfRule>
    <cfRule type="cellIs" dxfId="10231" priority="10294" stopIfTrue="1" operator="between">
      <formula>12</formula>
      <formula>16</formula>
    </cfRule>
    <cfRule type="cellIs" dxfId="10230" priority="10295" stopIfTrue="1" operator="greaterThan">
      <formula>16</formula>
    </cfRule>
  </conditionalFormatting>
  <conditionalFormatting sqref="K616">
    <cfRule type="cellIs" dxfId="10229" priority="10290" stopIfTrue="1" operator="greaterThan">
      <formula>6.2</formula>
    </cfRule>
    <cfRule type="cellIs" dxfId="10228" priority="10291" stopIfTrue="1" operator="between">
      <formula>5.601</formula>
      <formula>6.2</formula>
    </cfRule>
    <cfRule type="cellIs" dxfId="10227" priority="10292" stopIfTrue="1" operator="lessThanOrEqual">
      <formula>5.6</formula>
    </cfRule>
  </conditionalFormatting>
  <conditionalFormatting sqref="L616">
    <cfRule type="cellIs" dxfId="10226" priority="10289" stopIfTrue="1" operator="lessThanOrEqual">
      <formula>0.02</formula>
    </cfRule>
  </conditionalFormatting>
  <conditionalFormatting sqref="G616">
    <cfRule type="cellIs" dxfId="10225" priority="10286" stopIfTrue="1" operator="lessThanOrEqual">
      <formula>0.12</formula>
    </cfRule>
    <cfRule type="cellIs" dxfId="10224" priority="10287" stopIfTrue="1" operator="between">
      <formula>0.1201</formula>
      <formula>0.2</formula>
    </cfRule>
    <cfRule type="cellIs" dxfId="10223" priority="10288" stopIfTrue="1" operator="greaterThan">
      <formula>0.2</formula>
    </cfRule>
  </conditionalFormatting>
  <conditionalFormatting sqref="P616">
    <cfRule type="cellIs" dxfId="10222" priority="10284" stopIfTrue="1" operator="between">
      <formula>50.1</formula>
      <formula>100</formula>
    </cfRule>
    <cfRule type="cellIs" dxfId="10221" priority="10285" stopIfTrue="1" operator="greaterThan">
      <formula>100</formula>
    </cfRule>
  </conditionalFormatting>
  <conditionalFormatting sqref="O616">
    <cfRule type="cellIs" dxfId="10220" priority="10282" stopIfTrue="1" operator="between">
      <formula>1250.1</formula>
      <formula>5000</formula>
    </cfRule>
    <cfRule type="cellIs" dxfId="10219" priority="10283" stopIfTrue="1" operator="greaterThan">
      <formula>5000</formula>
    </cfRule>
  </conditionalFormatting>
  <conditionalFormatting sqref="Q616">
    <cfRule type="cellIs" dxfId="10218" priority="10280" operator="lessThanOrEqual">
      <formula>1</formula>
    </cfRule>
    <cfRule type="cellIs" dxfId="10217" priority="10281" operator="lessThan">
      <formula>3</formula>
    </cfRule>
  </conditionalFormatting>
  <conditionalFormatting sqref="F628:G628">
    <cfRule type="cellIs" dxfId="10216" priority="10277" stopIfTrue="1" operator="lessThanOrEqual">
      <formula>60</formula>
    </cfRule>
    <cfRule type="cellIs" dxfId="10215" priority="10278" stopIfTrue="1" operator="between">
      <formula>60</formula>
      <formula>100</formula>
    </cfRule>
    <cfRule type="cellIs" dxfId="10214" priority="10279" stopIfTrue="1" operator="greaterThan">
      <formula>100</formula>
    </cfRule>
  </conditionalFormatting>
  <conditionalFormatting sqref="E628">
    <cfRule type="cellIs" dxfId="10213" priority="10274" stopIfTrue="1" operator="lessThanOrEqual">
      <formula>2.5</formula>
    </cfRule>
    <cfRule type="cellIs" dxfId="10212" priority="10275" stopIfTrue="1" operator="between">
      <formula>2.5</formula>
      <formula>7</formula>
    </cfRule>
    <cfRule type="cellIs" dxfId="10211" priority="10276" stopIfTrue="1" operator="greaterThan">
      <formula>7</formula>
    </cfRule>
  </conditionalFormatting>
  <conditionalFormatting sqref="H628">
    <cfRule type="cellIs" dxfId="10210" priority="10271" stopIfTrue="1" operator="lessThanOrEqual">
      <formula>12</formula>
    </cfRule>
    <cfRule type="cellIs" dxfId="10209" priority="10272" stopIfTrue="1" operator="between">
      <formula>12</formula>
      <formula>16</formula>
    </cfRule>
    <cfRule type="cellIs" dxfId="10208" priority="10273" stopIfTrue="1" operator="greaterThan">
      <formula>16</formula>
    </cfRule>
  </conditionalFormatting>
  <conditionalFormatting sqref="K628">
    <cfRule type="cellIs" dxfId="10207" priority="10268" stopIfTrue="1" operator="greaterThan">
      <formula>6.2</formula>
    </cfRule>
    <cfRule type="cellIs" dxfId="10206" priority="10269" stopIfTrue="1" operator="between">
      <formula>5.601</formula>
      <formula>6.2</formula>
    </cfRule>
    <cfRule type="cellIs" dxfId="10205" priority="10270" stopIfTrue="1" operator="lessThanOrEqual">
      <formula>5.6</formula>
    </cfRule>
  </conditionalFormatting>
  <conditionalFormatting sqref="L628">
    <cfRule type="cellIs" dxfId="10204" priority="10267" stopIfTrue="1" operator="lessThanOrEqual">
      <formula>0.02</formula>
    </cfRule>
  </conditionalFormatting>
  <conditionalFormatting sqref="G628">
    <cfRule type="cellIs" dxfId="10203" priority="10264" stopIfTrue="1" operator="lessThanOrEqual">
      <formula>0.12</formula>
    </cfRule>
    <cfRule type="cellIs" dxfId="10202" priority="10265" stopIfTrue="1" operator="between">
      <formula>0.1201</formula>
      <formula>0.2</formula>
    </cfRule>
    <cfRule type="cellIs" dxfId="10201" priority="10266" stopIfTrue="1" operator="greaterThan">
      <formula>0.2</formula>
    </cfRule>
  </conditionalFormatting>
  <conditionalFormatting sqref="P628">
    <cfRule type="cellIs" dxfId="10200" priority="10262" stopIfTrue="1" operator="between">
      <formula>50.1</formula>
      <formula>100</formula>
    </cfRule>
    <cfRule type="cellIs" dxfId="10199" priority="10263" stopIfTrue="1" operator="greaterThan">
      <formula>100</formula>
    </cfRule>
  </conditionalFormatting>
  <conditionalFormatting sqref="O628">
    <cfRule type="cellIs" dxfId="10198" priority="10260" stopIfTrue="1" operator="between">
      <formula>1250.1</formula>
      <formula>5000</formula>
    </cfRule>
    <cfRule type="cellIs" dxfId="10197" priority="10261" stopIfTrue="1" operator="greaterThan">
      <formula>5000</formula>
    </cfRule>
  </conditionalFormatting>
  <conditionalFormatting sqref="F628:G628">
    <cfRule type="cellIs" dxfId="10196" priority="10257" stopIfTrue="1" operator="lessThanOrEqual">
      <formula>60</formula>
    </cfRule>
    <cfRule type="cellIs" dxfId="10195" priority="10258" stopIfTrue="1" operator="between">
      <formula>60</formula>
      <formula>100</formula>
    </cfRule>
    <cfRule type="cellIs" dxfId="10194" priority="10259" stopIfTrue="1" operator="greaterThan">
      <formula>100</formula>
    </cfRule>
  </conditionalFormatting>
  <conditionalFormatting sqref="E628">
    <cfRule type="cellIs" dxfId="10193" priority="10254" stopIfTrue="1" operator="lessThanOrEqual">
      <formula>2.5</formula>
    </cfRule>
    <cfRule type="cellIs" dxfId="10192" priority="10255" stopIfTrue="1" operator="between">
      <formula>2.5</formula>
      <formula>7</formula>
    </cfRule>
    <cfRule type="cellIs" dxfId="10191" priority="10256" stopIfTrue="1" operator="greaterThan">
      <formula>7</formula>
    </cfRule>
  </conditionalFormatting>
  <conditionalFormatting sqref="H628">
    <cfRule type="cellIs" dxfId="10190" priority="10251" stopIfTrue="1" operator="lessThanOrEqual">
      <formula>12</formula>
    </cfRule>
    <cfRule type="cellIs" dxfId="10189" priority="10252" stopIfTrue="1" operator="between">
      <formula>12</formula>
      <formula>16</formula>
    </cfRule>
    <cfRule type="cellIs" dxfId="10188" priority="10253" stopIfTrue="1" operator="greaterThan">
      <formula>16</formula>
    </cfRule>
  </conditionalFormatting>
  <conditionalFormatting sqref="K628">
    <cfRule type="cellIs" dxfId="10187" priority="10248" stopIfTrue="1" operator="greaterThan">
      <formula>6.2</formula>
    </cfRule>
    <cfRule type="cellIs" dxfId="10186" priority="10249" stopIfTrue="1" operator="between">
      <formula>5.601</formula>
      <formula>6.2</formula>
    </cfRule>
    <cfRule type="cellIs" dxfId="10185" priority="10250" stopIfTrue="1" operator="lessThanOrEqual">
      <formula>5.6</formula>
    </cfRule>
  </conditionalFormatting>
  <conditionalFormatting sqref="L628">
    <cfRule type="cellIs" dxfId="10184" priority="10247" stopIfTrue="1" operator="lessThanOrEqual">
      <formula>0.02</formula>
    </cfRule>
  </conditionalFormatting>
  <conditionalFormatting sqref="G628">
    <cfRule type="cellIs" dxfId="10183" priority="10244" stopIfTrue="1" operator="lessThanOrEqual">
      <formula>0.12</formula>
    </cfRule>
    <cfRule type="cellIs" dxfId="10182" priority="10245" stopIfTrue="1" operator="between">
      <formula>0.1201</formula>
      <formula>0.2</formula>
    </cfRule>
    <cfRule type="cellIs" dxfId="10181" priority="10246" stopIfTrue="1" operator="greaterThan">
      <formula>0.2</formula>
    </cfRule>
  </conditionalFormatting>
  <conditionalFormatting sqref="P628">
    <cfRule type="cellIs" dxfId="10180" priority="10242" stopIfTrue="1" operator="between">
      <formula>50.1</formula>
      <formula>100</formula>
    </cfRule>
    <cfRule type="cellIs" dxfId="10179" priority="10243" stopIfTrue="1" operator="greaterThan">
      <formula>100</formula>
    </cfRule>
  </conditionalFormatting>
  <conditionalFormatting sqref="O628">
    <cfRule type="cellIs" dxfId="10178" priority="10240" stopIfTrue="1" operator="between">
      <formula>1250.1</formula>
      <formula>5000</formula>
    </cfRule>
    <cfRule type="cellIs" dxfId="10177" priority="10241" stopIfTrue="1" operator="greaterThan">
      <formula>5000</formula>
    </cfRule>
  </conditionalFormatting>
  <conditionalFormatting sqref="F640:G640">
    <cfRule type="cellIs" dxfId="10176" priority="10237" stopIfTrue="1" operator="lessThanOrEqual">
      <formula>60</formula>
    </cfRule>
    <cfRule type="cellIs" dxfId="10175" priority="10238" stopIfTrue="1" operator="between">
      <formula>60</formula>
      <formula>100</formula>
    </cfRule>
    <cfRule type="cellIs" dxfId="10174" priority="10239" stopIfTrue="1" operator="greaterThan">
      <formula>100</formula>
    </cfRule>
  </conditionalFormatting>
  <conditionalFormatting sqref="E640">
    <cfRule type="cellIs" dxfId="10173" priority="10234" stopIfTrue="1" operator="lessThanOrEqual">
      <formula>2.5</formula>
    </cfRule>
    <cfRule type="cellIs" dxfId="10172" priority="10235" stopIfTrue="1" operator="between">
      <formula>2.5</formula>
      <formula>7</formula>
    </cfRule>
    <cfRule type="cellIs" dxfId="10171" priority="10236" stopIfTrue="1" operator="greaterThan">
      <formula>7</formula>
    </cfRule>
  </conditionalFormatting>
  <conditionalFormatting sqref="H640">
    <cfRule type="cellIs" dxfId="10170" priority="10231" stopIfTrue="1" operator="lessThanOrEqual">
      <formula>12</formula>
    </cfRule>
    <cfRule type="cellIs" dxfId="10169" priority="10232" stopIfTrue="1" operator="between">
      <formula>12</formula>
      <formula>16</formula>
    </cfRule>
    <cfRule type="cellIs" dxfId="10168" priority="10233" stopIfTrue="1" operator="greaterThan">
      <formula>16</formula>
    </cfRule>
  </conditionalFormatting>
  <conditionalFormatting sqref="K640">
    <cfRule type="cellIs" dxfId="10167" priority="10228" stopIfTrue="1" operator="greaterThan">
      <formula>6.2</formula>
    </cfRule>
    <cfRule type="cellIs" dxfId="10166" priority="10229" stopIfTrue="1" operator="between">
      <formula>5.601</formula>
      <formula>6.2</formula>
    </cfRule>
    <cfRule type="cellIs" dxfId="10165" priority="10230" stopIfTrue="1" operator="lessThanOrEqual">
      <formula>5.6</formula>
    </cfRule>
  </conditionalFormatting>
  <conditionalFormatting sqref="L640">
    <cfRule type="cellIs" dxfId="10164" priority="10227" stopIfTrue="1" operator="lessThanOrEqual">
      <formula>0.02</formula>
    </cfRule>
  </conditionalFormatting>
  <conditionalFormatting sqref="G640">
    <cfRule type="cellIs" dxfId="10163" priority="10224" stopIfTrue="1" operator="lessThanOrEqual">
      <formula>0.12</formula>
    </cfRule>
    <cfRule type="cellIs" dxfId="10162" priority="10225" stopIfTrue="1" operator="between">
      <formula>0.1201</formula>
      <formula>0.2</formula>
    </cfRule>
    <cfRule type="cellIs" dxfId="10161" priority="10226" stopIfTrue="1" operator="greaterThan">
      <formula>0.2</formula>
    </cfRule>
  </conditionalFormatting>
  <conditionalFormatting sqref="P640">
    <cfRule type="cellIs" dxfId="10160" priority="10222" stopIfTrue="1" operator="between">
      <formula>50.1</formula>
      <formula>100</formula>
    </cfRule>
    <cfRule type="cellIs" dxfId="10159" priority="10223" stopIfTrue="1" operator="greaterThan">
      <formula>100</formula>
    </cfRule>
  </conditionalFormatting>
  <conditionalFormatting sqref="O640">
    <cfRule type="cellIs" dxfId="10158" priority="10220" stopIfTrue="1" operator="between">
      <formula>1250.1</formula>
      <formula>5000</formula>
    </cfRule>
    <cfRule type="cellIs" dxfId="10157" priority="10221" stopIfTrue="1" operator="greaterThan">
      <formula>5000</formula>
    </cfRule>
  </conditionalFormatting>
  <conditionalFormatting sqref="Q640">
    <cfRule type="cellIs" dxfId="10156" priority="10218" operator="lessThanOrEqual">
      <formula>1</formula>
    </cfRule>
    <cfRule type="cellIs" dxfId="10155" priority="10219" operator="lessThan">
      <formula>3</formula>
    </cfRule>
  </conditionalFormatting>
  <conditionalFormatting sqref="F656:G656">
    <cfRule type="cellIs" dxfId="10154" priority="10215" stopIfTrue="1" operator="lessThanOrEqual">
      <formula>60</formula>
    </cfRule>
    <cfRule type="cellIs" dxfId="10153" priority="10216" stopIfTrue="1" operator="between">
      <formula>60</formula>
      <formula>100</formula>
    </cfRule>
    <cfRule type="cellIs" dxfId="10152" priority="10217" stopIfTrue="1" operator="greaterThan">
      <formula>100</formula>
    </cfRule>
  </conditionalFormatting>
  <conditionalFormatting sqref="E656">
    <cfRule type="cellIs" dxfId="10151" priority="10212" stopIfTrue="1" operator="lessThanOrEqual">
      <formula>2.5</formula>
    </cfRule>
    <cfRule type="cellIs" dxfId="10150" priority="10213" stopIfTrue="1" operator="between">
      <formula>2.5</formula>
      <formula>7</formula>
    </cfRule>
    <cfRule type="cellIs" dxfId="10149" priority="10214" stopIfTrue="1" operator="greaterThan">
      <formula>7</formula>
    </cfRule>
  </conditionalFormatting>
  <conditionalFormatting sqref="H656">
    <cfRule type="cellIs" dxfId="10148" priority="10209" stopIfTrue="1" operator="lessThanOrEqual">
      <formula>12</formula>
    </cfRule>
    <cfRule type="cellIs" dxfId="10147" priority="10210" stopIfTrue="1" operator="between">
      <formula>12</formula>
      <formula>16</formula>
    </cfRule>
    <cfRule type="cellIs" dxfId="10146" priority="10211" stopIfTrue="1" operator="greaterThan">
      <formula>16</formula>
    </cfRule>
  </conditionalFormatting>
  <conditionalFormatting sqref="K656">
    <cfRule type="cellIs" dxfId="10145" priority="10206" stopIfTrue="1" operator="greaterThan">
      <formula>6.2</formula>
    </cfRule>
    <cfRule type="cellIs" dxfId="10144" priority="10207" stopIfTrue="1" operator="between">
      <formula>5.601</formula>
      <formula>6.2</formula>
    </cfRule>
    <cfRule type="cellIs" dxfId="10143" priority="10208" stopIfTrue="1" operator="lessThanOrEqual">
      <formula>5.6</formula>
    </cfRule>
  </conditionalFormatting>
  <conditionalFormatting sqref="L656">
    <cfRule type="cellIs" dxfId="10142" priority="10205" stopIfTrue="1" operator="lessThanOrEqual">
      <formula>0.02</formula>
    </cfRule>
  </conditionalFormatting>
  <conditionalFormatting sqref="G656">
    <cfRule type="cellIs" dxfId="10141" priority="10202" stopIfTrue="1" operator="lessThanOrEqual">
      <formula>0.12</formula>
    </cfRule>
    <cfRule type="cellIs" dxfId="10140" priority="10203" stopIfTrue="1" operator="between">
      <formula>0.1201</formula>
      <formula>0.2</formula>
    </cfRule>
    <cfRule type="cellIs" dxfId="10139" priority="10204" stopIfTrue="1" operator="greaterThan">
      <formula>0.2</formula>
    </cfRule>
  </conditionalFormatting>
  <conditionalFormatting sqref="P656">
    <cfRule type="cellIs" dxfId="10138" priority="10200" stopIfTrue="1" operator="between">
      <formula>50.1</formula>
      <formula>100</formula>
    </cfRule>
    <cfRule type="cellIs" dxfId="10137" priority="10201" stopIfTrue="1" operator="greaterThan">
      <formula>100</formula>
    </cfRule>
  </conditionalFormatting>
  <conditionalFormatting sqref="O656">
    <cfRule type="cellIs" dxfId="10136" priority="10198" stopIfTrue="1" operator="between">
      <formula>1250.1</formula>
      <formula>5000</formula>
    </cfRule>
    <cfRule type="cellIs" dxfId="10135" priority="10199" stopIfTrue="1" operator="greaterThan">
      <formula>5000</formula>
    </cfRule>
  </conditionalFormatting>
  <conditionalFormatting sqref="F656:G656">
    <cfRule type="cellIs" dxfId="10134" priority="10195" stopIfTrue="1" operator="lessThanOrEqual">
      <formula>60</formula>
    </cfRule>
    <cfRule type="cellIs" dxfId="10133" priority="10196" stopIfTrue="1" operator="between">
      <formula>60</formula>
      <formula>100</formula>
    </cfRule>
    <cfRule type="cellIs" dxfId="10132" priority="10197" stopIfTrue="1" operator="greaterThan">
      <formula>100</formula>
    </cfRule>
  </conditionalFormatting>
  <conditionalFormatting sqref="E656">
    <cfRule type="cellIs" dxfId="10131" priority="10192" stopIfTrue="1" operator="lessThanOrEqual">
      <formula>2.5</formula>
    </cfRule>
    <cfRule type="cellIs" dxfId="10130" priority="10193" stopIfTrue="1" operator="between">
      <formula>2.5</formula>
      <formula>7</formula>
    </cfRule>
    <cfRule type="cellIs" dxfId="10129" priority="10194" stopIfTrue="1" operator="greaterThan">
      <formula>7</formula>
    </cfRule>
  </conditionalFormatting>
  <conditionalFormatting sqref="H656">
    <cfRule type="cellIs" dxfId="10128" priority="10189" stopIfTrue="1" operator="lessThanOrEqual">
      <formula>12</formula>
    </cfRule>
    <cfRule type="cellIs" dxfId="10127" priority="10190" stopIfTrue="1" operator="between">
      <formula>12</formula>
      <formula>16</formula>
    </cfRule>
    <cfRule type="cellIs" dxfId="10126" priority="10191" stopIfTrue="1" operator="greaterThan">
      <formula>16</formula>
    </cfRule>
  </conditionalFormatting>
  <conditionalFormatting sqref="K656">
    <cfRule type="cellIs" dxfId="10125" priority="10186" stopIfTrue="1" operator="greaterThan">
      <formula>6.2</formula>
    </cfRule>
    <cfRule type="cellIs" dxfId="10124" priority="10187" stopIfTrue="1" operator="between">
      <formula>5.601</formula>
      <formula>6.2</formula>
    </cfRule>
    <cfRule type="cellIs" dxfId="10123" priority="10188" stopIfTrue="1" operator="lessThanOrEqual">
      <formula>5.6</formula>
    </cfRule>
  </conditionalFormatting>
  <conditionalFormatting sqref="L656">
    <cfRule type="cellIs" dxfId="10122" priority="10185" stopIfTrue="1" operator="lessThanOrEqual">
      <formula>0.02</formula>
    </cfRule>
  </conditionalFormatting>
  <conditionalFormatting sqref="G656">
    <cfRule type="cellIs" dxfId="10121" priority="10182" stopIfTrue="1" operator="lessThanOrEqual">
      <formula>0.12</formula>
    </cfRule>
    <cfRule type="cellIs" dxfId="10120" priority="10183" stopIfTrue="1" operator="between">
      <formula>0.1201</formula>
      <formula>0.2</formula>
    </cfRule>
    <cfRule type="cellIs" dxfId="10119" priority="10184" stopIfTrue="1" operator="greaterThan">
      <formula>0.2</formula>
    </cfRule>
  </conditionalFormatting>
  <conditionalFormatting sqref="P656">
    <cfRule type="cellIs" dxfId="10118" priority="10180" stopIfTrue="1" operator="between">
      <formula>50.1</formula>
      <formula>100</formula>
    </cfRule>
    <cfRule type="cellIs" dxfId="10117" priority="10181" stopIfTrue="1" operator="greaterThan">
      <formula>100</formula>
    </cfRule>
  </conditionalFormatting>
  <conditionalFormatting sqref="O656">
    <cfRule type="cellIs" dxfId="10116" priority="10178" stopIfTrue="1" operator="between">
      <formula>1250.1</formula>
      <formula>5000</formula>
    </cfRule>
    <cfRule type="cellIs" dxfId="10115" priority="10179" stopIfTrue="1" operator="greaterThan">
      <formula>5000</formula>
    </cfRule>
  </conditionalFormatting>
  <conditionalFormatting sqref="Q656">
    <cfRule type="cellIs" dxfId="10114" priority="10176" operator="lessThanOrEqual">
      <formula>1</formula>
    </cfRule>
    <cfRule type="cellIs" dxfId="10113" priority="10177" operator="lessThan">
      <formula>3</formula>
    </cfRule>
  </conditionalFormatting>
  <conditionalFormatting sqref="F670:G670">
    <cfRule type="cellIs" dxfId="10112" priority="10173" stopIfTrue="1" operator="lessThanOrEqual">
      <formula>60</formula>
    </cfRule>
    <cfRule type="cellIs" dxfId="10111" priority="10174" stopIfTrue="1" operator="between">
      <formula>60</formula>
      <formula>100</formula>
    </cfRule>
    <cfRule type="cellIs" dxfId="10110" priority="10175" stopIfTrue="1" operator="greaterThan">
      <formula>100</formula>
    </cfRule>
  </conditionalFormatting>
  <conditionalFormatting sqref="E670">
    <cfRule type="cellIs" dxfId="10109" priority="10170" stopIfTrue="1" operator="lessThanOrEqual">
      <formula>2.5</formula>
    </cfRule>
    <cfRule type="cellIs" dxfId="10108" priority="10171" stopIfTrue="1" operator="between">
      <formula>2.5</formula>
      <formula>7</formula>
    </cfRule>
    <cfRule type="cellIs" dxfId="10107" priority="10172" stopIfTrue="1" operator="greaterThan">
      <formula>7</formula>
    </cfRule>
  </conditionalFormatting>
  <conditionalFormatting sqref="H670">
    <cfRule type="cellIs" dxfId="10106" priority="10167" stopIfTrue="1" operator="lessThanOrEqual">
      <formula>12</formula>
    </cfRule>
    <cfRule type="cellIs" dxfId="10105" priority="10168" stopIfTrue="1" operator="between">
      <formula>12</formula>
      <formula>16</formula>
    </cfRule>
    <cfRule type="cellIs" dxfId="10104" priority="10169" stopIfTrue="1" operator="greaterThan">
      <formula>16</formula>
    </cfRule>
  </conditionalFormatting>
  <conditionalFormatting sqref="K670">
    <cfRule type="cellIs" dxfId="10103" priority="10164" stopIfTrue="1" operator="greaterThan">
      <formula>6.2</formula>
    </cfRule>
    <cfRule type="cellIs" dxfId="10102" priority="10165" stopIfTrue="1" operator="between">
      <formula>5.601</formula>
      <formula>6.2</formula>
    </cfRule>
    <cfRule type="cellIs" dxfId="10101" priority="10166" stopIfTrue="1" operator="lessThanOrEqual">
      <formula>5.6</formula>
    </cfRule>
  </conditionalFormatting>
  <conditionalFormatting sqref="L670">
    <cfRule type="cellIs" dxfId="10100" priority="10163" stopIfTrue="1" operator="lessThanOrEqual">
      <formula>0.02</formula>
    </cfRule>
  </conditionalFormatting>
  <conditionalFormatting sqref="G670">
    <cfRule type="cellIs" dxfId="10099" priority="10160" stopIfTrue="1" operator="lessThanOrEqual">
      <formula>0.12</formula>
    </cfRule>
    <cfRule type="cellIs" dxfId="10098" priority="10161" stopIfTrue="1" operator="between">
      <formula>0.1201</formula>
      <formula>0.2</formula>
    </cfRule>
    <cfRule type="cellIs" dxfId="10097" priority="10162" stopIfTrue="1" operator="greaterThan">
      <formula>0.2</formula>
    </cfRule>
  </conditionalFormatting>
  <conditionalFormatting sqref="P670">
    <cfRule type="cellIs" dxfId="10096" priority="10158" stopIfTrue="1" operator="between">
      <formula>50.1</formula>
      <formula>100</formula>
    </cfRule>
    <cfRule type="cellIs" dxfId="10095" priority="10159" stopIfTrue="1" operator="greaterThan">
      <formula>100</formula>
    </cfRule>
  </conditionalFormatting>
  <conditionalFormatting sqref="O670">
    <cfRule type="cellIs" dxfId="10094" priority="10156" stopIfTrue="1" operator="between">
      <formula>1250.1</formula>
      <formula>5000</formula>
    </cfRule>
    <cfRule type="cellIs" dxfId="10093" priority="10157" stopIfTrue="1" operator="greaterThan">
      <formula>5000</formula>
    </cfRule>
  </conditionalFormatting>
  <conditionalFormatting sqref="F670:G670">
    <cfRule type="cellIs" dxfId="10092" priority="10153" stopIfTrue="1" operator="lessThanOrEqual">
      <formula>60</formula>
    </cfRule>
    <cfRule type="cellIs" dxfId="10091" priority="10154" stopIfTrue="1" operator="between">
      <formula>60</formula>
      <formula>100</formula>
    </cfRule>
    <cfRule type="cellIs" dxfId="10090" priority="10155" stopIfTrue="1" operator="greaterThan">
      <formula>100</formula>
    </cfRule>
  </conditionalFormatting>
  <conditionalFormatting sqref="E670">
    <cfRule type="cellIs" dxfId="10089" priority="10150" stopIfTrue="1" operator="lessThanOrEqual">
      <formula>2.5</formula>
    </cfRule>
    <cfRule type="cellIs" dxfId="10088" priority="10151" stopIfTrue="1" operator="between">
      <formula>2.5</formula>
      <formula>7</formula>
    </cfRule>
    <cfRule type="cellIs" dxfId="10087" priority="10152" stopIfTrue="1" operator="greaterThan">
      <formula>7</formula>
    </cfRule>
  </conditionalFormatting>
  <conditionalFormatting sqref="H670">
    <cfRule type="cellIs" dxfId="10086" priority="10147" stopIfTrue="1" operator="lessThanOrEqual">
      <formula>12</formula>
    </cfRule>
    <cfRule type="cellIs" dxfId="10085" priority="10148" stopIfTrue="1" operator="between">
      <formula>12</formula>
      <formula>16</formula>
    </cfRule>
    <cfRule type="cellIs" dxfId="10084" priority="10149" stopIfTrue="1" operator="greaterThan">
      <formula>16</formula>
    </cfRule>
  </conditionalFormatting>
  <conditionalFormatting sqref="K670">
    <cfRule type="cellIs" dxfId="10083" priority="10144" stopIfTrue="1" operator="greaterThan">
      <formula>6.2</formula>
    </cfRule>
    <cfRule type="cellIs" dxfId="10082" priority="10145" stopIfTrue="1" operator="between">
      <formula>5.601</formula>
      <formula>6.2</formula>
    </cfRule>
    <cfRule type="cellIs" dxfId="10081" priority="10146" stopIfTrue="1" operator="lessThanOrEqual">
      <formula>5.6</formula>
    </cfRule>
  </conditionalFormatting>
  <conditionalFormatting sqref="L670">
    <cfRule type="cellIs" dxfId="10080" priority="10143" stopIfTrue="1" operator="lessThanOrEqual">
      <formula>0.02</formula>
    </cfRule>
  </conditionalFormatting>
  <conditionalFormatting sqref="G670">
    <cfRule type="cellIs" dxfId="10079" priority="10140" stopIfTrue="1" operator="lessThanOrEqual">
      <formula>0.12</formula>
    </cfRule>
    <cfRule type="cellIs" dxfId="10078" priority="10141" stopIfTrue="1" operator="between">
      <formula>0.1201</formula>
      <formula>0.2</formula>
    </cfRule>
    <cfRule type="cellIs" dxfId="10077" priority="10142" stopIfTrue="1" operator="greaterThan">
      <formula>0.2</formula>
    </cfRule>
  </conditionalFormatting>
  <conditionalFormatting sqref="P670">
    <cfRule type="cellIs" dxfId="10076" priority="10138" stopIfTrue="1" operator="between">
      <formula>50.1</formula>
      <formula>100</formula>
    </cfRule>
    <cfRule type="cellIs" dxfId="10075" priority="10139" stopIfTrue="1" operator="greaterThan">
      <formula>100</formula>
    </cfRule>
  </conditionalFormatting>
  <conditionalFormatting sqref="O670">
    <cfRule type="cellIs" dxfId="10074" priority="10136" stopIfTrue="1" operator="between">
      <formula>1250.1</formula>
      <formula>5000</formula>
    </cfRule>
    <cfRule type="cellIs" dxfId="10073" priority="10137" stopIfTrue="1" operator="greaterThan">
      <formula>5000</formula>
    </cfRule>
  </conditionalFormatting>
  <conditionalFormatting sqref="Q670">
    <cfRule type="cellIs" dxfId="10072" priority="10134" operator="lessThanOrEqual">
      <formula>1</formula>
    </cfRule>
    <cfRule type="cellIs" dxfId="10071" priority="10135" operator="lessThan">
      <formula>3</formula>
    </cfRule>
  </conditionalFormatting>
  <conditionalFormatting sqref="F682 J682">
    <cfRule type="cellIs" dxfId="10070" priority="10131" stopIfTrue="1" operator="lessThanOrEqual">
      <formula>60</formula>
    </cfRule>
    <cfRule type="cellIs" dxfId="10069" priority="10132" stopIfTrue="1" operator="between">
      <formula>60</formula>
      <formula>100</formula>
    </cfRule>
    <cfRule type="cellIs" dxfId="10068" priority="10133" stopIfTrue="1" operator="greaterThan">
      <formula>100</formula>
    </cfRule>
  </conditionalFormatting>
  <conditionalFormatting sqref="E682">
    <cfRule type="cellIs" dxfId="10067" priority="10128" stopIfTrue="1" operator="lessThanOrEqual">
      <formula>2.5</formula>
    </cfRule>
    <cfRule type="cellIs" dxfId="10066" priority="10129" stopIfTrue="1" operator="between">
      <formula>2.5</formula>
      <formula>7</formula>
    </cfRule>
    <cfRule type="cellIs" dxfId="10065" priority="10130" stopIfTrue="1" operator="greaterThan">
      <formula>7</formula>
    </cfRule>
  </conditionalFormatting>
  <conditionalFormatting sqref="H682">
    <cfRule type="cellIs" dxfId="10064" priority="10125" stopIfTrue="1" operator="lessThanOrEqual">
      <formula>12</formula>
    </cfRule>
    <cfRule type="cellIs" dxfId="10063" priority="10126" stopIfTrue="1" operator="between">
      <formula>12</formula>
      <formula>16</formula>
    </cfRule>
    <cfRule type="cellIs" dxfId="10062" priority="10127" stopIfTrue="1" operator="greaterThan">
      <formula>16</formula>
    </cfRule>
  </conditionalFormatting>
  <conditionalFormatting sqref="K682">
    <cfRule type="cellIs" dxfId="10061" priority="10122" stopIfTrue="1" operator="greaterThan">
      <formula>6.2</formula>
    </cfRule>
    <cfRule type="cellIs" dxfId="10060" priority="10123" stopIfTrue="1" operator="between">
      <formula>5.601</formula>
      <formula>6.2</formula>
    </cfRule>
    <cfRule type="cellIs" dxfId="10059" priority="10124" stopIfTrue="1" operator="lessThanOrEqual">
      <formula>5.6</formula>
    </cfRule>
  </conditionalFormatting>
  <conditionalFormatting sqref="L682">
    <cfRule type="cellIs" dxfId="10058" priority="10121" stopIfTrue="1" operator="lessThanOrEqual">
      <formula>0.02</formula>
    </cfRule>
  </conditionalFormatting>
  <conditionalFormatting sqref="G682">
    <cfRule type="cellIs" dxfId="10057" priority="10118" stopIfTrue="1" operator="lessThanOrEqual">
      <formula>0.12</formula>
    </cfRule>
    <cfRule type="cellIs" dxfId="10056" priority="10119" stopIfTrue="1" operator="between">
      <formula>0.1201</formula>
      <formula>0.2</formula>
    </cfRule>
    <cfRule type="cellIs" dxfId="10055" priority="10120" stopIfTrue="1" operator="greaterThan">
      <formula>0.2</formula>
    </cfRule>
  </conditionalFormatting>
  <conditionalFormatting sqref="P682">
    <cfRule type="cellIs" dxfId="10054" priority="10116" stopIfTrue="1" operator="between">
      <formula>50.1</formula>
      <formula>100</formula>
    </cfRule>
    <cfRule type="cellIs" dxfId="10053" priority="10117" stopIfTrue="1" operator="greaterThan">
      <formula>100</formula>
    </cfRule>
  </conditionalFormatting>
  <conditionalFormatting sqref="O682">
    <cfRule type="cellIs" dxfId="10052" priority="10114" stopIfTrue="1" operator="between">
      <formula>1250.1</formula>
      <formula>5000</formula>
    </cfRule>
    <cfRule type="cellIs" dxfId="10051" priority="10115" stopIfTrue="1" operator="greaterThan">
      <formula>5000</formula>
    </cfRule>
  </conditionalFormatting>
  <conditionalFormatting sqref="F682 J682">
    <cfRule type="cellIs" dxfId="10050" priority="10111" stopIfTrue="1" operator="lessThanOrEqual">
      <formula>60</formula>
    </cfRule>
    <cfRule type="cellIs" dxfId="10049" priority="10112" stopIfTrue="1" operator="between">
      <formula>60</formula>
      <formula>100</formula>
    </cfRule>
    <cfRule type="cellIs" dxfId="10048" priority="10113" stopIfTrue="1" operator="greaterThan">
      <formula>100</formula>
    </cfRule>
  </conditionalFormatting>
  <conditionalFormatting sqref="E682">
    <cfRule type="cellIs" dxfId="10047" priority="10108" stopIfTrue="1" operator="lessThanOrEqual">
      <formula>2.5</formula>
    </cfRule>
    <cfRule type="cellIs" dxfId="10046" priority="10109" stopIfTrue="1" operator="between">
      <formula>2.5</formula>
      <formula>7</formula>
    </cfRule>
    <cfRule type="cellIs" dxfId="10045" priority="10110" stopIfTrue="1" operator="greaterThan">
      <formula>7</formula>
    </cfRule>
  </conditionalFormatting>
  <conditionalFormatting sqref="H682">
    <cfRule type="cellIs" dxfId="10044" priority="10105" stopIfTrue="1" operator="lessThanOrEqual">
      <formula>12</formula>
    </cfRule>
    <cfRule type="cellIs" dxfId="10043" priority="10106" stopIfTrue="1" operator="between">
      <formula>12</formula>
      <formula>16</formula>
    </cfRule>
    <cfRule type="cellIs" dxfId="10042" priority="10107" stopIfTrue="1" operator="greaterThan">
      <formula>16</formula>
    </cfRule>
  </conditionalFormatting>
  <conditionalFormatting sqref="K682">
    <cfRule type="cellIs" dxfId="10041" priority="10102" stopIfTrue="1" operator="greaterThan">
      <formula>6.2</formula>
    </cfRule>
    <cfRule type="cellIs" dxfId="10040" priority="10103" stopIfTrue="1" operator="between">
      <formula>5.601</formula>
      <formula>6.2</formula>
    </cfRule>
    <cfRule type="cellIs" dxfId="10039" priority="10104" stopIfTrue="1" operator="lessThanOrEqual">
      <formula>5.6</formula>
    </cfRule>
  </conditionalFormatting>
  <conditionalFormatting sqref="L682">
    <cfRule type="cellIs" dxfId="10038" priority="10101" stopIfTrue="1" operator="lessThanOrEqual">
      <formula>0.02</formula>
    </cfRule>
  </conditionalFormatting>
  <conditionalFormatting sqref="G682">
    <cfRule type="cellIs" dxfId="10037" priority="10098" stopIfTrue="1" operator="lessThanOrEqual">
      <formula>0.12</formula>
    </cfRule>
    <cfRule type="cellIs" dxfId="10036" priority="10099" stopIfTrue="1" operator="between">
      <formula>0.1201</formula>
      <formula>0.2</formula>
    </cfRule>
    <cfRule type="cellIs" dxfId="10035" priority="10100" stopIfTrue="1" operator="greaterThan">
      <formula>0.2</formula>
    </cfRule>
  </conditionalFormatting>
  <conditionalFormatting sqref="P682">
    <cfRule type="cellIs" dxfId="10034" priority="10096" stopIfTrue="1" operator="between">
      <formula>50.1</formula>
      <formula>100</formula>
    </cfRule>
    <cfRule type="cellIs" dxfId="10033" priority="10097" stopIfTrue="1" operator="greaterThan">
      <formula>100</formula>
    </cfRule>
  </conditionalFormatting>
  <conditionalFormatting sqref="O682">
    <cfRule type="cellIs" dxfId="10032" priority="10094" stopIfTrue="1" operator="between">
      <formula>1250.1</formula>
      <formula>5000</formula>
    </cfRule>
    <cfRule type="cellIs" dxfId="10031" priority="10095" stopIfTrue="1" operator="greaterThan">
      <formula>5000</formula>
    </cfRule>
  </conditionalFormatting>
  <conditionalFormatting sqref="Q682">
    <cfRule type="cellIs" dxfId="10030" priority="10092" operator="lessThanOrEqual">
      <formula>1</formula>
    </cfRule>
    <cfRule type="cellIs" dxfId="10029" priority="10093" operator="lessThan">
      <formula>3</formula>
    </cfRule>
  </conditionalFormatting>
  <conditionalFormatting sqref="F694:G694">
    <cfRule type="cellIs" dxfId="10028" priority="10089" stopIfTrue="1" operator="lessThanOrEqual">
      <formula>60</formula>
    </cfRule>
    <cfRule type="cellIs" dxfId="10027" priority="10090" stopIfTrue="1" operator="between">
      <formula>60</formula>
      <formula>100</formula>
    </cfRule>
    <cfRule type="cellIs" dxfId="10026" priority="10091" stopIfTrue="1" operator="greaterThan">
      <formula>100</formula>
    </cfRule>
  </conditionalFormatting>
  <conditionalFormatting sqref="E694">
    <cfRule type="cellIs" dxfId="10025" priority="10086" stopIfTrue="1" operator="lessThanOrEqual">
      <formula>2.5</formula>
    </cfRule>
    <cfRule type="cellIs" dxfId="10024" priority="10087" stopIfTrue="1" operator="between">
      <formula>2.5</formula>
      <formula>7</formula>
    </cfRule>
    <cfRule type="cellIs" dxfId="10023" priority="10088" stopIfTrue="1" operator="greaterThan">
      <formula>7</formula>
    </cfRule>
  </conditionalFormatting>
  <conditionalFormatting sqref="H694">
    <cfRule type="cellIs" dxfId="10022" priority="10083" stopIfTrue="1" operator="lessThanOrEqual">
      <formula>12</formula>
    </cfRule>
    <cfRule type="cellIs" dxfId="10021" priority="10084" stopIfTrue="1" operator="between">
      <formula>12</formula>
      <formula>16</formula>
    </cfRule>
    <cfRule type="cellIs" dxfId="10020" priority="10085" stopIfTrue="1" operator="greaterThan">
      <formula>16</formula>
    </cfRule>
  </conditionalFormatting>
  <conditionalFormatting sqref="K694">
    <cfRule type="cellIs" dxfId="10019" priority="10080" stopIfTrue="1" operator="greaterThan">
      <formula>6.2</formula>
    </cfRule>
    <cfRule type="cellIs" dxfId="10018" priority="10081" stopIfTrue="1" operator="between">
      <formula>5.601</formula>
      <formula>6.2</formula>
    </cfRule>
    <cfRule type="cellIs" dxfId="10017" priority="10082" stopIfTrue="1" operator="lessThanOrEqual">
      <formula>5.6</formula>
    </cfRule>
  </conditionalFormatting>
  <conditionalFormatting sqref="L694">
    <cfRule type="cellIs" dxfId="10016" priority="10079" stopIfTrue="1" operator="lessThanOrEqual">
      <formula>0.02</formula>
    </cfRule>
  </conditionalFormatting>
  <conditionalFormatting sqref="G694">
    <cfRule type="cellIs" dxfId="10015" priority="10076" stopIfTrue="1" operator="lessThanOrEqual">
      <formula>0.12</formula>
    </cfRule>
    <cfRule type="cellIs" dxfId="10014" priority="10077" stopIfTrue="1" operator="between">
      <formula>0.1201</formula>
      <formula>0.2</formula>
    </cfRule>
    <cfRule type="cellIs" dxfId="10013" priority="10078" stopIfTrue="1" operator="greaterThan">
      <formula>0.2</formula>
    </cfRule>
  </conditionalFormatting>
  <conditionalFormatting sqref="P694">
    <cfRule type="cellIs" dxfId="10012" priority="10074" stopIfTrue="1" operator="between">
      <formula>50.1</formula>
      <formula>100</formula>
    </cfRule>
    <cfRule type="cellIs" dxfId="10011" priority="10075" stopIfTrue="1" operator="greaterThan">
      <formula>100</formula>
    </cfRule>
  </conditionalFormatting>
  <conditionalFormatting sqref="O694">
    <cfRule type="cellIs" dxfId="10010" priority="10072" stopIfTrue="1" operator="between">
      <formula>1250.1</formula>
      <formula>5000</formula>
    </cfRule>
    <cfRule type="cellIs" dxfId="10009" priority="10073" stopIfTrue="1" operator="greaterThan">
      <formula>5000</formula>
    </cfRule>
  </conditionalFormatting>
  <conditionalFormatting sqref="F694:G694">
    <cfRule type="cellIs" dxfId="10008" priority="10069" stopIfTrue="1" operator="lessThanOrEqual">
      <formula>60</formula>
    </cfRule>
    <cfRule type="cellIs" dxfId="10007" priority="10070" stopIfTrue="1" operator="between">
      <formula>60</formula>
      <formula>100</formula>
    </cfRule>
    <cfRule type="cellIs" dxfId="10006" priority="10071" stopIfTrue="1" operator="greaterThan">
      <formula>100</formula>
    </cfRule>
  </conditionalFormatting>
  <conditionalFormatting sqref="E694">
    <cfRule type="cellIs" dxfId="10005" priority="10066" stopIfTrue="1" operator="lessThanOrEqual">
      <formula>2.5</formula>
    </cfRule>
    <cfRule type="cellIs" dxfId="10004" priority="10067" stopIfTrue="1" operator="between">
      <formula>2.5</formula>
      <formula>7</formula>
    </cfRule>
    <cfRule type="cellIs" dxfId="10003" priority="10068" stopIfTrue="1" operator="greaterThan">
      <formula>7</formula>
    </cfRule>
  </conditionalFormatting>
  <conditionalFormatting sqref="H694">
    <cfRule type="cellIs" dxfId="10002" priority="10063" stopIfTrue="1" operator="lessThanOrEqual">
      <formula>12</formula>
    </cfRule>
    <cfRule type="cellIs" dxfId="10001" priority="10064" stopIfTrue="1" operator="between">
      <formula>12</formula>
      <formula>16</formula>
    </cfRule>
    <cfRule type="cellIs" dxfId="10000" priority="10065" stopIfTrue="1" operator="greaterThan">
      <formula>16</formula>
    </cfRule>
  </conditionalFormatting>
  <conditionalFormatting sqref="K694">
    <cfRule type="cellIs" dxfId="9999" priority="10060" stopIfTrue="1" operator="greaterThan">
      <formula>6.2</formula>
    </cfRule>
    <cfRule type="cellIs" dxfId="9998" priority="10061" stopIfTrue="1" operator="between">
      <formula>5.601</formula>
      <formula>6.2</formula>
    </cfRule>
    <cfRule type="cellIs" dxfId="9997" priority="10062" stopIfTrue="1" operator="lessThanOrEqual">
      <formula>5.6</formula>
    </cfRule>
  </conditionalFormatting>
  <conditionalFormatting sqref="L694">
    <cfRule type="cellIs" dxfId="9996" priority="10059" stopIfTrue="1" operator="lessThanOrEqual">
      <formula>0.02</formula>
    </cfRule>
  </conditionalFormatting>
  <conditionalFormatting sqref="G694">
    <cfRule type="cellIs" dxfId="9995" priority="10056" stopIfTrue="1" operator="lessThanOrEqual">
      <formula>0.12</formula>
    </cfRule>
    <cfRule type="cellIs" dxfId="9994" priority="10057" stopIfTrue="1" operator="between">
      <formula>0.1201</formula>
      <formula>0.2</formula>
    </cfRule>
    <cfRule type="cellIs" dxfId="9993" priority="10058" stopIfTrue="1" operator="greaterThan">
      <formula>0.2</formula>
    </cfRule>
  </conditionalFormatting>
  <conditionalFormatting sqref="P694">
    <cfRule type="cellIs" dxfId="9992" priority="10054" stopIfTrue="1" operator="between">
      <formula>50.1</formula>
      <formula>100</formula>
    </cfRule>
    <cfRule type="cellIs" dxfId="9991" priority="10055" stopIfTrue="1" operator="greaterThan">
      <formula>100</formula>
    </cfRule>
  </conditionalFormatting>
  <conditionalFormatting sqref="O694">
    <cfRule type="cellIs" dxfId="9990" priority="10052" stopIfTrue="1" operator="between">
      <formula>1250.1</formula>
      <formula>5000</formula>
    </cfRule>
    <cfRule type="cellIs" dxfId="9989" priority="10053" stopIfTrue="1" operator="greaterThan">
      <formula>5000</formula>
    </cfRule>
  </conditionalFormatting>
  <conditionalFormatting sqref="Q694">
    <cfRule type="cellIs" dxfId="9988" priority="10050" operator="lessThanOrEqual">
      <formula>1</formula>
    </cfRule>
    <cfRule type="cellIs" dxfId="9987" priority="10051" operator="lessThan">
      <formula>3</formula>
    </cfRule>
  </conditionalFormatting>
  <conditionalFormatting sqref="F706:G706">
    <cfRule type="cellIs" dxfId="9986" priority="10047" stopIfTrue="1" operator="lessThanOrEqual">
      <formula>60</formula>
    </cfRule>
    <cfRule type="cellIs" dxfId="9985" priority="10048" stopIfTrue="1" operator="between">
      <formula>60</formula>
      <formula>100</formula>
    </cfRule>
    <cfRule type="cellIs" dxfId="9984" priority="10049" stopIfTrue="1" operator="greaterThan">
      <formula>100</formula>
    </cfRule>
  </conditionalFormatting>
  <conditionalFormatting sqref="E706">
    <cfRule type="cellIs" dxfId="9983" priority="10044" stopIfTrue="1" operator="lessThanOrEqual">
      <formula>2.5</formula>
    </cfRule>
    <cfRule type="cellIs" dxfId="9982" priority="10045" stopIfTrue="1" operator="between">
      <formula>2.5</formula>
      <formula>7</formula>
    </cfRule>
    <cfRule type="cellIs" dxfId="9981" priority="10046" stopIfTrue="1" operator="greaterThan">
      <formula>7</formula>
    </cfRule>
  </conditionalFormatting>
  <conditionalFormatting sqref="H706">
    <cfRule type="cellIs" dxfId="9980" priority="10041" stopIfTrue="1" operator="lessThanOrEqual">
      <formula>12</formula>
    </cfRule>
    <cfRule type="cellIs" dxfId="9979" priority="10042" stopIfTrue="1" operator="between">
      <formula>12</formula>
      <formula>16</formula>
    </cfRule>
    <cfRule type="cellIs" dxfId="9978" priority="10043" stopIfTrue="1" operator="greaterThan">
      <formula>16</formula>
    </cfRule>
  </conditionalFormatting>
  <conditionalFormatting sqref="K706">
    <cfRule type="cellIs" dxfId="9977" priority="10038" stopIfTrue="1" operator="greaterThan">
      <formula>6.2</formula>
    </cfRule>
    <cfRule type="cellIs" dxfId="9976" priority="10039" stopIfTrue="1" operator="between">
      <formula>5.601</formula>
      <formula>6.2</formula>
    </cfRule>
    <cfRule type="cellIs" dxfId="9975" priority="10040" stopIfTrue="1" operator="lessThanOrEqual">
      <formula>5.6</formula>
    </cfRule>
  </conditionalFormatting>
  <conditionalFormatting sqref="L706">
    <cfRule type="cellIs" dxfId="9974" priority="10037" stopIfTrue="1" operator="lessThanOrEqual">
      <formula>0.02</formula>
    </cfRule>
  </conditionalFormatting>
  <conditionalFormatting sqref="G706">
    <cfRule type="cellIs" dxfId="9973" priority="10034" stopIfTrue="1" operator="lessThanOrEqual">
      <formula>0.12</formula>
    </cfRule>
    <cfRule type="cellIs" dxfId="9972" priority="10035" stopIfTrue="1" operator="between">
      <formula>0.1201</formula>
      <formula>0.2</formula>
    </cfRule>
    <cfRule type="cellIs" dxfId="9971" priority="10036" stopIfTrue="1" operator="greaterThan">
      <formula>0.2</formula>
    </cfRule>
  </conditionalFormatting>
  <conditionalFormatting sqref="P706">
    <cfRule type="cellIs" dxfId="9970" priority="10032" stopIfTrue="1" operator="between">
      <formula>50.1</formula>
      <formula>100</formula>
    </cfRule>
    <cfRule type="cellIs" dxfId="9969" priority="10033" stopIfTrue="1" operator="greaterThan">
      <formula>100</formula>
    </cfRule>
  </conditionalFormatting>
  <conditionalFormatting sqref="O706">
    <cfRule type="cellIs" dxfId="9968" priority="10030" stopIfTrue="1" operator="between">
      <formula>1250.1</formula>
      <formula>5000</formula>
    </cfRule>
    <cfRule type="cellIs" dxfId="9967" priority="10031" stopIfTrue="1" operator="greaterThan">
      <formula>5000</formula>
    </cfRule>
  </conditionalFormatting>
  <conditionalFormatting sqref="F706:G706">
    <cfRule type="cellIs" dxfId="9966" priority="10027" stopIfTrue="1" operator="lessThanOrEqual">
      <formula>60</formula>
    </cfRule>
    <cfRule type="cellIs" dxfId="9965" priority="10028" stopIfTrue="1" operator="between">
      <formula>60</formula>
      <formula>100</formula>
    </cfRule>
    <cfRule type="cellIs" dxfId="9964" priority="10029" stopIfTrue="1" operator="greaterThan">
      <formula>100</formula>
    </cfRule>
  </conditionalFormatting>
  <conditionalFormatting sqref="E706">
    <cfRule type="cellIs" dxfId="9963" priority="10024" stopIfTrue="1" operator="lessThanOrEqual">
      <formula>2.5</formula>
    </cfRule>
    <cfRule type="cellIs" dxfId="9962" priority="10025" stopIfTrue="1" operator="between">
      <formula>2.5</formula>
      <formula>7</formula>
    </cfRule>
    <cfRule type="cellIs" dxfId="9961" priority="10026" stopIfTrue="1" operator="greaterThan">
      <formula>7</formula>
    </cfRule>
  </conditionalFormatting>
  <conditionalFormatting sqref="H706">
    <cfRule type="cellIs" dxfId="9960" priority="10021" stopIfTrue="1" operator="lessThanOrEqual">
      <formula>12</formula>
    </cfRule>
    <cfRule type="cellIs" dxfId="9959" priority="10022" stopIfTrue="1" operator="between">
      <formula>12</formula>
      <formula>16</formula>
    </cfRule>
    <cfRule type="cellIs" dxfId="9958" priority="10023" stopIfTrue="1" operator="greaterThan">
      <formula>16</formula>
    </cfRule>
  </conditionalFormatting>
  <conditionalFormatting sqref="K706">
    <cfRule type="cellIs" dxfId="9957" priority="10018" stopIfTrue="1" operator="greaterThan">
      <formula>6.2</formula>
    </cfRule>
    <cfRule type="cellIs" dxfId="9956" priority="10019" stopIfTrue="1" operator="between">
      <formula>5.601</formula>
      <formula>6.2</formula>
    </cfRule>
    <cfRule type="cellIs" dxfId="9955" priority="10020" stopIfTrue="1" operator="lessThanOrEqual">
      <formula>5.6</formula>
    </cfRule>
  </conditionalFormatting>
  <conditionalFormatting sqref="L706">
    <cfRule type="cellIs" dxfId="9954" priority="10017" stopIfTrue="1" operator="lessThanOrEqual">
      <formula>0.02</formula>
    </cfRule>
  </conditionalFormatting>
  <conditionalFormatting sqref="G706">
    <cfRule type="cellIs" dxfId="9953" priority="10014" stopIfTrue="1" operator="lessThanOrEqual">
      <formula>0.12</formula>
    </cfRule>
    <cfRule type="cellIs" dxfId="9952" priority="10015" stopIfTrue="1" operator="between">
      <formula>0.1201</formula>
      <formula>0.2</formula>
    </cfRule>
    <cfRule type="cellIs" dxfId="9951" priority="10016" stopIfTrue="1" operator="greaterThan">
      <formula>0.2</formula>
    </cfRule>
  </conditionalFormatting>
  <conditionalFormatting sqref="P706">
    <cfRule type="cellIs" dxfId="9950" priority="10012" stopIfTrue="1" operator="between">
      <formula>50.1</formula>
      <formula>100</formula>
    </cfRule>
    <cfRule type="cellIs" dxfId="9949" priority="10013" stopIfTrue="1" operator="greaterThan">
      <formula>100</formula>
    </cfRule>
  </conditionalFormatting>
  <conditionalFormatting sqref="O706">
    <cfRule type="cellIs" dxfId="9948" priority="10010" stopIfTrue="1" operator="between">
      <formula>1250.1</formula>
      <formula>5000</formula>
    </cfRule>
    <cfRule type="cellIs" dxfId="9947" priority="10011" stopIfTrue="1" operator="greaterThan">
      <formula>5000</formula>
    </cfRule>
  </conditionalFormatting>
  <conditionalFormatting sqref="Q706">
    <cfRule type="cellIs" dxfId="9946" priority="10008" operator="lessThanOrEqual">
      <formula>1</formula>
    </cfRule>
    <cfRule type="cellIs" dxfId="9945" priority="10009" operator="lessThan">
      <formula>3</formula>
    </cfRule>
  </conditionalFormatting>
  <conditionalFormatting sqref="F718:G718">
    <cfRule type="cellIs" dxfId="9944" priority="10005" stopIfTrue="1" operator="lessThanOrEqual">
      <formula>60</formula>
    </cfRule>
    <cfRule type="cellIs" dxfId="9943" priority="10006" stopIfTrue="1" operator="between">
      <formula>60</formula>
      <formula>100</formula>
    </cfRule>
    <cfRule type="cellIs" dxfId="9942" priority="10007" stopIfTrue="1" operator="greaterThan">
      <formula>100</formula>
    </cfRule>
  </conditionalFormatting>
  <conditionalFormatting sqref="E718">
    <cfRule type="cellIs" dxfId="9941" priority="10002" stopIfTrue="1" operator="lessThanOrEqual">
      <formula>2.5</formula>
    </cfRule>
    <cfRule type="cellIs" dxfId="9940" priority="10003" stopIfTrue="1" operator="between">
      <formula>2.5</formula>
      <formula>7</formula>
    </cfRule>
    <cfRule type="cellIs" dxfId="9939" priority="10004" stopIfTrue="1" operator="greaterThan">
      <formula>7</formula>
    </cfRule>
  </conditionalFormatting>
  <conditionalFormatting sqref="H718">
    <cfRule type="cellIs" dxfId="9938" priority="9999" stopIfTrue="1" operator="lessThanOrEqual">
      <formula>12</formula>
    </cfRule>
    <cfRule type="cellIs" dxfId="9937" priority="10000" stopIfTrue="1" operator="between">
      <formula>12</formula>
      <formula>16</formula>
    </cfRule>
    <cfRule type="cellIs" dxfId="9936" priority="10001" stopIfTrue="1" operator="greaterThan">
      <formula>16</formula>
    </cfRule>
  </conditionalFormatting>
  <conditionalFormatting sqref="K718">
    <cfRule type="cellIs" dxfId="9935" priority="9996" stopIfTrue="1" operator="greaterThan">
      <formula>6.2</formula>
    </cfRule>
    <cfRule type="cellIs" dxfId="9934" priority="9997" stopIfTrue="1" operator="between">
      <formula>5.601</formula>
      <formula>6.2</formula>
    </cfRule>
    <cfRule type="cellIs" dxfId="9933" priority="9998" stopIfTrue="1" operator="lessThanOrEqual">
      <formula>5.6</formula>
    </cfRule>
  </conditionalFormatting>
  <conditionalFormatting sqref="L718">
    <cfRule type="cellIs" dxfId="9932" priority="9995" stopIfTrue="1" operator="lessThanOrEqual">
      <formula>0.02</formula>
    </cfRule>
  </conditionalFormatting>
  <conditionalFormatting sqref="G718">
    <cfRule type="cellIs" dxfId="9931" priority="9992" stopIfTrue="1" operator="lessThanOrEqual">
      <formula>0.12</formula>
    </cfRule>
    <cfRule type="cellIs" dxfId="9930" priority="9993" stopIfTrue="1" operator="between">
      <formula>0.1201</formula>
      <formula>0.2</formula>
    </cfRule>
    <cfRule type="cellIs" dxfId="9929" priority="9994" stopIfTrue="1" operator="greaterThan">
      <formula>0.2</formula>
    </cfRule>
  </conditionalFormatting>
  <conditionalFormatting sqref="P718">
    <cfRule type="cellIs" dxfId="9928" priority="9990" stopIfTrue="1" operator="between">
      <formula>50.1</formula>
      <formula>100</formula>
    </cfRule>
    <cfRule type="cellIs" dxfId="9927" priority="9991" stopIfTrue="1" operator="greaterThan">
      <formula>100</formula>
    </cfRule>
  </conditionalFormatting>
  <conditionalFormatting sqref="O718">
    <cfRule type="cellIs" dxfId="9926" priority="9988" stopIfTrue="1" operator="between">
      <formula>1250.1</formula>
      <formula>5000</formula>
    </cfRule>
    <cfRule type="cellIs" dxfId="9925" priority="9989" stopIfTrue="1" operator="greaterThan">
      <formula>5000</formula>
    </cfRule>
  </conditionalFormatting>
  <conditionalFormatting sqref="F718:G718">
    <cfRule type="cellIs" dxfId="9924" priority="9985" stopIfTrue="1" operator="lessThanOrEqual">
      <formula>60</formula>
    </cfRule>
    <cfRule type="cellIs" dxfId="9923" priority="9986" stopIfTrue="1" operator="between">
      <formula>60</formula>
      <formula>100</formula>
    </cfRule>
    <cfRule type="cellIs" dxfId="9922" priority="9987" stopIfTrue="1" operator="greaterThan">
      <formula>100</formula>
    </cfRule>
  </conditionalFormatting>
  <conditionalFormatting sqref="E718">
    <cfRule type="cellIs" dxfId="9921" priority="9982" stopIfTrue="1" operator="lessThanOrEqual">
      <formula>2.5</formula>
    </cfRule>
    <cfRule type="cellIs" dxfId="9920" priority="9983" stopIfTrue="1" operator="between">
      <formula>2.5</formula>
      <formula>7</formula>
    </cfRule>
    <cfRule type="cellIs" dxfId="9919" priority="9984" stopIfTrue="1" operator="greaterThan">
      <formula>7</formula>
    </cfRule>
  </conditionalFormatting>
  <conditionalFormatting sqref="H718">
    <cfRule type="cellIs" dxfId="9918" priority="9979" stopIfTrue="1" operator="lessThanOrEqual">
      <formula>12</formula>
    </cfRule>
    <cfRule type="cellIs" dxfId="9917" priority="9980" stopIfTrue="1" operator="between">
      <formula>12</formula>
      <formula>16</formula>
    </cfRule>
    <cfRule type="cellIs" dxfId="9916" priority="9981" stopIfTrue="1" operator="greaterThan">
      <formula>16</formula>
    </cfRule>
  </conditionalFormatting>
  <conditionalFormatting sqref="K718">
    <cfRule type="cellIs" dxfId="9915" priority="9976" stopIfTrue="1" operator="greaterThan">
      <formula>6.2</formula>
    </cfRule>
    <cfRule type="cellIs" dxfId="9914" priority="9977" stopIfTrue="1" operator="between">
      <formula>5.601</formula>
      <formula>6.2</formula>
    </cfRule>
    <cfRule type="cellIs" dxfId="9913" priority="9978" stopIfTrue="1" operator="lessThanOrEqual">
      <formula>5.6</formula>
    </cfRule>
  </conditionalFormatting>
  <conditionalFormatting sqref="L718">
    <cfRule type="cellIs" dxfId="9912" priority="9975" stopIfTrue="1" operator="lessThanOrEqual">
      <formula>0.02</formula>
    </cfRule>
  </conditionalFormatting>
  <conditionalFormatting sqref="G718">
    <cfRule type="cellIs" dxfId="9911" priority="9972" stopIfTrue="1" operator="lessThanOrEqual">
      <formula>0.12</formula>
    </cfRule>
    <cfRule type="cellIs" dxfId="9910" priority="9973" stopIfTrue="1" operator="between">
      <formula>0.1201</formula>
      <formula>0.2</formula>
    </cfRule>
    <cfRule type="cellIs" dxfId="9909" priority="9974" stopIfTrue="1" operator="greaterThan">
      <formula>0.2</formula>
    </cfRule>
  </conditionalFormatting>
  <conditionalFormatting sqref="P718">
    <cfRule type="cellIs" dxfId="9908" priority="9970" stopIfTrue="1" operator="between">
      <formula>50.1</formula>
      <formula>100</formula>
    </cfRule>
    <cfRule type="cellIs" dxfId="9907" priority="9971" stopIfTrue="1" operator="greaterThan">
      <formula>100</formula>
    </cfRule>
  </conditionalFormatting>
  <conditionalFormatting sqref="O718">
    <cfRule type="cellIs" dxfId="9906" priority="9968" stopIfTrue="1" operator="between">
      <formula>1250.1</formula>
      <formula>5000</formula>
    </cfRule>
    <cfRule type="cellIs" dxfId="9905" priority="9969" stopIfTrue="1" operator="greaterThan">
      <formula>5000</formula>
    </cfRule>
  </conditionalFormatting>
  <conditionalFormatting sqref="Q718">
    <cfRule type="cellIs" dxfId="9904" priority="9966" operator="lessThanOrEqual">
      <formula>1</formula>
    </cfRule>
    <cfRule type="cellIs" dxfId="9903" priority="9967" operator="lessThan">
      <formula>3</formula>
    </cfRule>
  </conditionalFormatting>
  <conditionalFormatting sqref="F731:G731">
    <cfRule type="cellIs" dxfId="9902" priority="9963" stopIfTrue="1" operator="lessThanOrEqual">
      <formula>60</formula>
    </cfRule>
    <cfRule type="cellIs" dxfId="9901" priority="9964" stopIfTrue="1" operator="between">
      <formula>60</formula>
      <formula>100</formula>
    </cfRule>
    <cfRule type="cellIs" dxfId="9900" priority="9965" stopIfTrue="1" operator="greaterThan">
      <formula>100</formula>
    </cfRule>
  </conditionalFormatting>
  <conditionalFormatting sqref="E731">
    <cfRule type="cellIs" dxfId="9899" priority="9960" stopIfTrue="1" operator="lessThanOrEqual">
      <formula>2.5</formula>
    </cfRule>
    <cfRule type="cellIs" dxfId="9898" priority="9961" stopIfTrue="1" operator="between">
      <formula>2.5</formula>
      <formula>7</formula>
    </cfRule>
    <cfRule type="cellIs" dxfId="9897" priority="9962" stopIfTrue="1" operator="greaterThan">
      <formula>7</formula>
    </cfRule>
  </conditionalFormatting>
  <conditionalFormatting sqref="H731">
    <cfRule type="cellIs" dxfId="9896" priority="9957" stopIfTrue="1" operator="lessThanOrEqual">
      <formula>12</formula>
    </cfRule>
    <cfRule type="cellIs" dxfId="9895" priority="9958" stopIfTrue="1" operator="between">
      <formula>12</formula>
      <formula>16</formula>
    </cfRule>
    <cfRule type="cellIs" dxfId="9894" priority="9959" stopIfTrue="1" operator="greaterThan">
      <formula>16</formula>
    </cfRule>
  </conditionalFormatting>
  <conditionalFormatting sqref="K731">
    <cfRule type="cellIs" dxfId="9893" priority="9954" stopIfTrue="1" operator="greaterThan">
      <formula>6.2</formula>
    </cfRule>
    <cfRule type="cellIs" dxfId="9892" priority="9955" stopIfTrue="1" operator="between">
      <formula>5.601</formula>
      <formula>6.2</formula>
    </cfRule>
    <cfRule type="cellIs" dxfId="9891" priority="9956" stopIfTrue="1" operator="lessThanOrEqual">
      <formula>5.6</formula>
    </cfRule>
  </conditionalFormatting>
  <conditionalFormatting sqref="L731">
    <cfRule type="cellIs" dxfId="9890" priority="9953" stopIfTrue="1" operator="lessThanOrEqual">
      <formula>0.02</formula>
    </cfRule>
  </conditionalFormatting>
  <conditionalFormatting sqref="G731">
    <cfRule type="cellIs" dxfId="9889" priority="9950" stopIfTrue="1" operator="lessThanOrEqual">
      <formula>0.12</formula>
    </cfRule>
    <cfRule type="cellIs" dxfId="9888" priority="9951" stopIfTrue="1" operator="between">
      <formula>0.1201</formula>
      <formula>0.2</formula>
    </cfRule>
    <cfRule type="cellIs" dxfId="9887" priority="9952" stopIfTrue="1" operator="greaterThan">
      <formula>0.2</formula>
    </cfRule>
  </conditionalFormatting>
  <conditionalFormatting sqref="P731">
    <cfRule type="cellIs" dxfId="9886" priority="9948" stopIfTrue="1" operator="between">
      <formula>50.1</formula>
      <formula>100</formula>
    </cfRule>
    <cfRule type="cellIs" dxfId="9885" priority="9949" stopIfTrue="1" operator="greaterThan">
      <formula>100</formula>
    </cfRule>
  </conditionalFormatting>
  <conditionalFormatting sqref="O731">
    <cfRule type="cellIs" dxfId="9884" priority="9946" stopIfTrue="1" operator="between">
      <formula>1250.1</formula>
      <formula>5000</formula>
    </cfRule>
    <cfRule type="cellIs" dxfId="9883" priority="9947" stopIfTrue="1" operator="greaterThan">
      <formula>5000</formula>
    </cfRule>
  </conditionalFormatting>
  <conditionalFormatting sqref="F731:G731">
    <cfRule type="cellIs" dxfId="9882" priority="9943" stopIfTrue="1" operator="lessThanOrEqual">
      <formula>60</formula>
    </cfRule>
    <cfRule type="cellIs" dxfId="9881" priority="9944" stopIfTrue="1" operator="between">
      <formula>60</formula>
      <formula>100</formula>
    </cfRule>
    <cfRule type="cellIs" dxfId="9880" priority="9945" stopIfTrue="1" operator="greaterThan">
      <formula>100</formula>
    </cfRule>
  </conditionalFormatting>
  <conditionalFormatting sqref="E731">
    <cfRule type="cellIs" dxfId="9879" priority="9940" stopIfTrue="1" operator="lessThanOrEqual">
      <formula>2.5</formula>
    </cfRule>
    <cfRule type="cellIs" dxfId="9878" priority="9941" stopIfTrue="1" operator="between">
      <formula>2.5</formula>
      <formula>7</formula>
    </cfRule>
    <cfRule type="cellIs" dxfId="9877" priority="9942" stopIfTrue="1" operator="greaterThan">
      <formula>7</formula>
    </cfRule>
  </conditionalFormatting>
  <conditionalFormatting sqref="H731">
    <cfRule type="cellIs" dxfId="9876" priority="9937" stopIfTrue="1" operator="lessThanOrEqual">
      <formula>12</formula>
    </cfRule>
    <cfRule type="cellIs" dxfId="9875" priority="9938" stopIfTrue="1" operator="between">
      <formula>12</formula>
      <formula>16</formula>
    </cfRule>
    <cfRule type="cellIs" dxfId="9874" priority="9939" stopIfTrue="1" operator="greaterThan">
      <formula>16</formula>
    </cfRule>
  </conditionalFormatting>
  <conditionalFormatting sqref="K731">
    <cfRule type="cellIs" dxfId="9873" priority="9934" stopIfTrue="1" operator="greaterThan">
      <formula>6.2</formula>
    </cfRule>
    <cfRule type="cellIs" dxfId="9872" priority="9935" stopIfTrue="1" operator="between">
      <formula>5.601</formula>
      <formula>6.2</formula>
    </cfRule>
    <cfRule type="cellIs" dxfId="9871" priority="9936" stopIfTrue="1" operator="lessThanOrEqual">
      <formula>5.6</formula>
    </cfRule>
  </conditionalFormatting>
  <conditionalFormatting sqref="L731">
    <cfRule type="cellIs" dxfId="9870" priority="9933" stopIfTrue="1" operator="lessThanOrEqual">
      <formula>0.02</formula>
    </cfRule>
  </conditionalFormatting>
  <conditionalFormatting sqref="G731">
    <cfRule type="cellIs" dxfId="9869" priority="9930" stopIfTrue="1" operator="lessThanOrEqual">
      <formula>0.12</formula>
    </cfRule>
    <cfRule type="cellIs" dxfId="9868" priority="9931" stopIfTrue="1" operator="between">
      <formula>0.1201</formula>
      <formula>0.2</formula>
    </cfRule>
    <cfRule type="cellIs" dxfId="9867" priority="9932" stopIfTrue="1" operator="greaterThan">
      <formula>0.2</formula>
    </cfRule>
  </conditionalFormatting>
  <conditionalFormatting sqref="P731">
    <cfRule type="cellIs" dxfId="9866" priority="9928" stopIfTrue="1" operator="between">
      <formula>50.1</formula>
      <formula>100</formula>
    </cfRule>
    <cfRule type="cellIs" dxfId="9865" priority="9929" stopIfTrue="1" operator="greaterThan">
      <formula>100</formula>
    </cfRule>
  </conditionalFormatting>
  <conditionalFormatting sqref="O731">
    <cfRule type="cellIs" dxfId="9864" priority="9926" stopIfTrue="1" operator="between">
      <formula>1250.1</formula>
      <formula>5000</formula>
    </cfRule>
    <cfRule type="cellIs" dxfId="9863" priority="9927" stopIfTrue="1" operator="greaterThan">
      <formula>5000</formula>
    </cfRule>
  </conditionalFormatting>
  <conditionalFormatting sqref="Q731">
    <cfRule type="cellIs" dxfId="9862" priority="9924" operator="lessThanOrEqual">
      <formula>1</formula>
    </cfRule>
    <cfRule type="cellIs" dxfId="9861" priority="9925" operator="lessThan">
      <formula>3</formula>
    </cfRule>
  </conditionalFormatting>
  <conditionalFormatting sqref="F743 J743">
    <cfRule type="cellIs" dxfId="9860" priority="9921" stopIfTrue="1" operator="lessThanOrEqual">
      <formula>60</formula>
    </cfRule>
    <cfRule type="cellIs" dxfId="9859" priority="9922" stopIfTrue="1" operator="between">
      <formula>60</formula>
      <formula>100</formula>
    </cfRule>
    <cfRule type="cellIs" dxfId="9858" priority="9923" stopIfTrue="1" operator="greaterThan">
      <formula>100</formula>
    </cfRule>
  </conditionalFormatting>
  <conditionalFormatting sqref="E743">
    <cfRule type="cellIs" dxfId="9857" priority="9918" stopIfTrue="1" operator="lessThanOrEqual">
      <formula>2.5</formula>
    </cfRule>
    <cfRule type="cellIs" dxfId="9856" priority="9919" stopIfTrue="1" operator="between">
      <formula>2.5</formula>
      <formula>7</formula>
    </cfRule>
    <cfRule type="cellIs" dxfId="9855" priority="9920" stopIfTrue="1" operator="greaterThan">
      <formula>7</formula>
    </cfRule>
  </conditionalFormatting>
  <conditionalFormatting sqref="H743">
    <cfRule type="cellIs" dxfId="9854" priority="9915" stopIfTrue="1" operator="lessThanOrEqual">
      <formula>12</formula>
    </cfRule>
    <cfRule type="cellIs" dxfId="9853" priority="9916" stopIfTrue="1" operator="between">
      <formula>12</formula>
      <formula>16</formula>
    </cfRule>
    <cfRule type="cellIs" dxfId="9852" priority="9917" stopIfTrue="1" operator="greaterThan">
      <formula>16</formula>
    </cfRule>
  </conditionalFormatting>
  <conditionalFormatting sqref="K743">
    <cfRule type="cellIs" dxfId="9851" priority="9912" stopIfTrue="1" operator="greaterThan">
      <formula>6.2</formula>
    </cfRule>
    <cfRule type="cellIs" dxfId="9850" priority="9913" stopIfTrue="1" operator="between">
      <formula>5.601</formula>
      <formula>6.2</formula>
    </cfRule>
    <cfRule type="cellIs" dxfId="9849" priority="9914" stopIfTrue="1" operator="lessThanOrEqual">
      <formula>5.6</formula>
    </cfRule>
  </conditionalFormatting>
  <conditionalFormatting sqref="L743">
    <cfRule type="cellIs" dxfId="9848" priority="9911" stopIfTrue="1" operator="lessThanOrEqual">
      <formula>0.02</formula>
    </cfRule>
  </conditionalFormatting>
  <conditionalFormatting sqref="G743">
    <cfRule type="cellIs" dxfId="9847" priority="9908" stopIfTrue="1" operator="lessThanOrEqual">
      <formula>0.12</formula>
    </cfRule>
    <cfRule type="cellIs" dxfId="9846" priority="9909" stopIfTrue="1" operator="between">
      <formula>0.1201</formula>
      <formula>0.2</formula>
    </cfRule>
    <cfRule type="cellIs" dxfId="9845" priority="9910" stopIfTrue="1" operator="greaterThan">
      <formula>0.2</formula>
    </cfRule>
  </conditionalFormatting>
  <conditionalFormatting sqref="P743">
    <cfRule type="cellIs" dxfId="9844" priority="9906" stopIfTrue="1" operator="between">
      <formula>50.1</formula>
      <formula>100</formula>
    </cfRule>
    <cfRule type="cellIs" dxfId="9843" priority="9907" stopIfTrue="1" operator="greaterThan">
      <formula>100</formula>
    </cfRule>
  </conditionalFormatting>
  <conditionalFormatting sqref="O743">
    <cfRule type="cellIs" dxfId="9842" priority="9904" stopIfTrue="1" operator="between">
      <formula>1250.1</formula>
      <formula>5000</formula>
    </cfRule>
    <cfRule type="cellIs" dxfId="9841" priority="9905" stopIfTrue="1" operator="greaterThan">
      <formula>5000</formula>
    </cfRule>
  </conditionalFormatting>
  <conditionalFormatting sqref="F743 J743">
    <cfRule type="cellIs" dxfId="9840" priority="9901" stopIfTrue="1" operator="lessThanOrEqual">
      <formula>60</formula>
    </cfRule>
    <cfRule type="cellIs" dxfId="9839" priority="9902" stopIfTrue="1" operator="between">
      <formula>60</formula>
      <formula>100</formula>
    </cfRule>
    <cfRule type="cellIs" dxfId="9838" priority="9903" stopIfTrue="1" operator="greaterThan">
      <formula>100</formula>
    </cfRule>
  </conditionalFormatting>
  <conditionalFormatting sqref="E743">
    <cfRule type="cellIs" dxfId="9837" priority="9898" stopIfTrue="1" operator="lessThanOrEqual">
      <formula>2.5</formula>
    </cfRule>
    <cfRule type="cellIs" dxfId="9836" priority="9899" stopIfTrue="1" operator="between">
      <formula>2.5</formula>
      <formula>7</formula>
    </cfRule>
    <cfRule type="cellIs" dxfId="9835" priority="9900" stopIfTrue="1" operator="greaterThan">
      <formula>7</formula>
    </cfRule>
  </conditionalFormatting>
  <conditionalFormatting sqref="H743">
    <cfRule type="cellIs" dxfId="9834" priority="9895" stopIfTrue="1" operator="lessThanOrEqual">
      <formula>12</formula>
    </cfRule>
    <cfRule type="cellIs" dxfId="9833" priority="9896" stopIfTrue="1" operator="between">
      <formula>12</formula>
      <formula>16</formula>
    </cfRule>
    <cfRule type="cellIs" dxfId="9832" priority="9897" stopIfTrue="1" operator="greaterThan">
      <formula>16</formula>
    </cfRule>
  </conditionalFormatting>
  <conditionalFormatting sqref="K743">
    <cfRule type="cellIs" dxfId="9831" priority="9892" stopIfTrue="1" operator="greaterThan">
      <formula>6.2</formula>
    </cfRule>
    <cfRule type="cellIs" dxfId="9830" priority="9893" stopIfTrue="1" operator="between">
      <formula>5.601</formula>
      <formula>6.2</formula>
    </cfRule>
    <cfRule type="cellIs" dxfId="9829" priority="9894" stopIfTrue="1" operator="lessThanOrEqual">
      <formula>5.6</formula>
    </cfRule>
  </conditionalFormatting>
  <conditionalFormatting sqref="L743">
    <cfRule type="cellIs" dxfId="9828" priority="9891" stopIfTrue="1" operator="lessThanOrEqual">
      <formula>0.02</formula>
    </cfRule>
  </conditionalFormatting>
  <conditionalFormatting sqref="G743">
    <cfRule type="cellIs" dxfId="9827" priority="9888" stopIfTrue="1" operator="lessThanOrEqual">
      <formula>0.12</formula>
    </cfRule>
    <cfRule type="cellIs" dxfId="9826" priority="9889" stopIfTrue="1" operator="between">
      <formula>0.1201</formula>
      <formula>0.2</formula>
    </cfRule>
    <cfRule type="cellIs" dxfId="9825" priority="9890" stopIfTrue="1" operator="greaterThan">
      <formula>0.2</formula>
    </cfRule>
  </conditionalFormatting>
  <conditionalFormatting sqref="P743">
    <cfRule type="cellIs" dxfId="9824" priority="9886" stopIfTrue="1" operator="between">
      <formula>50.1</formula>
      <formula>100</formula>
    </cfRule>
    <cfRule type="cellIs" dxfId="9823" priority="9887" stopIfTrue="1" operator="greaterThan">
      <formula>100</formula>
    </cfRule>
  </conditionalFormatting>
  <conditionalFormatting sqref="O743">
    <cfRule type="cellIs" dxfId="9822" priority="9884" stopIfTrue="1" operator="between">
      <formula>1250.1</formula>
      <formula>5000</formula>
    </cfRule>
    <cfRule type="cellIs" dxfId="9821" priority="9885" stopIfTrue="1" operator="greaterThan">
      <formula>5000</formula>
    </cfRule>
  </conditionalFormatting>
  <conditionalFormatting sqref="Q743">
    <cfRule type="cellIs" dxfId="9820" priority="9882" operator="lessThanOrEqual">
      <formula>1</formula>
    </cfRule>
    <cfRule type="cellIs" dxfId="9819" priority="9883" operator="lessThan">
      <formula>3</formula>
    </cfRule>
  </conditionalFormatting>
  <conditionalFormatting sqref="F63 J63">
    <cfRule type="cellIs" dxfId="9818" priority="9232" stopIfTrue="1" operator="lessThanOrEqual">
      <formula>60</formula>
    </cfRule>
    <cfRule type="cellIs" dxfId="9817" priority="9233" stopIfTrue="1" operator="between">
      <formula>60</formula>
      <formula>100</formula>
    </cfRule>
    <cfRule type="cellIs" dxfId="9816" priority="9234" stopIfTrue="1" operator="greaterThan">
      <formula>100</formula>
    </cfRule>
  </conditionalFormatting>
  <conditionalFormatting sqref="E63">
    <cfRule type="cellIs" dxfId="9815" priority="9229" stopIfTrue="1" operator="lessThanOrEqual">
      <formula>2.5</formula>
    </cfRule>
    <cfRule type="cellIs" dxfId="9814" priority="9230" stopIfTrue="1" operator="between">
      <formula>2.5</formula>
      <formula>7</formula>
    </cfRule>
    <cfRule type="cellIs" dxfId="9813" priority="9231" stopIfTrue="1" operator="greaterThan">
      <formula>7</formula>
    </cfRule>
  </conditionalFormatting>
  <conditionalFormatting sqref="H63">
    <cfRule type="cellIs" dxfId="9812" priority="9226" stopIfTrue="1" operator="lessThanOrEqual">
      <formula>12</formula>
    </cfRule>
    <cfRule type="cellIs" dxfId="9811" priority="9227" stopIfTrue="1" operator="between">
      <formula>12</formula>
      <formula>16</formula>
    </cfRule>
    <cfRule type="cellIs" dxfId="9810" priority="9228" stopIfTrue="1" operator="greaterThan">
      <formula>16</formula>
    </cfRule>
  </conditionalFormatting>
  <conditionalFormatting sqref="K63">
    <cfRule type="cellIs" dxfId="9809" priority="9223" stopIfTrue="1" operator="greaterThan">
      <formula>6.2</formula>
    </cfRule>
    <cfRule type="cellIs" dxfId="9808" priority="9224" stopIfTrue="1" operator="between">
      <formula>5.601</formula>
      <formula>6.2</formula>
    </cfRule>
    <cfRule type="cellIs" dxfId="9807" priority="9225" stopIfTrue="1" operator="lessThanOrEqual">
      <formula>5.6</formula>
    </cfRule>
  </conditionalFormatting>
  <conditionalFormatting sqref="L63">
    <cfRule type="cellIs" dxfId="9806" priority="9222" stopIfTrue="1" operator="lessThanOrEqual">
      <formula>0.02</formula>
    </cfRule>
  </conditionalFormatting>
  <conditionalFormatting sqref="G63">
    <cfRule type="cellIs" dxfId="9805" priority="9219" stopIfTrue="1" operator="lessThanOrEqual">
      <formula>0.12</formula>
    </cfRule>
    <cfRule type="cellIs" dxfId="9804" priority="9220" stopIfTrue="1" operator="between">
      <formula>0.1201</formula>
      <formula>0.2</formula>
    </cfRule>
    <cfRule type="cellIs" dxfId="9803" priority="9221" stopIfTrue="1" operator="greaterThan">
      <formula>0.2</formula>
    </cfRule>
  </conditionalFormatting>
  <conditionalFormatting sqref="P63">
    <cfRule type="cellIs" dxfId="9802" priority="9217" stopIfTrue="1" operator="between">
      <formula>50.1</formula>
      <formula>100</formula>
    </cfRule>
    <cfRule type="cellIs" dxfId="9801" priority="9218" stopIfTrue="1" operator="greaterThan">
      <formula>100</formula>
    </cfRule>
  </conditionalFormatting>
  <conditionalFormatting sqref="O63">
    <cfRule type="cellIs" dxfId="9800" priority="9215" stopIfTrue="1" operator="between">
      <formula>1250.1</formula>
      <formula>5000</formula>
    </cfRule>
    <cfRule type="cellIs" dxfId="9799" priority="9216" stopIfTrue="1" operator="greaterThan">
      <formula>5000</formula>
    </cfRule>
  </conditionalFormatting>
  <conditionalFormatting sqref="F63 J63">
    <cfRule type="cellIs" dxfId="9798" priority="9212" stopIfTrue="1" operator="lessThanOrEqual">
      <formula>60</formula>
    </cfRule>
    <cfRule type="cellIs" dxfId="9797" priority="9213" stopIfTrue="1" operator="between">
      <formula>60</formula>
      <formula>100</formula>
    </cfRule>
    <cfRule type="cellIs" dxfId="9796" priority="9214" stopIfTrue="1" operator="greaterThan">
      <formula>100</formula>
    </cfRule>
  </conditionalFormatting>
  <conditionalFormatting sqref="E63">
    <cfRule type="cellIs" dxfId="9795" priority="9209" stopIfTrue="1" operator="lessThanOrEqual">
      <formula>2.5</formula>
    </cfRule>
    <cfRule type="cellIs" dxfId="9794" priority="9210" stopIfTrue="1" operator="between">
      <formula>2.5</formula>
      <formula>7</formula>
    </cfRule>
    <cfRule type="cellIs" dxfId="9793" priority="9211" stopIfTrue="1" operator="greaterThan">
      <formula>7</formula>
    </cfRule>
  </conditionalFormatting>
  <conditionalFormatting sqref="H63">
    <cfRule type="cellIs" dxfId="9792" priority="9206" stopIfTrue="1" operator="lessThanOrEqual">
      <formula>12</formula>
    </cfRule>
    <cfRule type="cellIs" dxfId="9791" priority="9207" stopIfTrue="1" operator="between">
      <formula>12</formula>
      <formula>16</formula>
    </cfRule>
    <cfRule type="cellIs" dxfId="9790" priority="9208" stopIfTrue="1" operator="greaterThan">
      <formula>16</formula>
    </cfRule>
  </conditionalFormatting>
  <conditionalFormatting sqref="K63">
    <cfRule type="cellIs" dxfId="9789" priority="9203" stopIfTrue="1" operator="greaterThan">
      <formula>6.2</formula>
    </cfRule>
    <cfRule type="cellIs" dxfId="9788" priority="9204" stopIfTrue="1" operator="between">
      <formula>5.601</formula>
      <formula>6.2</formula>
    </cfRule>
    <cfRule type="cellIs" dxfId="9787" priority="9205" stopIfTrue="1" operator="lessThanOrEqual">
      <formula>5.6</formula>
    </cfRule>
  </conditionalFormatting>
  <conditionalFormatting sqref="L63">
    <cfRule type="cellIs" dxfId="9786" priority="9202" stopIfTrue="1" operator="lessThanOrEqual">
      <formula>0.02</formula>
    </cfRule>
  </conditionalFormatting>
  <conditionalFormatting sqref="G63">
    <cfRule type="cellIs" dxfId="9785" priority="9199" stopIfTrue="1" operator="lessThanOrEqual">
      <formula>0.12</formula>
    </cfRule>
    <cfRule type="cellIs" dxfId="9784" priority="9200" stopIfTrue="1" operator="between">
      <formula>0.1201</formula>
      <formula>0.2</formula>
    </cfRule>
    <cfRule type="cellIs" dxfId="9783" priority="9201" stopIfTrue="1" operator="greaterThan">
      <formula>0.2</formula>
    </cfRule>
  </conditionalFormatting>
  <conditionalFormatting sqref="P63">
    <cfRule type="cellIs" dxfId="9782" priority="9197" stopIfTrue="1" operator="between">
      <formula>50.1</formula>
      <formula>100</formula>
    </cfRule>
    <cfRule type="cellIs" dxfId="9781" priority="9198" stopIfTrue="1" operator="greaterThan">
      <formula>100</formula>
    </cfRule>
  </conditionalFormatting>
  <conditionalFormatting sqref="O63">
    <cfRule type="cellIs" dxfId="9780" priority="9195" stopIfTrue="1" operator="between">
      <formula>1250.1</formula>
      <formula>5000</formula>
    </cfRule>
    <cfRule type="cellIs" dxfId="9779" priority="9196" stopIfTrue="1" operator="greaterThan">
      <formula>5000</formula>
    </cfRule>
  </conditionalFormatting>
  <conditionalFormatting sqref="F64:G64">
    <cfRule type="cellIs" dxfId="9778" priority="9072" stopIfTrue="1" operator="lessThanOrEqual">
      <formula>60</formula>
    </cfRule>
    <cfRule type="cellIs" dxfId="9777" priority="9073" stopIfTrue="1" operator="between">
      <formula>60</formula>
      <formula>100</formula>
    </cfRule>
    <cfRule type="cellIs" dxfId="9776" priority="9074" stopIfTrue="1" operator="greaterThan">
      <formula>100</formula>
    </cfRule>
  </conditionalFormatting>
  <conditionalFormatting sqref="E64">
    <cfRule type="cellIs" dxfId="9775" priority="9069" stopIfTrue="1" operator="lessThanOrEqual">
      <formula>2.5</formula>
    </cfRule>
    <cfRule type="cellIs" dxfId="9774" priority="9070" stopIfTrue="1" operator="between">
      <formula>2.5</formula>
      <formula>7</formula>
    </cfRule>
    <cfRule type="cellIs" dxfId="9773" priority="9071" stopIfTrue="1" operator="greaterThan">
      <formula>7</formula>
    </cfRule>
  </conditionalFormatting>
  <conditionalFormatting sqref="H64">
    <cfRule type="cellIs" dxfId="9772" priority="9066" stopIfTrue="1" operator="lessThanOrEqual">
      <formula>12</formula>
    </cfRule>
    <cfRule type="cellIs" dxfId="9771" priority="9067" stopIfTrue="1" operator="between">
      <formula>12</formula>
      <formula>16</formula>
    </cfRule>
    <cfRule type="cellIs" dxfId="9770" priority="9068" stopIfTrue="1" operator="greaterThan">
      <formula>16</formula>
    </cfRule>
  </conditionalFormatting>
  <conditionalFormatting sqref="K64">
    <cfRule type="cellIs" dxfId="9769" priority="9063" stopIfTrue="1" operator="greaterThan">
      <formula>6.2</formula>
    </cfRule>
    <cfRule type="cellIs" dxfId="9768" priority="9064" stopIfTrue="1" operator="between">
      <formula>5.601</formula>
      <formula>6.2</formula>
    </cfRule>
    <cfRule type="cellIs" dxfId="9767" priority="9065" stopIfTrue="1" operator="lessThanOrEqual">
      <formula>5.6</formula>
    </cfRule>
  </conditionalFormatting>
  <conditionalFormatting sqref="L64">
    <cfRule type="cellIs" dxfId="9766" priority="9062" stopIfTrue="1" operator="lessThanOrEqual">
      <formula>0.02</formula>
    </cfRule>
  </conditionalFormatting>
  <conditionalFormatting sqref="G64">
    <cfRule type="cellIs" dxfId="9765" priority="9059" stopIfTrue="1" operator="lessThanOrEqual">
      <formula>0.12</formula>
    </cfRule>
    <cfRule type="cellIs" dxfId="9764" priority="9060" stopIfTrue="1" operator="between">
      <formula>0.1201</formula>
      <formula>0.2</formula>
    </cfRule>
    <cfRule type="cellIs" dxfId="9763" priority="9061" stopIfTrue="1" operator="greaterThan">
      <formula>0.2</formula>
    </cfRule>
  </conditionalFormatting>
  <conditionalFormatting sqref="P64">
    <cfRule type="cellIs" dxfId="9762" priority="9057" stopIfTrue="1" operator="between">
      <formula>50.1</formula>
      <formula>100</formula>
    </cfRule>
    <cfRule type="cellIs" dxfId="9761" priority="9058" stopIfTrue="1" operator="greaterThan">
      <formula>100</formula>
    </cfRule>
  </conditionalFormatting>
  <conditionalFormatting sqref="O64">
    <cfRule type="cellIs" dxfId="9760" priority="9055" stopIfTrue="1" operator="between">
      <formula>1250.1</formula>
      <formula>5000</formula>
    </cfRule>
    <cfRule type="cellIs" dxfId="9759" priority="9056" stopIfTrue="1" operator="greaterThan">
      <formula>5000</formula>
    </cfRule>
  </conditionalFormatting>
  <conditionalFormatting sqref="F64:G64">
    <cfRule type="cellIs" dxfId="9758" priority="9052" stopIfTrue="1" operator="lessThanOrEqual">
      <formula>60</formula>
    </cfRule>
    <cfRule type="cellIs" dxfId="9757" priority="9053" stopIfTrue="1" operator="between">
      <formula>60</formula>
      <formula>100</formula>
    </cfRule>
    <cfRule type="cellIs" dxfId="9756" priority="9054" stopIfTrue="1" operator="greaterThan">
      <formula>100</formula>
    </cfRule>
  </conditionalFormatting>
  <conditionalFormatting sqref="E64">
    <cfRule type="cellIs" dxfId="9755" priority="9049" stopIfTrue="1" operator="lessThanOrEqual">
      <formula>2.5</formula>
    </cfRule>
    <cfRule type="cellIs" dxfId="9754" priority="9050" stopIfTrue="1" operator="between">
      <formula>2.5</formula>
      <formula>7</formula>
    </cfRule>
    <cfRule type="cellIs" dxfId="9753" priority="9051" stopIfTrue="1" operator="greaterThan">
      <formula>7</formula>
    </cfRule>
  </conditionalFormatting>
  <conditionalFormatting sqref="H64">
    <cfRule type="cellIs" dxfId="9752" priority="9046" stopIfTrue="1" operator="lessThanOrEqual">
      <formula>12</formula>
    </cfRule>
    <cfRule type="cellIs" dxfId="9751" priority="9047" stopIfTrue="1" operator="between">
      <formula>12</formula>
      <formula>16</formula>
    </cfRule>
    <cfRule type="cellIs" dxfId="9750" priority="9048" stopIfTrue="1" operator="greaterThan">
      <formula>16</formula>
    </cfRule>
  </conditionalFormatting>
  <conditionalFormatting sqref="K64">
    <cfRule type="cellIs" dxfId="9749" priority="9043" stopIfTrue="1" operator="greaterThan">
      <formula>6.2</formula>
    </cfRule>
    <cfRule type="cellIs" dxfId="9748" priority="9044" stopIfTrue="1" operator="between">
      <formula>5.601</formula>
      <formula>6.2</formula>
    </cfRule>
    <cfRule type="cellIs" dxfId="9747" priority="9045" stopIfTrue="1" operator="lessThanOrEqual">
      <formula>5.6</formula>
    </cfRule>
  </conditionalFormatting>
  <conditionalFormatting sqref="L64">
    <cfRule type="cellIs" dxfId="9746" priority="9042" stopIfTrue="1" operator="lessThanOrEqual">
      <formula>0.02</formula>
    </cfRule>
  </conditionalFormatting>
  <conditionalFormatting sqref="G64">
    <cfRule type="cellIs" dxfId="9745" priority="9039" stopIfTrue="1" operator="lessThanOrEqual">
      <formula>0.12</formula>
    </cfRule>
    <cfRule type="cellIs" dxfId="9744" priority="9040" stopIfTrue="1" operator="between">
      <formula>0.1201</formula>
      <formula>0.2</formula>
    </cfRule>
    <cfRule type="cellIs" dxfId="9743" priority="9041" stopIfTrue="1" operator="greaterThan">
      <formula>0.2</formula>
    </cfRule>
  </conditionalFormatting>
  <conditionalFormatting sqref="P64">
    <cfRule type="cellIs" dxfId="9742" priority="9037" stopIfTrue="1" operator="between">
      <formula>50.1</formula>
      <formula>100</formula>
    </cfRule>
    <cfRule type="cellIs" dxfId="9741" priority="9038" stopIfTrue="1" operator="greaterThan">
      <formula>100</formula>
    </cfRule>
  </conditionalFormatting>
  <conditionalFormatting sqref="O64">
    <cfRule type="cellIs" dxfId="9740" priority="9035" stopIfTrue="1" operator="between">
      <formula>1250.1</formula>
      <formula>5000</formula>
    </cfRule>
    <cfRule type="cellIs" dxfId="9739" priority="9036" stopIfTrue="1" operator="greaterThan">
      <formula>5000</formula>
    </cfRule>
  </conditionalFormatting>
  <conditionalFormatting sqref="Q63:Q64">
    <cfRule type="cellIs" dxfId="9738" priority="7793" operator="lessThanOrEqual">
      <formula>1</formula>
    </cfRule>
    <cfRule type="cellIs" dxfId="9737" priority="7794" operator="lessThan">
      <formula>3</formula>
    </cfRule>
  </conditionalFormatting>
  <conditionalFormatting sqref="F78:G78">
    <cfRule type="cellIs" dxfId="9736" priority="7156" stopIfTrue="1" operator="lessThanOrEqual">
      <formula>60</formula>
    </cfRule>
    <cfRule type="cellIs" dxfId="9735" priority="7157" stopIfTrue="1" operator="between">
      <formula>60</formula>
      <formula>100</formula>
    </cfRule>
    <cfRule type="cellIs" dxfId="9734" priority="7158" stopIfTrue="1" operator="greaterThan">
      <formula>100</formula>
    </cfRule>
  </conditionalFormatting>
  <conditionalFormatting sqref="E78">
    <cfRule type="cellIs" dxfId="9733" priority="7153" stopIfTrue="1" operator="lessThanOrEqual">
      <formula>2.5</formula>
    </cfRule>
    <cfRule type="cellIs" dxfId="9732" priority="7154" stopIfTrue="1" operator="between">
      <formula>2.5</formula>
      <formula>7</formula>
    </cfRule>
    <cfRule type="cellIs" dxfId="9731" priority="7155" stopIfTrue="1" operator="greaterThan">
      <formula>7</formula>
    </cfRule>
  </conditionalFormatting>
  <conditionalFormatting sqref="H78">
    <cfRule type="cellIs" dxfId="9730" priority="7150" stopIfTrue="1" operator="lessThanOrEqual">
      <formula>12</formula>
    </cfRule>
    <cfRule type="cellIs" dxfId="9729" priority="7151" stopIfTrue="1" operator="between">
      <formula>12</formula>
      <formula>16</formula>
    </cfRule>
    <cfRule type="cellIs" dxfId="9728" priority="7152" stopIfTrue="1" operator="greaterThan">
      <formula>16</formula>
    </cfRule>
  </conditionalFormatting>
  <conditionalFormatting sqref="K78">
    <cfRule type="cellIs" dxfId="9727" priority="7147" stopIfTrue="1" operator="greaterThan">
      <formula>6.2</formula>
    </cfRule>
    <cfRule type="cellIs" dxfId="9726" priority="7148" stopIfTrue="1" operator="between">
      <formula>5.601</formula>
      <formula>6.2</formula>
    </cfRule>
    <cfRule type="cellIs" dxfId="9725" priority="7149" stopIfTrue="1" operator="lessThanOrEqual">
      <formula>5.6</formula>
    </cfRule>
  </conditionalFormatting>
  <conditionalFormatting sqref="L78">
    <cfRule type="cellIs" dxfId="9724" priority="7146" stopIfTrue="1" operator="lessThanOrEqual">
      <formula>0.02</formula>
    </cfRule>
  </conditionalFormatting>
  <conditionalFormatting sqref="G78">
    <cfRule type="cellIs" dxfId="9723" priority="7143" stopIfTrue="1" operator="lessThanOrEqual">
      <formula>0.12</formula>
    </cfRule>
    <cfRule type="cellIs" dxfId="9722" priority="7144" stopIfTrue="1" operator="between">
      <formula>0.1201</formula>
      <formula>0.2</formula>
    </cfRule>
    <cfRule type="cellIs" dxfId="9721" priority="7145" stopIfTrue="1" operator="greaterThan">
      <formula>0.2</formula>
    </cfRule>
  </conditionalFormatting>
  <conditionalFormatting sqref="P78">
    <cfRule type="cellIs" dxfId="9720" priority="7141" stopIfTrue="1" operator="between">
      <formula>50.1</formula>
      <formula>100</formula>
    </cfRule>
    <cfRule type="cellIs" dxfId="9719" priority="7142" stopIfTrue="1" operator="greaterThan">
      <formula>100</formula>
    </cfRule>
  </conditionalFormatting>
  <conditionalFormatting sqref="O78">
    <cfRule type="cellIs" dxfId="9718" priority="7139" stopIfTrue="1" operator="between">
      <formula>1250.1</formula>
      <formula>5000</formula>
    </cfRule>
    <cfRule type="cellIs" dxfId="9717" priority="7140" stopIfTrue="1" operator="greaterThan">
      <formula>5000</formula>
    </cfRule>
  </conditionalFormatting>
  <conditionalFormatting sqref="F78:G78">
    <cfRule type="cellIs" dxfId="9716" priority="7136" stopIfTrue="1" operator="lessThanOrEqual">
      <formula>60</formula>
    </cfRule>
    <cfRule type="cellIs" dxfId="9715" priority="7137" stopIfTrue="1" operator="between">
      <formula>60</formula>
      <formula>100</formula>
    </cfRule>
    <cfRule type="cellIs" dxfId="9714" priority="7138" stopIfTrue="1" operator="greaterThan">
      <formula>100</formula>
    </cfRule>
  </conditionalFormatting>
  <conditionalFormatting sqref="E78">
    <cfRule type="cellIs" dxfId="9713" priority="7133" stopIfTrue="1" operator="lessThanOrEqual">
      <formula>2.5</formula>
    </cfRule>
    <cfRule type="cellIs" dxfId="9712" priority="7134" stopIfTrue="1" operator="between">
      <formula>2.5</formula>
      <formula>7</formula>
    </cfRule>
    <cfRule type="cellIs" dxfId="9711" priority="7135" stopIfTrue="1" operator="greaterThan">
      <formula>7</formula>
    </cfRule>
  </conditionalFormatting>
  <conditionalFormatting sqref="H78">
    <cfRule type="cellIs" dxfId="9710" priority="7130" stopIfTrue="1" operator="lessThanOrEqual">
      <formula>12</formula>
    </cfRule>
    <cfRule type="cellIs" dxfId="9709" priority="7131" stopIfTrue="1" operator="between">
      <formula>12</formula>
      <formula>16</formula>
    </cfRule>
    <cfRule type="cellIs" dxfId="9708" priority="7132" stopIfTrue="1" operator="greaterThan">
      <formula>16</formula>
    </cfRule>
  </conditionalFormatting>
  <conditionalFormatting sqref="K78">
    <cfRule type="cellIs" dxfId="9707" priority="7127" stopIfTrue="1" operator="greaterThan">
      <formula>6.2</formula>
    </cfRule>
    <cfRule type="cellIs" dxfId="9706" priority="7128" stopIfTrue="1" operator="between">
      <formula>5.601</formula>
      <formula>6.2</formula>
    </cfRule>
    <cfRule type="cellIs" dxfId="9705" priority="7129" stopIfTrue="1" operator="lessThanOrEqual">
      <formula>5.6</formula>
    </cfRule>
  </conditionalFormatting>
  <conditionalFormatting sqref="L78">
    <cfRule type="cellIs" dxfId="9704" priority="7126" stopIfTrue="1" operator="lessThanOrEqual">
      <formula>0.02</formula>
    </cfRule>
  </conditionalFormatting>
  <conditionalFormatting sqref="G78">
    <cfRule type="cellIs" dxfId="9703" priority="7123" stopIfTrue="1" operator="lessThanOrEqual">
      <formula>0.12</formula>
    </cfRule>
    <cfRule type="cellIs" dxfId="9702" priority="7124" stopIfTrue="1" operator="between">
      <formula>0.1201</formula>
      <formula>0.2</formula>
    </cfRule>
    <cfRule type="cellIs" dxfId="9701" priority="7125" stopIfTrue="1" operator="greaterThan">
      <formula>0.2</formula>
    </cfRule>
  </conditionalFormatting>
  <conditionalFormatting sqref="P78">
    <cfRule type="cellIs" dxfId="9700" priority="7121" stopIfTrue="1" operator="between">
      <formula>50.1</formula>
      <formula>100</formula>
    </cfRule>
    <cfRule type="cellIs" dxfId="9699" priority="7122" stopIfTrue="1" operator="greaterThan">
      <formula>100</formula>
    </cfRule>
  </conditionalFormatting>
  <conditionalFormatting sqref="O78">
    <cfRule type="cellIs" dxfId="9698" priority="7119" stopIfTrue="1" operator="between">
      <formula>1250.1</formula>
      <formula>5000</formula>
    </cfRule>
    <cfRule type="cellIs" dxfId="9697" priority="7120" stopIfTrue="1" operator="greaterThan">
      <formula>5000</formula>
    </cfRule>
  </conditionalFormatting>
  <conditionalFormatting sqref="Q78">
    <cfRule type="cellIs" dxfId="9696" priority="7117" operator="lessThanOrEqual">
      <formula>1</formula>
    </cfRule>
    <cfRule type="cellIs" dxfId="9695" priority="7118" operator="lessThan">
      <formula>3</formula>
    </cfRule>
  </conditionalFormatting>
  <conditionalFormatting sqref="F96:G96">
    <cfRule type="cellIs" dxfId="9694" priority="7114" stopIfTrue="1" operator="lessThanOrEqual">
      <formula>60</formula>
    </cfRule>
    <cfRule type="cellIs" dxfId="9693" priority="7115" stopIfTrue="1" operator="between">
      <formula>60</formula>
      <formula>100</formula>
    </cfRule>
    <cfRule type="cellIs" dxfId="9692" priority="7116" stopIfTrue="1" operator="greaterThan">
      <formula>100</formula>
    </cfRule>
  </conditionalFormatting>
  <conditionalFormatting sqref="E96">
    <cfRule type="cellIs" dxfId="9691" priority="7111" stopIfTrue="1" operator="lessThanOrEqual">
      <formula>2.5</formula>
    </cfRule>
    <cfRule type="cellIs" dxfId="9690" priority="7112" stopIfTrue="1" operator="between">
      <formula>2.5</formula>
      <formula>7</formula>
    </cfRule>
    <cfRule type="cellIs" dxfId="9689" priority="7113" stopIfTrue="1" operator="greaterThan">
      <formula>7</formula>
    </cfRule>
  </conditionalFormatting>
  <conditionalFormatting sqref="H96">
    <cfRule type="cellIs" dxfId="9688" priority="7108" stopIfTrue="1" operator="lessThanOrEqual">
      <formula>12</formula>
    </cfRule>
    <cfRule type="cellIs" dxfId="9687" priority="7109" stopIfTrue="1" operator="between">
      <formula>12</formula>
      <formula>16</formula>
    </cfRule>
    <cfRule type="cellIs" dxfId="9686" priority="7110" stopIfTrue="1" operator="greaterThan">
      <formula>16</formula>
    </cfRule>
  </conditionalFormatting>
  <conditionalFormatting sqref="K96">
    <cfRule type="cellIs" dxfId="9685" priority="7105" stopIfTrue="1" operator="greaterThan">
      <formula>6.2</formula>
    </cfRule>
    <cfRule type="cellIs" dxfId="9684" priority="7106" stopIfTrue="1" operator="between">
      <formula>5.601</formula>
      <formula>6.2</formula>
    </cfRule>
    <cfRule type="cellIs" dxfId="9683" priority="7107" stopIfTrue="1" operator="lessThanOrEqual">
      <formula>5.6</formula>
    </cfRule>
  </conditionalFormatting>
  <conditionalFormatting sqref="L96">
    <cfRule type="cellIs" dxfId="9682" priority="7104" stopIfTrue="1" operator="lessThanOrEqual">
      <formula>0.02</formula>
    </cfRule>
  </conditionalFormatting>
  <conditionalFormatting sqref="G96">
    <cfRule type="cellIs" dxfId="9681" priority="7101" stopIfTrue="1" operator="lessThanOrEqual">
      <formula>0.12</formula>
    </cfRule>
    <cfRule type="cellIs" dxfId="9680" priority="7102" stopIfTrue="1" operator="between">
      <formula>0.1201</formula>
      <formula>0.2</formula>
    </cfRule>
    <cfRule type="cellIs" dxfId="9679" priority="7103" stopIfTrue="1" operator="greaterThan">
      <formula>0.2</formula>
    </cfRule>
  </conditionalFormatting>
  <conditionalFormatting sqref="P96">
    <cfRule type="cellIs" dxfId="9678" priority="7099" stopIfTrue="1" operator="between">
      <formula>50.1</formula>
      <formula>100</formula>
    </cfRule>
    <cfRule type="cellIs" dxfId="9677" priority="7100" stopIfTrue="1" operator="greaterThan">
      <formula>100</formula>
    </cfRule>
  </conditionalFormatting>
  <conditionalFormatting sqref="O96">
    <cfRule type="cellIs" dxfId="9676" priority="7097" stopIfTrue="1" operator="between">
      <formula>1250.1</formula>
      <formula>5000</formula>
    </cfRule>
    <cfRule type="cellIs" dxfId="9675" priority="7098" stopIfTrue="1" operator="greaterThan">
      <formula>5000</formula>
    </cfRule>
  </conditionalFormatting>
  <conditionalFormatting sqref="F96:G96">
    <cfRule type="cellIs" dxfId="9674" priority="7094" stopIfTrue="1" operator="lessThanOrEqual">
      <formula>60</formula>
    </cfRule>
    <cfRule type="cellIs" dxfId="9673" priority="7095" stopIfTrue="1" operator="between">
      <formula>60</formula>
      <formula>100</formula>
    </cfRule>
    <cfRule type="cellIs" dxfId="9672" priority="7096" stopIfTrue="1" operator="greaterThan">
      <formula>100</formula>
    </cfRule>
  </conditionalFormatting>
  <conditionalFormatting sqref="E96">
    <cfRule type="cellIs" dxfId="9671" priority="7091" stopIfTrue="1" operator="lessThanOrEqual">
      <formula>2.5</formula>
    </cfRule>
    <cfRule type="cellIs" dxfId="9670" priority="7092" stopIfTrue="1" operator="between">
      <formula>2.5</formula>
      <formula>7</formula>
    </cfRule>
    <cfRule type="cellIs" dxfId="9669" priority="7093" stopIfTrue="1" operator="greaterThan">
      <formula>7</formula>
    </cfRule>
  </conditionalFormatting>
  <conditionalFormatting sqref="H96">
    <cfRule type="cellIs" dxfId="9668" priority="7088" stopIfTrue="1" operator="lessThanOrEqual">
      <formula>12</formula>
    </cfRule>
    <cfRule type="cellIs" dxfId="9667" priority="7089" stopIfTrue="1" operator="between">
      <formula>12</formula>
      <formula>16</formula>
    </cfRule>
    <cfRule type="cellIs" dxfId="9666" priority="7090" stopIfTrue="1" operator="greaterThan">
      <formula>16</formula>
    </cfRule>
  </conditionalFormatting>
  <conditionalFormatting sqref="K96">
    <cfRule type="cellIs" dxfId="9665" priority="7085" stopIfTrue="1" operator="greaterThan">
      <formula>6.2</formula>
    </cfRule>
    <cfRule type="cellIs" dxfId="9664" priority="7086" stopIfTrue="1" operator="between">
      <formula>5.601</formula>
      <formula>6.2</formula>
    </cfRule>
    <cfRule type="cellIs" dxfId="9663" priority="7087" stopIfTrue="1" operator="lessThanOrEqual">
      <formula>5.6</formula>
    </cfRule>
  </conditionalFormatting>
  <conditionalFormatting sqref="L96">
    <cfRule type="cellIs" dxfId="9662" priority="7084" stopIfTrue="1" operator="lessThanOrEqual">
      <formula>0.02</formula>
    </cfRule>
  </conditionalFormatting>
  <conditionalFormatting sqref="G96">
    <cfRule type="cellIs" dxfId="9661" priority="7081" stopIfTrue="1" operator="lessThanOrEqual">
      <formula>0.12</formula>
    </cfRule>
    <cfRule type="cellIs" dxfId="9660" priority="7082" stopIfTrue="1" operator="between">
      <formula>0.1201</formula>
      <formula>0.2</formula>
    </cfRule>
    <cfRule type="cellIs" dxfId="9659" priority="7083" stopIfTrue="1" operator="greaterThan">
      <formula>0.2</formula>
    </cfRule>
  </conditionalFormatting>
  <conditionalFormatting sqref="P96">
    <cfRule type="cellIs" dxfId="9658" priority="7079" stopIfTrue="1" operator="between">
      <formula>50.1</formula>
      <formula>100</formula>
    </cfRule>
    <cfRule type="cellIs" dxfId="9657" priority="7080" stopIfTrue="1" operator="greaterThan">
      <formula>100</formula>
    </cfRule>
  </conditionalFormatting>
  <conditionalFormatting sqref="O96">
    <cfRule type="cellIs" dxfId="9656" priority="7077" stopIfTrue="1" operator="between">
      <formula>1250.1</formula>
      <formula>5000</formula>
    </cfRule>
    <cfRule type="cellIs" dxfId="9655" priority="7078" stopIfTrue="1" operator="greaterThan">
      <formula>5000</formula>
    </cfRule>
  </conditionalFormatting>
  <conditionalFormatting sqref="Q96">
    <cfRule type="cellIs" dxfId="9654" priority="7075" operator="lessThanOrEqual">
      <formula>1</formula>
    </cfRule>
    <cfRule type="cellIs" dxfId="9653" priority="7076" operator="lessThan">
      <formula>3</formula>
    </cfRule>
  </conditionalFormatting>
  <conditionalFormatting sqref="F109:G109">
    <cfRule type="cellIs" dxfId="9652" priority="7072" stopIfTrue="1" operator="lessThanOrEqual">
      <formula>60</formula>
    </cfRule>
    <cfRule type="cellIs" dxfId="9651" priority="7073" stopIfTrue="1" operator="between">
      <formula>60</formula>
      <formula>100</formula>
    </cfRule>
    <cfRule type="cellIs" dxfId="9650" priority="7074" stopIfTrue="1" operator="greaterThan">
      <formula>100</formula>
    </cfRule>
  </conditionalFormatting>
  <conditionalFormatting sqref="E109">
    <cfRule type="cellIs" dxfId="9649" priority="7069" stopIfTrue="1" operator="lessThanOrEqual">
      <formula>2.5</formula>
    </cfRule>
    <cfRule type="cellIs" dxfId="9648" priority="7070" stopIfTrue="1" operator="between">
      <formula>2.5</formula>
      <formula>7</formula>
    </cfRule>
    <cfRule type="cellIs" dxfId="9647" priority="7071" stopIfTrue="1" operator="greaterThan">
      <formula>7</formula>
    </cfRule>
  </conditionalFormatting>
  <conditionalFormatting sqref="H109">
    <cfRule type="cellIs" dxfId="9646" priority="7066" stopIfTrue="1" operator="lessThanOrEqual">
      <formula>12</formula>
    </cfRule>
    <cfRule type="cellIs" dxfId="9645" priority="7067" stopIfTrue="1" operator="between">
      <formula>12</formula>
      <formula>16</formula>
    </cfRule>
    <cfRule type="cellIs" dxfId="9644" priority="7068" stopIfTrue="1" operator="greaterThan">
      <formula>16</formula>
    </cfRule>
  </conditionalFormatting>
  <conditionalFormatting sqref="K109">
    <cfRule type="cellIs" dxfId="9643" priority="7063" stopIfTrue="1" operator="greaterThan">
      <formula>6.2</formula>
    </cfRule>
    <cfRule type="cellIs" dxfId="9642" priority="7064" stopIfTrue="1" operator="between">
      <formula>5.601</formula>
      <formula>6.2</formula>
    </cfRule>
    <cfRule type="cellIs" dxfId="9641" priority="7065" stopIfTrue="1" operator="lessThanOrEqual">
      <formula>5.6</formula>
    </cfRule>
  </conditionalFormatting>
  <conditionalFormatting sqref="L109">
    <cfRule type="cellIs" dxfId="9640" priority="7062" stopIfTrue="1" operator="lessThanOrEqual">
      <formula>0.02</formula>
    </cfRule>
  </conditionalFormatting>
  <conditionalFormatting sqref="G109">
    <cfRule type="cellIs" dxfId="9639" priority="7059" stopIfTrue="1" operator="lessThanOrEqual">
      <formula>0.12</formula>
    </cfRule>
    <cfRule type="cellIs" dxfId="9638" priority="7060" stopIfTrue="1" operator="between">
      <formula>0.1201</formula>
      <formula>0.2</formula>
    </cfRule>
    <cfRule type="cellIs" dxfId="9637" priority="7061" stopIfTrue="1" operator="greaterThan">
      <formula>0.2</formula>
    </cfRule>
  </conditionalFormatting>
  <conditionalFormatting sqref="P109">
    <cfRule type="cellIs" dxfId="9636" priority="7057" stopIfTrue="1" operator="between">
      <formula>50.1</formula>
      <formula>100</formula>
    </cfRule>
    <cfRule type="cellIs" dxfId="9635" priority="7058" stopIfTrue="1" operator="greaterThan">
      <formula>100</formula>
    </cfRule>
  </conditionalFormatting>
  <conditionalFormatting sqref="O109">
    <cfRule type="cellIs" dxfId="9634" priority="7055" stopIfTrue="1" operator="between">
      <formula>1250.1</formula>
      <formula>5000</formula>
    </cfRule>
    <cfRule type="cellIs" dxfId="9633" priority="7056" stopIfTrue="1" operator="greaterThan">
      <formula>5000</formula>
    </cfRule>
  </conditionalFormatting>
  <conditionalFormatting sqref="F109:G109">
    <cfRule type="cellIs" dxfId="9632" priority="7052" stopIfTrue="1" operator="lessThanOrEqual">
      <formula>60</formula>
    </cfRule>
    <cfRule type="cellIs" dxfId="9631" priority="7053" stopIfTrue="1" operator="between">
      <formula>60</formula>
      <formula>100</formula>
    </cfRule>
    <cfRule type="cellIs" dxfId="9630" priority="7054" stopIfTrue="1" operator="greaterThan">
      <formula>100</formula>
    </cfRule>
  </conditionalFormatting>
  <conditionalFormatting sqref="E109">
    <cfRule type="cellIs" dxfId="9629" priority="7049" stopIfTrue="1" operator="lessThanOrEqual">
      <formula>2.5</formula>
    </cfRule>
    <cfRule type="cellIs" dxfId="9628" priority="7050" stopIfTrue="1" operator="between">
      <formula>2.5</formula>
      <formula>7</formula>
    </cfRule>
    <cfRule type="cellIs" dxfId="9627" priority="7051" stopIfTrue="1" operator="greaterThan">
      <formula>7</formula>
    </cfRule>
  </conditionalFormatting>
  <conditionalFormatting sqref="H109">
    <cfRule type="cellIs" dxfId="9626" priority="7046" stopIfTrue="1" operator="lessThanOrEqual">
      <formula>12</formula>
    </cfRule>
    <cfRule type="cellIs" dxfId="9625" priority="7047" stopIfTrue="1" operator="between">
      <formula>12</formula>
      <formula>16</formula>
    </cfRule>
    <cfRule type="cellIs" dxfId="9624" priority="7048" stopIfTrue="1" operator="greaterThan">
      <formula>16</formula>
    </cfRule>
  </conditionalFormatting>
  <conditionalFormatting sqref="K109">
    <cfRule type="cellIs" dxfId="9623" priority="7043" stopIfTrue="1" operator="greaterThan">
      <formula>6.2</formula>
    </cfRule>
    <cfRule type="cellIs" dxfId="9622" priority="7044" stopIfTrue="1" operator="between">
      <formula>5.601</formula>
      <formula>6.2</formula>
    </cfRule>
    <cfRule type="cellIs" dxfId="9621" priority="7045" stopIfTrue="1" operator="lessThanOrEqual">
      <formula>5.6</formula>
    </cfRule>
  </conditionalFormatting>
  <conditionalFormatting sqref="L109">
    <cfRule type="cellIs" dxfId="9620" priority="7042" stopIfTrue="1" operator="lessThanOrEqual">
      <formula>0.02</formula>
    </cfRule>
  </conditionalFormatting>
  <conditionalFormatting sqref="G109">
    <cfRule type="cellIs" dxfId="9619" priority="7039" stopIfTrue="1" operator="lessThanOrEqual">
      <formula>0.12</formula>
    </cfRule>
    <cfRule type="cellIs" dxfId="9618" priority="7040" stopIfTrue="1" operator="between">
      <formula>0.1201</formula>
      <formula>0.2</formula>
    </cfRule>
    <cfRule type="cellIs" dxfId="9617" priority="7041" stopIfTrue="1" operator="greaterThan">
      <formula>0.2</formula>
    </cfRule>
  </conditionalFormatting>
  <conditionalFormatting sqref="P109">
    <cfRule type="cellIs" dxfId="9616" priority="7037" stopIfTrue="1" operator="between">
      <formula>50.1</formula>
      <formula>100</formula>
    </cfRule>
    <cfRule type="cellIs" dxfId="9615" priority="7038" stopIfTrue="1" operator="greaterThan">
      <formula>100</formula>
    </cfRule>
  </conditionalFormatting>
  <conditionalFormatting sqref="O109">
    <cfRule type="cellIs" dxfId="9614" priority="7035" stopIfTrue="1" operator="between">
      <formula>1250.1</formula>
      <formula>5000</formula>
    </cfRule>
    <cfRule type="cellIs" dxfId="9613" priority="7036" stopIfTrue="1" operator="greaterThan">
      <formula>5000</formula>
    </cfRule>
  </conditionalFormatting>
  <conditionalFormatting sqref="F109:G109">
    <cfRule type="cellIs" dxfId="9612" priority="7032" stopIfTrue="1" operator="lessThanOrEqual">
      <formula>60</formula>
    </cfRule>
    <cfRule type="cellIs" dxfId="9611" priority="7033" stopIfTrue="1" operator="between">
      <formula>60</formula>
      <formula>100</formula>
    </cfRule>
    <cfRule type="cellIs" dxfId="9610" priority="7034" stopIfTrue="1" operator="greaterThan">
      <formula>100</formula>
    </cfRule>
  </conditionalFormatting>
  <conditionalFormatting sqref="E109">
    <cfRule type="cellIs" dxfId="9609" priority="7029" stopIfTrue="1" operator="lessThanOrEqual">
      <formula>2.5</formula>
    </cfRule>
    <cfRule type="cellIs" dxfId="9608" priority="7030" stopIfTrue="1" operator="between">
      <formula>2.5</formula>
      <formula>7</formula>
    </cfRule>
    <cfRule type="cellIs" dxfId="9607" priority="7031" stopIfTrue="1" operator="greaterThan">
      <formula>7</formula>
    </cfRule>
  </conditionalFormatting>
  <conditionalFormatting sqref="H109">
    <cfRule type="cellIs" dxfId="9606" priority="7026" stopIfTrue="1" operator="lessThanOrEqual">
      <formula>12</formula>
    </cfRule>
    <cfRule type="cellIs" dxfId="9605" priority="7027" stopIfTrue="1" operator="between">
      <formula>12</formula>
      <formula>16</formula>
    </cfRule>
    <cfRule type="cellIs" dxfId="9604" priority="7028" stopIfTrue="1" operator="greaterThan">
      <formula>16</formula>
    </cfRule>
  </conditionalFormatting>
  <conditionalFormatting sqref="K109">
    <cfRule type="cellIs" dxfId="9603" priority="7023" stopIfTrue="1" operator="greaterThan">
      <formula>6.2</formula>
    </cfRule>
    <cfRule type="cellIs" dxfId="9602" priority="7024" stopIfTrue="1" operator="between">
      <formula>5.601</formula>
      <formula>6.2</formula>
    </cfRule>
    <cfRule type="cellIs" dxfId="9601" priority="7025" stopIfTrue="1" operator="lessThanOrEqual">
      <formula>5.6</formula>
    </cfRule>
  </conditionalFormatting>
  <conditionalFormatting sqref="L109">
    <cfRule type="cellIs" dxfId="9600" priority="7022" stopIfTrue="1" operator="lessThanOrEqual">
      <formula>0.02</formula>
    </cfRule>
  </conditionalFormatting>
  <conditionalFormatting sqref="G109">
    <cfRule type="cellIs" dxfId="9599" priority="7019" stopIfTrue="1" operator="lessThanOrEqual">
      <formula>0.12</formula>
    </cfRule>
    <cfRule type="cellIs" dxfId="9598" priority="7020" stopIfTrue="1" operator="between">
      <formula>0.1201</formula>
      <formula>0.2</formula>
    </cfRule>
    <cfRule type="cellIs" dxfId="9597" priority="7021" stopIfTrue="1" operator="greaterThan">
      <formula>0.2</formula>
    </cfRule>
  </conditionalFormatting>
  <conditionalFormatting sqref="P109">
    <cfRule type="cellIs" dxfId="9596" priority="7017" stopIfTrue="1" operator="between">
      <formula>50.1</formula>
      <formula>100</formula>
    </cfRule>
    <cfRule type="cellIs" dxfId="9595" priority="7018" stopIfTrue="1" operator="greaterThan">
      <formula>100</formula>
    </cfRule>
  </conditionalFormatting>
  <conditionalFormatting sqref="O109">
    <cfRule type="cellIs" dxfId="9594" priority="7015" stopIfTrue="1" operator="between">
      <formula>1250.1</formula>
      <formula>5000</formula>
    </cfRule>
    <cfRule type="cellIs" dxfId="9593" priority="7016" stopIfTrue="1" operator="greaterThan">
      <formula>5000</formula>
    </cfRule>
  </conditionalFormatting>
  <conditionalFormatting sqref="F109:G109">
    <cfRule type="cellIs" dxfId="9592" priority="7012" stopIfTrue="1" operator="lessThanOrEqual">
      <formula>60</formula>
    </cfRule>
    <cfRule type="cellIs" dxfId="9591" priority="7013" stopIfTrue="1" operator="between">
      <formula>60</formula>
      <formula>100</formula>
    </cfRule>
    <cfRule type="cellIs" dxfId="9590" priority="7014" stopIfTrue="1" operator="greaterThan">
      <formula>100</formula>
    </cfRule>
  </conditionalFormatting>
  <conditionalFormatting sqref="E109">
    <cfRule type="cellIs" dxfId="9589" priority="7009" stopIfTrue="1" operator="lessThanOrEqual">
      <formula>2.5</formula>
    </cfRule>
    <cfRule type="cellIs" dxfId="9588" priority="7010" stopIfTrue="1" operator="between">
      <formula>2.5</formula>
      <formula>7</formula>
    </cfRule>
    <cfRule type="cellIs" dxfId="9587" priority="7011" stopIfTrue="1" operator="greaterThan">
      <formula>7</formula>
    </cfRule>
  </conditionalFormatting>
  <conditionalFormatting sqref="H109">
    <cfRule type="cellIs" dxfId="9586" priority="7006" stopIfTrue="1" operator="lessThanOrEqual">
      <formula>12</formula>
    </cfRule>
    <cfRule type="cellIs" dxfId="9585" priority="7007" stopIfTrue="1" operator="between">
      <formula>12</formula>
      <formula>16</formula>
    </cfRule>
    <cfRule type="cellIs" dxfId="9584" priority="7008" stopIfTrue="1" operator="greaterThan">
      <formula>16</formula>
    </cfRule>
  </conditionalFormatting>
  <conditionalFormatting sqref="K109">
    <cfRule type="cellIs" dxfId="9583" priority="7003" stopIfTrue="1" operator="greaterThan">
      <formula>6.2</formula>
    </cfRule>
    <cfRule type="cellIs" dxfId="9582" priority="7004" stopIfTrue="1" operator="between">
      <formula>5.601</formula>
      <formula>6.2</formula>
    </cfRule>
    <cfRule type="cellIs" dxfId="9581" priority="7005" stopIfTrue="1" operator="lessThanOrEqual">
      <formula>5.6</formula>
    </cfRule>
  </conditionalFormatting>
  <conditionalFormatting sqref="L109">
    <cfRule type="cellIs" dxfId="9580" priority="7002" stopIfTrue="1" operator="lessThanOrEqual">
      <formula>0.02</formula>
    </cfRule>
  </conditionalFormatting>
  <conditionalFormatting sqref="G109">
    <cfRule type="cellIs" dxfId="9579" priority="6999" stopIfTrue="1" operator="lessThanOrEqual">
      <formula>0.12</formula>
    </cfRule>
    <cfRule type="cellIs" dxfId="9578" priority="7000" stopIfTrue="1" operator="between">
      <formula>0.1201</formula>
      <formula>0.2</formula>
    </cfRule>
    <cfRule type="cellIs" dxfId="9577" priority="7001" stopIfTrue="1" operator="greaterThan">
      <formula>0.2</formula>
    </cfRule>
  </conditionalFormatting>
  <conditionalFormatting sqref="P109">
    <cfRule type="cellIs" dxfId="9576" priority="6997" stopIfTrue="1" operator="between">
      <formula>50.1</formula>
      <formula>100</formula>
    </cfRule>
    <cfRule type="cellIs" dxfId="9575" priority="6998" stopIfTrue="1" operator="greaterThan">
      <formula>100</formula>
    </cfRule>
  </conditionalFormatting>
  <conditionalFormatting sqref="O109">
    <cfRule type="cellIs" dxfId="9574" priority="6995" stopIfTrue="1" operator="between">
      <formula>1250.1</formula>
      <formula>5000</formula>
    </cfRule>
    <cfRule type="cellIs" dxfId="9573" priority="6996" stopIfTrue="1" operator="greaterThan">
      <formula>5000</formula>
    </cfRule>
  </conditionalFormatting>
  <conditionalFormatting sqref="Q109">
    <cfRule type="cellIs" dxfId="9572" priority="6993" operator="lessThanOrEqual">
      <formula>1</formula>
    </cfRule>
    <cfRule type="cellIs" dxfId="9571" priority="6994" operator="lessThan">
      <formula>3</formula>
    </cfRule>
  </conditionalFormatting>
  <conditionalFormatting sqref="F121">
    <cfRule type="cellIs" dxfId="9570" priority="6990" stopIfTrue="1" operator="lessThanOrEqual">
      <formula>60</formula>
    </cfRule>
    <cfRule type="cellIs" dxfId="9569" priority="6991" stopIfTrue="1" operator="between">
      <formula>60</formula>
      <formula>100</formula>
    </cfRule>
    <cfRule type="cellIs" dxfId="9568" priority="6992" stopIfTrue="1" operator="greaterThan">
      <formula>100</formula>
    </cfRule>
  </conditionalFormatting>
  <conditionalFormatting sqref="E121">
    <cfRule type="cellIs" dxfId="9567" priority="6987" stopIfTrue="1" operator="lessThanOrEqual">
      <formula>2.5</formula>
    </cfRule>
    <cfRule type="cellIs" dxfId="9566" priority="6988" stopIfTrue="1" operator="between">
      <formula>2.5</formula>
      <formula>7</formula>
    </cfRule>
    <cfRule type="cellIs" dxfId="9565" priority="6989" stopIfTrue="1" operator="greaterThan">
      <formula>7</formula>
    </cfRule>
  </conditionalFormatting>
  <conditionalFormatting sqref="H121">
    <cfRule type="cellIs" dxfId="9564" priority="6984" stopIfTrue="1" operator="lessThanOrEqual">
      <formula>12</formula>
    </cfRule>
    <cfRule type="cellIs" dxfId="9563" priority="6985" stopIfTrue="1" operator="between">
      <formula>12</formula>
      <formula>16</formula>
    </cfRule>
    <cfRule type="cellIs" dxfId="9562" priority="6986" stopIfTrue="1" operator="greaterThan">
      <formula>16</formula>
    </cfRule>
  </conditionalFormatting>
  <conditionalFormatting sqref="K121">
    <cfRule type="cellIs" dxfId="9561" priority="6981" stopIfTrue="1" operator="greaterThan">
      <formula>6.2</formula>
    </cfRule>
    <cfRule type="cellIs" dxfId="9560" priority="6982" stopIfTrue="1" operator="between">
      <formula>5.601</formula>
      <formula>6.2</formula>
    </cfRule>
    <cfRule type="cellIs" dxfId="9559" priority="6983" stopIfTrue="1" operator="lessThanOrEqual">
      <formula>5.6</formula>
    </cfRule>
  </conditionalFormatting>
  <conditionalFormatting sqref="L121">
    <cfRule type="cellIs" dxfId="9558" priority="6980" stopIfTrue="1" operator="lessThanOrEqual">
      <formula>0.02</formula>
    </cfRule>
  </conditionalFormatting>
  <conditionalFormatting sqref="P121">
    <cfRule type="cellIs" dxfId="9557" priority="6978" stopIfTrue="1" operator="between">
      <formula>50.1</formula>
      <formula>100</formula>
    </cfRule>
    <cfRule type="cellIs" dxfId="9556" priority="6979" stopIfTrue="1" operator="greaterThan">
      <formula>100</formula>
    </cfRule>
  </conditionalFormatting>
  <conditionalFormatting sqref="O121">
    <cfRule type="cellIs" dxfId="9555" priority="6976" stopIfTrue="1" operator="between">
      <formula>1250.1</formula>
      <formula>5000</formula>
    </cfRule>
    <cfRule type="cellIs" dxfId="9554" priority="6977" stopIfTrue="1" operator="greaterThan">
      <formula>5000</formula>
    </cfRule>
  </conditionalFormatting>
  <conditionalFormatting sqref="F121">
    <cfRule type="cellIs" dxfId="9553" priority="6973" stopIfTrue="1" operator="lessThanOrEqual">
      <formula>60</formula>
    </cfRule>
    <cfRule type="cellIs" dxfId="9552" priority="6974" stopIfTrue="1" operator="between">
      <formula>60</formula>
      <formula>100</formula>
    </cfRule>
    <cfRule type="cellIs" dxfId="9551" priority="6975" stopIfTrue="1" operator="greaterThan">
      <formula>100</formula>
    </cfRule>
  </conditionalFormatting>
  <conditionalFormatting sqref="E121">
    <cfRule type="cellIs" dxfId="9550" priority="6970" stopIfTrue="1" operator="lessThanOrEqual">
      <formula>2.5</formula>
    </cfRule>
    <cfRule type="cellIs" dxfId="9549" priority="6971" stopIfTrue="1" operator="between">
      <formula>2.5</formula>
      <formula>7</formula>
    </cfRule>
    <cfRule type="cellIs" dxfId="9548" priority="6972" stopIfTrue="1" operator="greaterThan">
      <formula>7</formula>
    </cfRule>
  </conditionalFormatting>
  <conditionalFormatting sqref="H121">
    <cfRule type="cellIs" dxfId="9547" priority="6967" stopIfTrue="1" operator="lessThanOrEqual">
      <formula>12</formula>
    </cfRule>
    <cfRule type="cellIs" dxfId="9546" priority="6968" stopIfTrue="1" operator="between">
      <formula>12</formula>
      <formula>16</formula>
    </cfRule>
    <cfRule type="cellIs" dxfId="9545" priority="6969" stopIfTrue="1" operator="greaterThan">
      <formula>16</formula>
    </cfRule>
  </conditionalFormatting>
  <conditionalFormatting sqref="K121">
    <cfRule type="cellIs" dxfId="9544" priority="6964" stopIfTrue="1" operator="greaterThan">
      <formula>6.2</formula>
    </cfRule>
    <cfRule type="cellIs" dxfId="9543" priority="6965" stopIfTrue="1" operator="between">
      <formula>5.601</formula>
      <formula>6.2</formula>
    </cfRule>
    <cfRule type="cellIs" dxfId="9542" priority="6966" stopIfTrue="1" operator="lessThanOrEqual">
      <formula>5.6</formula>
    </cfRule>
  </conditionalFormatting>
  <conditionalFormatting sqref="L121">
    <cfRule type="cellIs" dxfId="9541" priority="6963" stopIfTrue="1" operator="lessThanOrEqual">
      <formula>0.02</formula>
    </cfRule>
  </conditionalFormatting>
  <conditionalFormatting sqref="P121">
    <cfRule type="cellIs" dxfId="9540" priority="6961" stopIfTrue="1" operator="between">
      <formula>50.1</formula>
      <formula>100</formula>
    </cfRule>
    <cfRule type="cellIs" dxfId="9539" priority="6962" stopIfTrue="1" operator="greaterThan">
      <formula>100</formula>
    </cfRule>
  </conditionalFormatting>
  <conditionalFormatting sqref="O121">
    <cfRule type="cellIs" dxfId="9538" priority="6959" stopIfTrue="1" operator="between">
      <formula>1250.1</formula>
      <formula>5000</formula>
    </cfRule>
    <cfRule type="cellIs" dxfId="9537" priority="6960" stopIfTrue="1" operator="greaterThan">
      <formula>5000</formula>
    </cfRule>
  </conditionalFormatting>
  <conditionalFormatting sqref="E121">
    <cfRule type="cellIs" dxfId="9536" priority="6956" stopIfTrue="1" operator="lessThanOrEqual">
      <formula>2.5</formula>
    </cfRule>
    <cfRule type="cellIs" dxfId="9535" priority="6957" stopIfTrue="1" operator="between">
      <formula>2.5</formula>
      <formula>7</formula>
    </cfRule>
    <cfRule type="cellIs" dxfId="9534" priority="6958" stopIfTrue="1" operator="greaterThan">
      <formula>7</formula>
    </cfRule>
  </conditionalFormatting>
  <conditionalFormatting sqref="H121">
    <cfRule type="cellIs" dxfId="9533" priority="6953" stopIfTrue="1" operator="lessThanOrEqual">
      <formula>12</formula>
    </cfRule>
    <cfRule type="cellIs" dxfId="9532" priority="6954" stopIfTrue="1" operator="between">
      <formula>12</formula>
      <formula>16</formula>
    </cfRule>
    <cfRule type="cellIs" dxfId="9531" priority="6955" stopIfTrue="1" operator="greaterThan">
      <formula>16</formula>
    </cfRule>
  </conditionalFormatting>
  <conditionalFormatting sqref="K121">
    <cfRule type="cellIs" dxfId="9530" priority="6950" stopIfTrue="1" operator="greaterThan">
      <formula>6.2</formula>
    </cfRule>
    <cfRule type="cellIs" dxfId="9529" priority="6951" stopIfTrue="1" operator="between">
      <formula>5.601</formula>
      <formula>6.2</formula>
    </cfRule>
    <cfRule type="cellIs" dxfId="9528" priority="6952" stopIfTrue="1" operator="lessThanOrEqual">
      <formula>5.6</formula>
    </cfRule>
  </conditionalFormatting>
  <conditionalFormatting sqref="L121">
    <cfRule type="cellIs" dxfId="9527" priority="6949" stopIfTrue="1" operator="lessThanOrEqual">
      <formula>0.02</formula>
    </cfRule>
  </conditionalFormatting>
  <conditionalFormatting sqref="P121">
    <cfRule type="cellIs" dxfId="9526" priority="6947" stopIfTrue="1" operator="between">
      <formula>50.1</formula>
      <formula>100</formula>
    </cfRule>
    <cfRule type="cellIs" dxfId="9525" priority="6948" stopIfTrue="1" operator="greaterThan">
      <formula>100</formula>
    </cfRule>
  </conditionalFormatting>
  <conditionalFormatting sqref="O121">
    <cfRule type="cellIs" dxfId="9524" priority="6945" stopIfTrue="1" operator="between">
      <formula>1250.1</formula>
      <formula>5000</formula>
    </cfRule>
    <cfRule type="cellIs" dxfId="9523" priority="6946" stopIfTrue="1" operator="greaterThan">
      <formula>5000</formula>
    </cfRule>
  </conditionalFormatting>
  <conditionalFormatting sqref="E121">
    <cfRule type="cellIs" dxfId="9522" priority="6942" stopIfTrue="1" operator="lessThanOrEqual">
      <formula>2.5</formula>
    </cfRule>
    <cfRule type="cellIs" dxfId="9521" priority="6943" stopIfTrue="1" operator="between">
      <formula>2.5</formula>
      <formula>7</formula>
    </cfRule>
    <cfRule type="cellIs" dxfId="9520" priority="6944" stopIfTrue="1" operator="greaterThan">
      <formula>7</formula>
    </cfRule>
  </conditionalFormatting>
  <conditionalFormatting sqref="H121">
    <cfRule type="cellIs" dxfId="9519" priority="6939" stopIfTrue="1" operator="lessThanOrEqual">
      <formula>12</formula>
    </cfRule>
    <cfRule type="cellIs" dxfId="9518" priority="6940" stopIfTrue="1" operator="between">
      <formula>12</formula>
      <formula>16</formula>
    </cfRule>
    <cfRule type="cellIs" dxfId="9517" priority="6941" stopIfTrue="1" operator="greaterThan">
      <formula>16</formula>
    </cfRule>
  </conditionalFormatting>
  <conditionalFormatting sqref="K121">
    <cfRule type="cellIs" dxfId="9516" priority="6936" stopIfTrue="1" operator="greaterThan">
      <formula>6.2</formula>
    </cfRule>
    <cfRule type="cellIs" dxfId="9515" priority="6937" stopIfTrue="1" operator="between">
      <formula>5.601</formula>
      <formula>6.2</formula>
    </cfRule>
    <cfRule type="cellIs" dxfId="9514" priority="6938" stopIfTrue="1" operator="lessThanOrEqual">
      <formula>5.6</formula>
    </cfRule>
  </conditionalFormatting>
  <conditionalFormatting sqref="L121">
    <cfRule type="cellIs" dxfId="9513" priority="6935" stopIfTrue="1" operator="lessThanOrEqual">
      <formula>0.02</formula>
    </cfRule>
  </conditionalFormatting>
  <conditionalFormatting sqref="P121">
    <cfRule type="cellIs" dxfId="9512" priority="6933" stopIfTrue="1" operator="between">
      <formula>50.1</formula>
      <formula>100</formula>
    </cfRule>
    <cfRule type="cellIs" dxfId="9511" priority="6934" stopIfTrue="1" operator="greaterThan">
      <formula>100</formula>
    </cfRule>
  </conditionalFormatting>
  <conditionalFormatting sqref="O121">
    <cfRule type="cellIs" dxfId="9510" priority="6931" stopIfTrue="1" operator="between">
      <formula>1250.1</formula>
      <formula>5000</formula>
    </cfRule>
    <cfRule type="cellIs" dxfId="9509" priority="6932" stopIfTrue="1" operator="greaterThan">
      <formula>5000</formula>
    </cfRule>
  </conditionalFormatting>
  <conditionalFormatting sqref="F121">
    <cfRule type="cellIs" dxfId="9508" priority="6928" stopIfTrue="1" operator="lessThanOrEqual">
      <formula>60</formula>
    </cfRule>
    <cfRule type="cellIs" dxfId="9507" priority="6929" stopIfTrue="1" operator="between">
      <formula>60</formula>
      <formula>100</formula>
    </cfRule>
    <cfRule type="cellIs" dxfId="9506" priority="6930" stopIfTrue="1" operator="greaterThan">
      <formula>100</formula>
    </cfRule>
  </conditionalFormatting>
  <conditionalFormatting sqref="F121">
    <cfRule type="cellIs" dxfId="9505" priority="6925" stopIfTrue="1" operator="lessThanOrEqual">
      <formula>60</formula>
    </cfRule>
    <cfRule type="cellIs" dxfId="9504" priority="6926" stopIfTrue="1" operator="between">
      <formula>60</formula>
      <formula>100</formula>
    </cfRule>
    <cfRule type="cellIs" dxfId="9503" priority="6927" stopIfTrue="1" operator="greaterThan">
      <formula>100</formula>
    </cfRule>
  </conditionalFormatting>
  <conditionalFormatting sqref="G121">
    <cfRule type="cellIs" dxfId="9502" priority="6922" stopIfTrue="1" operator="lessThanOrEqual">
      <formula>60</formula>
    </cfRule>
    <cfRule type="cellIs" dxfId="9501" priority="6923" stopIfTrue="1" operator="between">
      <formula>60</formula>
      <formula>100</formula>
    </cfRule>
    <cfRule type="cellIs" dxfId="9500" priority="6924" stopIfTrue="1" operator="greaterThan">
      <formula>100</formula>
    </cfRule>
  </conditionalFormatting>
  <conditionalFormatting sqref="G121">
    <cfRule type="cellIs" dxfId="9499" priority="6919" stopIfTrue="1" operator="lessThanOrEqual">
      <formula>0.12</formula>
    </cfRule>
    <cfRule type="cellIs" dxfId="9498" priority="6920" stopIfTrue="1" operator="between">
      <formula>0.1201</formula>
      <formula>0.2</formula>
    </cfRule>
    <cfRule type="cellIs" dxfId="9497" priority="6921" stopIfTrue="1" operator="greaterThan">
      <formula>0.2</formula>
    </cfRule>
  </conditionalFormatting>
  <conditionalFormatting sqref="G121">
    <cfRule type="cellIs" dxfId="9496" priority="6916" stopIfTrue="1" operator="lessThanOrEqual">
      <formula>60</formula>
    </cfRule>
    <cfRule type="cellIs" dxfId="9495" priority="6917" stopIfTrue="1" operator="between">
      <formula>60</formula>
      <formula>100</formula>
    </cfRule>
    <cfRule type="cellIs" dxfId="9494" priority="6918" stopIfTrue="1" operator="greaterThan">
      <formula>100</formula>
    </cfRule>
  </conditionalFormatting>
  <conditionalFormatting sqref="G121">
    <cfRule type="cellIs" dxfId="9493" priority="6913" stopIfTrue="1" operator="lessThanOrEqual">
      <formula>0.12</formula>
    </cfRule>
    <cfRule type="cellIs" dxfId="9492" priority="6914" stopIfTrue="1" operator="between">
      <formula>0.1201</formula>
      <formula>0.2</formula>
    </cfRule>
    <cfRule type="cellIs" dxfId="9491" priority="6915" stopIfTrue="1" operator="greaterThan">
      <formula>0.2</formula>
    </cfRule>
  </conditionalFormatting>
  <conditionalFormatting sqref="G121">
    <cfRule type="cellIs" dxfId="9490" priority="6910" stopIfTrue="1" operator="lessThanOrEqual">
      <formula>60</formula>
    </cfRule>
    <cfRule type="cellIs" dxfId="9489" priority="6911" stopIfTrue="1" operator="between">
      <formula>60</formula>
      <formula>100</formula>
    </cfRule>
    <cfRule type="cellIs" dxfId="9488" priority="6912" stopIfTrue="1" operator="greaterThan">
      <formula>100</formula>
    </cfRule>
  </conditionalFormatting>
  <conditionalFormatting sqref="G121">
    <cfRule type="cellIs" dxfId="9487" priority="6907" stopIfTrue="1" operator="lessThanOrEqual">
      <formula>0.12</formula>
    </cfRule>
    <cfRule type="cellIs" dxfId="9486" priority="6908" stopIfTrue="1" operator="between">
      <formula>0.1201</formula>
      <formula>0.2</formula>
    </cfRule>
    <cfRule type="cellIs" dxfId="9485" priority="6909" stopIfTrue="1" operator="greaterThan">
      <formula>0.2</formula>
    </cfRule>
  </conditionalFormatting>
  <conditionalFormatting sqref="G121">
    <cfRule type="cellIs" dxfId="9484" priority="6904" stopIfTrue="1" operator="lessThanOrEqual">
      <formula>60</formula>
    </cfRule>
    <cfRule type="cellIs" dxfId="9483" priority="6905" stopIfTrue="1" operator="between">
      <formula>60</formula>
      <formula>100</formula>
    </cfRule>
    <cfRule type="cellIs" dxfId="9482" priority="6906" stopIfTrue="1" operator="greaterThan">
      <formula>100</formula>
    </cfRule>
  </conditionalFormatting>
  <conditionalFormatting sqref="G121">
    <cfRule type="cellIs" dxfId="9481" priority="6901" stopIfTrue="1" operator="lessThanOrEqual">
      <formula>0.12</formula>
    </cfRule>
    <cfRule type="cellIs" dxfId="9480" priority="6902" stopIfTrue="1" operator="between">
      <formula>0.1201</formula>
      <formula>0.2</formula>
    </cfRule>
    <cfRule type="cellIs" dxfId="9479" priority="6903" stopIfTrue="1" operator="greaterThan">
      <formula>0.2</formula>
    </cfRule>
  </conditionalFormatting>
  <conditionalFormatting sqref="Q121">
    <cfRule type="cellIs" dxfId="9478" priority="6899" operator="lessThanOrEqual">
      <formula>1</formula>
    </cfRule>
    <cfRule type="cellIs" dxfId="9477" priority="6900" operator="lessThan">
      <formula>3</formula>
    </cfRule>
  </conditionalFormatting>
  <conditionalFormatting sqref="F138:G138">
    <cfRule type="cellIs" dxfId="9476" priority="6896" stopIfTrue="1" operator="lessThanOrEqual">
      <formula>60</formula>
    </cfRule>
    <cfRule type="cellIs" dxfId="9475" priority="6897" stopIfTrue="1" operator="between">
      <formula>60</formula>
      <formula>100</formula>
    </cfRule>
    <cfRule type="cellIs" dxfId="9474" priority="6898" stopIfTrue="1" operator="greaterThan">
      <formula>100</formula>
    </cfRule>
  </conditionalFormatting>
  <conditionalFormatting sqref="E138">
    <cfRule type="cellIs" dxfId="9473" priority="6893" stopIfTrue="1" operator="lessThanOrEqual">
      <formula>2.5</formula>
    </cfRule>
    <cfRule type="cellIs" dxfId="9472" priority="6894" stopIfTrue="1" operator="between">
      <formula>2.5</formula>
      <formula>7</formula>
    </cfRule>
    <cfRule type="cellIs" dxfId="9471" priority="6895" stopIfTrue="1" operator="greaterThan">
      <formula>7</formula>
    </cfRule>
  </conditionalFormatting>
  <conditionalFormatting sqref="H138">
    <cfRule type="cellIs" dxfId="9470" priority="6890" stopIfTrue="1" operator="lessThanOrEqual">
      <formula>12</formula>
    </cfRule>
    <cfRule type="cellIs" dxfId="9469" priority="6891" stopIfTrue="1" operator="between">
      <formula>12</formula>
      <formula>16</formula>
    </cfRule>
    <cfRule type="cellIs" dxfId="9468" priority="6892" stopIfTrue="1" operator="greaterThan">
      <formula>16</formula>
    </cfRule>
  </conditionalFormatting>
  <conditionalFormatting sqref="K138">
    <cfRule type="cellIs" dxfId="9467" priority="6887" stopIfTrue="1" operator="greaterThan">
      <formula>6.2</formula>
    </cfRule>
    <cfRule type="cellIs" dxfId="9466" priority="6888" stopIfTrue="1" operator="between">
      <formula>5.601</formula>
      <formula>6.2</formula>
    </cfRule>
    <cfRule type="cellIs" dxfId="9465" priority="6889" stopIfTrue="1" operator="lessThanOrEqual">
      <formula>5.6</formula>
    </cfRule>
  </conditionalFormatting>
  <conditionalFormatting sqref="L138">
    <cfRule type="cellIs" dxfId="9464" priority="6886" stopIfTrue="1" operator="lessThanOrEqual">
      <formula>0.02</formula>
    </cfRule>
  </conditionalFormatting>
  <conditionalFormatting sqref="G138">
    <cfRule type="cellIs" dxfId="9463" priority="6883" stopIfTrue="1" operator="lessThanOrEqual">
      <formula>0.12</formula>
    </cfRule>
    <cfRule type="cellIs" dxfId="9462" priority="6884" stopIfTrue="1" operator="between">
      <formula>0.1201</formula>
      <formula>0.2</formula>
    </cfRule>
    <cfRule type="cellIs" dxfId="9461" priority="6885" stopIfTrue="1" operator="greaterThan">
      <formula>0.2</formula>
    </cfRule>
  </conditionalFormatting>
  <conditionalFormatting sqref="P138">
    <cfRule type="cellIs" dxfId="9460" priority="6881" stopIfTrue="1" operator="between">
      <formula>50.1</formula>
      <formula>100</formula>
    </cfRule>
    <cfRule type="cellIs" dxfId="9459" priority="6882" stopIfTrue="1" operator="greaterThan">
      <formula>100</formula>
    </cfRule>
  </conditionalFormatting>
  <conditionalFormatting sqref="O138">
    <cfRule type="cellIs" dxfId="9458" priority="6879" stopIfTrue="1" operator="between">
      <formula>1250.1</formula>
      <formula>5000</formula>
    </cfRule>
    <cfRule type="cellIs" dxfId="9457" priority="6880" stopIfTrue="1" operator="greaterThan">
      <formula>5000</formula>
    </cfRule>
  </conditionalFormatting>
  <conditionalFormatting sqref="F138:G138">
    <cfRule type="cellIs" dxfId="9456" priority="6876" stopIfTrue="1" operator="lessThanOrEqual">
      <formula>60</formula>
    </cfRule>
    <cfRule type="cellIs" dxfId="9455" priority="6877" stopIfTrue="1" operator="between">
      <formula>60</formula>
      <formula>100</formula>
    </cfRule>
    <cfRule type="cellIs" dxfId="9454" priority="6878" stopIfTrue="1" operator="greaterThan">
      <formula>100</formula>
    </cfRule>
  </conditionalFormatting>
  <conditionalFormatting sqref="E138">
    <cfRule type="cellIs" dxfId="9453" priority="6873" stopIfTrue="1" operator="lessThanOrEqual">
      <formula>2.5</formula>
    </cfRule>
    <cfRule type="cellIs" dxfId="9452" priority="6874" stopIfTrue="1" operator="between">
      <formula>2.5</formula>
      <formula>7</formula>
    </cfRule>
    <cfRule type="cellIs" dxfId="9451" priority="6875" stopIfTrue="1" operator="greaterThan">
      <formula>7</formula>
    </cfRule>
  </conditionalFormatting>
  <conditionalFormatting sqref="H138">
    <cfRule type="cellIs" dxfId="9450" priority="6870" stopIfTrue="1" operator="lessThanOrEqual">
      <formula>12</formula>
    </cfRule>
    <cfRule type="cellIs" dxfId="9449" priority="6871" stopIfTrue="1" operator="between">
      <formula>12</formula>
      <formula>16</formula>
    </cfRule>
    <cfRule type="cellIs" dxfId="9448" priority="6872" stopIfTrue="1" operator="greaterThan">
      <formula>16</formula>
    </cfRule>
  </conditionalFormatting>
  <conditionalFormatting sqref="K138">
    <cfRule type="cellIs" dxfId="9447" priority="6867" stopIfTrue="1" operator="greaterThan">
      <formula>6.2</formula>
    </cfRule>
    <cfRule type="cellIs" dxfId="9446" priority="6868" stopIfTrue="1" operator="between">
      <formula>5.601</formula>
      <formula>6.2</formula>
    </cfRule>
    <cfRule type="cellIs" dxfId="9445" priority="6869" stopIfTrue="1" operator="lessThanOrEqual">
      <formula>5.6</formula>
    </cfRule>
  </conditionalFormatting>
  <conditionalFormatting sqref="L138">
    <cfRule type="cellIs" dxfId="9444" priority="6866" stopIfTrue="1" operator="lessThanOrEqual">
      <formula>0.02</formula>
    </cfRule>
  </conditionalFormatting>
  <conditionalFormatting sqref="G138">
    <cfRule type="cellIs" dxfId="9443" priority="6863" stopIfTrue="1" operator="lessThanOrEqual">
      <formula>0.12</formula>
    </cfRule>
    <cfRule type="cellIs" dxfId="9442" priority="6864" stopIfTrue="1" operator="between">
      <formula>0.1201</formula>
      <formula>0.2</formula>
    </cfRule>
    <cfRule type="cellIs" dxfId="9441" priority="6865" stopIfTrue="1" operator="greaterThan">
      <formula>0.2</formula>
    </cfRule>
  </conditionalFormatting>
  <conditionalFormatting sqref="P138">
    <cfRule type="cellIs" dxfId="9440" priority="6861" stopIfTrue="1" operator="between">
      <formula>50.1</formula>
      <formula>100</formula>
    </cfRule>
    <cfRule type="cellIs" dxfId="9439" priority="6862" stopIfTrue="1" operator="greaterThan">
      <formula>100</formula>
    </cfRule>
  </conditionalFormatting>
  <conditionalFormatting sqref="O138">
    <cfRule type="cellIs" dxfId="9438" priority="6859" stopIfTrue="1" operator="between">
      <formula>1250.1</formula>
      <formula>5000</formula>
    </cfRule>
    <cfRule type="cellIs" dxfId="9437" priority="6860" stopIfTrue="1" operator="greaterThan">
      <formula>5000</formula>
    </cfRule>
  </conditionalFormatting>
  <conditionalFormatting sqref="F138:G138">
    <cfRule type="cellIs" dxfId="9436" priority="6856" stopIfTrue="1" operator="lessThanOrEqual">
      <formula>60</formula>
    </cfRule>
    <cfRule type="cellIs" dxfId="9435" priority="6857" stopIfTrue="1" operator="between">
      <formula>60</formula>
      <formula>100</formula>
    </cfRule>
    <cfRule type="cellIs" dxfId="9434" priority="6858" stopIfTrue="1" operator="greaterThan">
      <formula>100</formula>
    </cfRule>
  </conditionalFormatting>
  <conditionalFormatting sqref="E138">
    <cfRule type="cellIs" dxfId="9433" priority="6853" stopIfTrue="1" operator="lessThanOrEqual">
      <formula>2.5</formula>
    </cfRule>
    <cfRule type="cellIs" dxfId="9432" priority="6854" stopIfTrue="1" operator="between">
      <formula>2.5</formula>
      <formula>7</formula>
    </cfRule>
    <cfRule type="cellIs" dxfId="9431" priority="6855" stopIfTrue="1" operator="greaterThan">
      <formula>7</formula>
    </cfRule>
  </conditionalFormatting>
  <conditionalFormatting sqref="H138">
    <cfRule type="cellIs" dxfId="9430" priority="6850" stopIfTrue="1" operator="lessThanOrEqual">
      <formula>12</formula>
    </cfRule>
    <cfRule type="cellIs" dxfId="9429" priority="6851" stopIfTrue="1" operator="between">
      <formula>12</formula>
      <formula>16</formula>
    </cfRule>
    <cfRule type="cellIs" dxfId="9428" priority="6852" stopIfTrue="1" operator="greaterThan">
      <formula>16</formula>
    </cfRule>
  </conditionalFormatting>
  <conditionalFormatting sqref="K138">
    <cfRule type="cellIs" dxfId="9427" priority="6847" stopIfTrue="1" operator="greaterThan">
      <formula>6.2</formula>
    </cfRule>
    <cfRule type="cellIs" dxfId="9426" priority="6848" stopIfTrue="1" operator="between">
      <formula>5.601</formula>
      <formula>6.2</formula>
    </cfRule>
    <cfRule type="cellIs" dxfId="9425" priority="6849" stopIfTrue="1" operator="lessThanOrEqual">
      <formula>5.6</formula>
    </cfRule>
  </conditionalFormatting>
  <conditionalFormatting sqref="L138">
    <cfRule type="cellIs" dxfId="9424" priority="6846" stopIfTrue="1" operator="lessThanOrEqual">
      <formula>0.02</formula>
    </cfRule>
  </conditionalFormatting>
  <conditionalFormatting sqref="G138">
    <cfRule type="cellIs" dxfId="9423" priority="6843" stopIfTrue="1" operator="lessThanOrEqual">
      <formula>0.12</formula>
    </cfRule>
    <cfRule type="cellIs" dxfId="9422" priority="6844" stopIfTrue="1" operator="between">
      <formula>0.1201</formula>
      <formula>0.2</formula>
    </cfRule>
    <cfRule type="cellIs" dxfId="9421" priority="6845" stopIfTrue="1" operator="greaterThan">
      <formula>0.2</formula>
    </cfRule>
  </conditionalFormatting>
  <conditionalFormatting sqref="P138">
    <cfRule type="cellIs" dxfId="9420" priority="6841" stopIfTrue="1" operator="between">
      <formula>50.1</formula>
      <formula>100</formula>
    </cfRule>
    <cfRule type="cellIs" dxfId="9419" priority="6842" stopIfTrue="1" operator="greaterThan">
      <formula>100</formula>
    </cfRule>
  </conditionalFormatting>
  <conditionalFormatting sqref="O138">
    <cfRule type="cellIs" dxfId="9418" priority="6839" stopIfTrue="1" operator="between">
      <formula>1250.1</formula>
      <formula>5000</formula>
    </cfRule>
    <cfRule type="cellIs" dxfId="9417" priority="6840" stopIfTrue="1" operator="greaterThan">
      <formula>5000</formula>
    </cfRule>
  </conditionalFormatting>
  <conditionalFormatting sqref="Q138">
    <cfRule type="cellIs" dxfId="9416" priority="6837" operator="lessThanOrEqual">
      <formula>1</formula>
    </cfRule>
    <cfRule type="cellIs" dxfId="9415" priority="6838" operator="lessThan">
      <formula>3</formula>
    </cfRule>
  </conditionalFormatting>
  <conditionalFormatting sqref="E151">
    <cfRule type="cellIs" dxfId="9414" priority="6834" stopIfTrue="1" operator="lessThanOrEqual">
      <formula>2.5</formula>
    </cfRule>
    <cfRule type="cellIs" dxfId="9413" priority="6835" stopIfTrue="1" operator="between">
      <formula>2.5</formula>
      <formula>7</formula>
    </cfRule>
    <cfRule type="cellIs" dxfId="9412" priority="6836" stopIfTrue="1" operator="greaterThan">
      <formula>7</formula>
    </cfRule>
  </conditionalFormatting>
  <conditionalFormatting sqref="H151">
    <cfRule type="cellIs" dxfId="9411" priority="6831" stopIfTrue="1" operator="lessThanOrEqual">
      <formula>12</formula>
    </cfRule>
    <cfRule type="cellIs" dxfId="9410" priority="6832" stopIfTrue="1" operator="between">
      <formula>12</formula>
      <formula>16</formula>
    </cfRule>
    <cfRule type="cellIs" dxfId="9409" priority="6833" stopIfTrue="1" operator="greaterThan">
      <formula>16</formula>
    </cfRule>
  </conditionalFormatting>
  <conditionalFormatting sqref="K151">
    <cfRule type="cellIs" dxfId="9408" priority="6828" stopIfTrue="1" operator="greaterThan">
      <formula>6.2</formula>
    </cfRule>
    <cfRule type="cellIs" dxfId="9407" priority="6829" stopIfTrue="1" operator="between">
      <formula>5.601</formula>
      <formula>6.2</formula>
    </cfRule>
    <cfRule type="cellIs" dxfId="9406" priority="6830" stopIfTrue="1" operator="lessThanOrEqual">
      <formula>5.6</formula>
    </cfRule>
  </conditionalFormatting>
  <conditionalFormatting sqref="L151">
    <cfRule type="cellIs" dxfId="9405" priority="6827" stopIfTrue="1" operator="lessThanOrEqual">
      <formula>0.02</formula>
    </cfRule>
  </conditionalFormatting>
  <conditionalFormatting sqref="G151">
    <cfRule type="cellIs" dxfId="9404" priority="6824" stopIfTrue="1" operator="lessThanOrEqual">
      <formula>0.12</formula>
    </cfRule>
    <cfRule type="cellIs" dxfId="9403" priority="6825" stopIfTrue="1" operator="between">
      <formula>0.1201</formula>
      <formula>0.2</formula>
    </cfRule>
    <cfRule type="cellIs" dxfId="9402" priority="6826" stopIfTrue="1" operator="greaterThan">
      <formula>0.2</formula>
    </cfRule>
  </conditionalFormatting>
  <conditionalFormatting sqref="P151">
    <cfRule type="cellIs" dxfId="9401" priority="6822" stopIfTrue="1" operator="between">
      <formula>50.1</formula>
      <formula>100</formula>
    </cfRule>
    <cfRule type="cellIs" dxfId="9400" priority="6823" stopIfTrue="1" operator="greaterThan">
      <formula>100</formula>
    </cfRule>
  </conditionalFormatting>
  <conditionalFormatting sqref="O151">
    <cfRule type="cellIs" dxfId="9399" priority="6820" stopIfTrue="1" operator="between">
      <formula>1250.1</formula>
      <formula>5000</formula>
    </cfRule>
    <cfRule type="cellIs" dxfId="9398" priority="6821" stopIfTrue="1" operator="greaterThan">
      <formula>5000</formula>
    </cfRule>
  </conditionalFormatting>
  <conditionalFormatting sqref="E151">
    <cfRule type="cellIs" dxfId="9397" priority="6817" stopIfTrue="1" operator="lessThanOrEqual">
      <formula>2.5</formula>
    </cfRule>
    <cfRule type="cellIs" dxfId="9396" priority="6818" stopIfTrue="1" operator="between">
      <formula>2.5</formula>
      <formula>7</formula>
    </cfRule>
    <cfRule type="cellIs" dxfId="9395" priority="6819" stopIfTrue="1" operator="greaterThan">
      <formula>7</formula>
    </cfRule>
  </conditionalFormatting>
  <conditionalFormatting sqref="H151">
    <cfRule type="cellIs" dxfId="9394" priority="6814" stopIfTrue="1" operator="lessThanOrEqual">
      <formula>12</formula>
    </cfRule>
    <cfRule type="cellIs" dxfId="9393" priority="6815" stopIfTrue="1" operator="between">
      <formula>12</formula>
      <formula>16</formula>
    </cfRule>
    <cfRule type="cellIs" dxfId="9392" priority="6816" stopIfTrue="1" operator="greaterThan">
      <formula>16</formula>
    </cfRule>
  </conditionalFormatting>
  <conditionalFormatting sqref="K151">
    <cfRule type="cellIs" dxfId="9391" priority="6811" stopIfTrue="1" operator="greaterThan">
      <formula>6.2</formula>
    </cfRule>
    <cfRule type="cellIs" dxfId="9390" priority="6812" stopIfTrue="1" operator="between">
      <formula>5.601</formula>
      <formula>6.2</formula>
    </cfRule>
    <cfRule type="cellIs" dxfId="9389" priority="6813" stopIfTrue="1" operator="lessThanOrEqual">
      <formula>5.6</formula>
    </cfRule>
  </conditionalFormatting>
  <conditionalFormatting sqref="L151">
    <cfRule type="cellIs" dxfId="9388" priority="6810" stopIfTrue="1" operator="lessThanOrEqual">
      <formula>0.02</formula>
    </cfRule>
  </conditionalFormatting>
  <conditionalFormatting sqref="G151">
    <cfRule type="cellIs" dxfId="9387" priority="6807" stopIfTrue="1" operator="lessThanOrEqual">
      <formula>0.12</formula>
    </cfRule>
    <cfRule type="cellIs" dxfId="9386" priority="6808" stopIfTrue="1" operator="between">
      <formula>0.1201</formula>
      <formula>0.2</formula>
    </cfRule>
    <cfRule type="cellIs" dxfId="9385" priority="6809" stopIfTrue="1" operator="greaterThan">
      <formula>0.2</formula>
    </cfRule>
  </conditionalFormatting>
  <conditionalFormatting sqref="P151">
    <cfRule type="cellIs" dxfId="9384" priority="6805" stopIfTrue="1" operator="between">
      <formula>50.1</formula>
      <formula>100</formula>
    </cfRule>
    <cfRule type="cellIs" dxfId="9383" priority="6806" stopIfTrue="1" operator="greaterThan">
      <formula>100</formula>
    </cfRule>
  </conditionalFormatting>
  <conditionalFormatting sqref="O151">
    <cfRule type="cellIs" dxfId="9382" priority="6803" stopIfTrue="1" operator="between">
      <formula>1250.1</formula>
      <formula>5000</formula>
    </cfRule>
    <cfRule type="cellIs" dxfId="9381" priority="6804" stopIfTrue="1" operator="greaterThan">
      <formula>5000</formula>
    </cfRule>
  </conditionalFormatting>
  <conditionalFormatting sqref="F151:G151">
    <cfRule type="cellIs" dxfId="9380" priority="6800" stopIfTrue="1" operator="lessThanOrEqual">
      <formula>60</formula>
    </cfRule>
    <cfRule type="cellIs" dxfId="9379" priority="6801" stopIfTrue="1" operator="between">
      <formula>60</formula>
      <formula>100</formula>
    </cfRule>
    <cfRule type="cellIs" dxfId="9378" priority="6802" stopIfTrue="1" operator="greaterThan">
      <formula>100</formula>
    </cfRule>
  </conditionalFormatting>
  <conditionalFormatting sqref="F151:G151">
    <cfRule type="cellIs" dxfId="9377" priority="6797" stopIfTrue="1" operator="lessThanOrEqual">
      <formula>60</formula>
    </cfRule>
    <cfRule type="cellIs" dxfId="9376" priority="6798" stopIfTrue="1" operator="between">
      <formula>60</formula>
      <formula>100</formula>
    </cfRule>
    <cfRule type="cellIs" dxfId="9375" priority="6799" stopIfTrue="1" operator="greaterThan">
      <formula>100</formula>
    </cfRule>
  </conditionalFormatting>
  <conditionalFormatting sqref="F151:G151">
    <cfRule type="cellIs" dxfId="9374" priority="6794" stopIfTrue="1" operator="lessThanOrEqual">
      <formula>60</formula>
    </cfRule>
    <cfRule type="cellIs" dxfId="9373" priority="6795" stopIfTrue="1" operator="between">
      <formula>60</formula>
      <formula>100</formula>
    </cfRule>
    <cfRule type="cellIs" dxfId="9372" priority="6796" stopIfTrue="1" operator="greaterThan">
      <formula>100</formula>
    </cfRule>
  </conditionalFormatting>
  <conditionalFormatting sqref="E151">
    <cfRule type="cellIs" dxfId="9371" priority="6791" stopIfTrue="1" operator="lessThanOrEqual">
      <formula>2.5</formula>
    </cfRule>
    <cfRule type="cellIs" dxfId="9370" priority="6792" stopIfTrue="1" operator="between">
      <formula>2.5</formula>
      <formula>7</formula>
    </cfRule>
    <cfRule type="cellIs" dxfId="9369" priority="6793" stopIfTrue="1" operator="greaterThan">
      <formula>7</formula>
    </cfRule>
  </conditionalFormatting>
  <conditionalFormatting sqref="H151">
    <cfRule type="cellIs" dxfId="9368" priority="6788" stopIfTrue="1" operator="lessThanOrEqual">
      <formula>12</formula>
    </cfRule>
    <cfRule type="cellIs" dxfId="9367" priority="6789" stopIfTrue="1" operator="between">
      <formula>12</formula>
      <formula>16</formula>
    </cfRule>
    <cfRule type="cellIs" dxfId="9366" priority="6790" stopIfTrue="1" operator="greaterThan">
      <formula>16</formula>
    </cfRule>
  </conditionalFormatting>
  <conditionalFormatting sqref="K151">
    <cfRule type="cellIs" dxfId="9365" priority="6785" stopIfTrue="1" operator="greaterThan">
      <formula>6.2</formula>
    </cfRule>
    <cfRule type="cellIs" dxfId="9364" priority="6786" stopIfTrue="1" operator="between">
      <formula>5.601</formula>
      <formula>6.2</formula>
    </cfRule>
    <cfRule type="cellIs" dxfId="9363" priority="6787" stopIfTrue="1" operator="lessThanOrEqual">
      <formula>5.6</formula>
    </cfRule>
  </conditionalFormatting>
  <conditionalFormatting sqref="L151">
    <cfRule type="cellIs" dxfId="9362" priority="6784" stopIfTrue="1" operator="lessThanOrEqual">
      <formula>0.02</formula>
    </cfRule>
  </conditionalFormatting>
  <conditionalFormatting sqref="G151">
    <cfRule type="cellIs" dxfId="9361" priority="6781" stopIfTrue="1" operator="lessThanOrEqual">
      <formula>0.12</formula>
    </cfRule>
    <cfRule type="cellIs" dxfId="9360" priority="6782" stopIfTrue="1" operator="between">
      <formula>0.1201</formula>
      <formula>0.2</formula>
    </cfRule>
    <cfRule type="cellIs" dxfId="9359" priority="6783" stopIfTrue="1" operator="greaterThan">
      <formula>0.2</formula>
    </cfRule>
  </conditionalFormatting>
  <conditionalFormatting sqref="P151">
    <cfRule type="cellIs" dxfId="9358" priority="6779" stopIfTrue="1" operator="between">
      <formula>50.1</formula>
      <formula>100</formula>
    </cfRule>
    <cfRule type="cellIs" dxfId="9357" priority="6780" stopIfTrue="1" operator="greaterThan">
      <formula>100</formula>
    </cfRule>
  </conditionalFormatting>
  <conditionalFormatting sqref="O151">
    <cfRule type="cellIs" dxfId="9356" priority="6777" stopIfTrue="1" operator="between">
      <formula>1250.1</formula>
      <formula>5000</formula>
    </cfRule>
    <cfRule type="cellIs" dxfId="9355" priority="6778" stopIfTrue="1" operator="greaterThan">
      <formula>5000</formula>
    </cfRule>
  </conditionalFormatting>
  <conditionalFormatting sqref="F151:G151">
    <cfRule type="cellIs" dxfId="9354" priority="6774" stopIfTrue="1" operator="lessThanOrEqual">
      <formula>60</formula>
    </cfRule>
    <cfRule type="cellIs" dxfId="9353" priority="6775" stopIfTrue="1" operator="between">
      <formula>60</formula>
      <formula>100</formula>
    </cfRule>
    <cfRule type="cellIs" dxfId="9352" priority="6776" stopIfTrue="1" operator="greaterThan">
      <formula>100</formula>
    </cfRule>
  </conditionalFormatting>
  <conditionalFormatting sqref="E151">
    <cfRule type="cellIs" dxfId="9351" priority="6771" stopIfTrue="1" operator="lessThanOrEqual">
      <formula>2.5</formula>
    </cfRule>
    <cfRule type="cellIs" dxfId="9350" priority="6772" stopIfTrue="1" operator="between">
      <formula>2.5</formula>
      <formula>7</formula>
    </cfRule>
    <cfRule type="cellIs" dxfId="9349" priority="6773" stopIfTrue="1" operator="greaterThan">
      <formula>7</formula>
    </cfRule>
  </conditionalFormatting>
  <conditionalFormatting sqref="H151">
    <cfRule type="cellIs" dxfId="9348" priority="6768" stopIfTrue="1" operator="lessThanOrEqual">
      <formula>12</formula>
    </cfRule>
    <cfRule type="cellIs" dxfId="9347" priority="6769" stopIfTrue="1" operator="between">
      <formula>12</formula>
      <formula>16</formula>
    </cfRule>
    <cfRule type="cellIs" dxfId="9346" priority="6770" stopIfTrue="1" operator="greaterThan">
      <formula>16</formula>
    </cfRule>
  </conditionalFormatting>
  <conditionalFormatting sqref="K151">
    <cfRule type="cellIs" dxfId="9345" priority="6765" stopIfTrue="1" operator="greaterThan">
      <formula>6.2</formula>
    </cfRule>
    <cfRule type="cellIs" dxfId="9344" priority="6766" stopIfTrue="1" operator="between">
      <formula>5.601</formula>
      <formula>6.2</formula>
    </cfRule>
    <cfRule type="cellIs" dxfId="9343" priority="6767" stopIfTrue="1" operator="lessThanOrEqual">
      <formula>5.6</formula>
    </cfRule>
  </conditionalFormatting>
  <conditionalFormatting sqref="L151">
    <cfRule type="cellIs" dxfId="9342" priority="6764" stopIfTrue="1" operator="lessThanOrEqual">
      <formula>0.02</formula>
    </cfRule>
  </conditionalFormatting>
  <conditionalFormatting sqref="G151">
    <cfRule type="cellIs" dxfId="9341" priority="6761" stopIfTrue="1" operator="lessThanOrEqual">
      <formula>0.12</formula>
    </cfRule>
    <cfRule type="cellIs" dxfId="9340" priority="6762" stopIfTrue="1" operator="between">
      <formula>0.1201</formula>
      <formula>0.2</formula>
    </cfRule>
    <cfRule type="cellIs" dxfId="9339" priority="6763" stopIfTrue="1" operator="greaterThan">
      <formula>0.2</formula>
    </cfRule>
  </conditionalFormatting>
  <conditionalFormatting sqref="P151">
    <cfRule type="cellIs" dxfId="9338" priority="6759" stopIfTrue="1" operator="between">
      <formula>50.1</formula>
      <formula>100</formula>
    </cfRule>
    <cfRule type="cellIs" dxfId="9337" priority="6760" stopIfTrue="1" operator="greaterThan">
      <formula>100</formula>
    </cfRule>
  </conditionalFormatting>
  <conditionalFormatting sqref="O151">
    <cfRule type="cellIs" dxfId="9336" priority="6757" stopIfTrue="1" operator="between">
      <formula>1250.1</formula>
      <formula>5000</formula>
    </cfRule>
    <cfRule type="cellIs" dxfId="9335" priority="6758" stopIfTrue="1" operator="greaterThan">
      <formula>5000</formula>
    </cfRule>
  </conditionalFormatting>
  <conditionalFormatting sqref="Q151">
    <cfRule type="cellIs" dxfId="9334" priority="6755" operator="lessThanOrEqual">
      <formula>1</formula>
    </cfRule>
    <cfRule type="cellIs" dxfId="9333" priority="6756" operator="lessThan">
      <formula>3</formula>
    </cfRule>
  </conditionalFormatting>
  <conditionalFormatting sqref="F168:G168">
    <cfRule type="cellIs" dxfId="9332" priority="6752" stopIfTrue="1" operator="lessThanOrEqual">
      <formula>60</formula>
    </cfRule>
    <cfRule type="cellIs" dxfId="9331" priority="6753" stopIfTrue="1" operator="between">
      <formula>60</formula>
      <formula>100</formula>
    </cfRule>
    <cfRule type="cellIs" dxfId="9330" priority="6754" stopIfTrue="1" operator="greaterThan">
      <formula>100</formula>
    </cfRule>
  </conditionalFormatting>
  <conditionalFormatting sqref="E168">
    <cfRule type="cellIs" dxfId="9329" priority="6749" stopIfTrue="1" operator="lessThanOrEqual">
      <formula>2.5</formula>
    </cfRule>
    <cfRule type="cellIs" dxfId="9328" priority="6750" stopIfTrue="1" operator="between">
      <formula>2.5</formula>
      <formula>7</formula>
    </cfRule>
    <cfRule type="cellIs" dxfId="9327" priority="6751" stopIfTrue="1" operator="greaterThan">
      <formula>7</formula>
    </cfRule>
  </conditionalFormatting>
  <conditionalFormatting sqref="H168">
    <cfRule type="cellIs" dxfId="9326" priority="6746" stopIfTrue="1" operator="lessThanOrEqual">
      <formula>12</formula>
    </cfRule>
    <cfRule type="cellIs" dxfId="9325" priority="6747" stopIfTrue="1" operator="between">
      <formula>12</formula>
      <formula>16</formula>
    </cfRule>
    <cfRule type="cellIs" dxfId="9324" priority="6748" stopIfTrue="1" operator="greaterThan">
      <formula>16</formula>
    </cfRule>
  </conditionalFormatting>
  <conditionalFormatting sqref="K168">
    <cfRule type="cellIs" dxfId="9323" priority="6743" stopIfTrue="1" operator="greaterThan">
      <formula>6.2</formula>
    </cfRule>
    <cfRule type="cellIs" dxfId="9322" priority="6744" stopIfTrue="1" operator="between">
      <formula>5.601</formula>
      <formula>6.2</formula>
    </cfRule>
    <cfRule type="cellIs" dxfId="9321" priority="6745" stopIfTrue="1" operator="lessThanOrEqual">
      <formula>5.6</formula>
    </cfRule>
  </conditionalFormatting>
  <conditionalFormatting sqref="L168">
    <cfRule type="cellIs" dxfId="9320" priority="6742" stopIfTrue="1" operator="lessThanOrEqual">
      <formula>0.02</formula>
    </cfRule>
  </conditionalFormatting>
  <conditionalFormatting sqref="G168">
    <cfRule type="cellIs" dxfId="9319" priority="6739" stopIfTrue="1" operator="lessThanOrEqual">
      <formula>0.12</formula>
    </cfRule>
    <cfRule type="cellIs" dxfId="9318" priority="6740" stopIfTrue="1" operator="between">
      <formula>0.1201</formula>
      <formula>0.2</formula>
    </cfRule>
    <cfRule type="cellIs" dxfId="9317" priority="6741" stopIfTrue="1" operator="greaterThan">
      <formula>0.2</formula>
    </cfRule>
  </conditionalFormatting>
  <conditionalFormatting sqref="P168">
    <cfRule type="cellIs" dxfId="9316" priority="6737" stopIfTrue="1" operator="between">
      <formula>50.1</formula>
      <formula>100</formula>
    </cfRule>
    <cfRule type="cellIs" dxfId="9315" priority="6738" stopIfTrue="1" operator="greaterThan">
      <formula>100</formula>
    </cfRule>
  </conditionalFormatting>
  <conditionalFormatting sqref="O168">
    <cfRule type="cellIs" dxfId="9314" priority="6735" stopIfTrue="1" operator="between">
      <formula>1250.1</formula>
      <formula>5000</formula>
    </cfRule>
    <cfRule type="cellIs" dxfId="9313" priority="6736" stopIfTrue="1" operator="greaterThan">
      <formula>5000</formula>
    </cfRule>
  </conditionalFormatting>
  <conditionalFormatting sqref="F168 J168">
    <cfRule type="cellIs" dxfId="9312" priority="6732" stopIfTrue="1" operator="lessThanOrEqual">
      <formula>60</formula>
    </cfRule>
    <cfRule type="cellIs" dxfId="9311" priority="6733" stopIfTrue="1" operator="between">
      <formula>60</formula>
      <formula>100</formula>
    </cfRule>
    <cfRule type="cellIs" dxfId="9310" priority="6734" stopIfTrue="1" operator="greaterThan">
      <formula>100</formula>
    </cfRule>
  </conditionalFormatting>
  <conditionalFormatting sqref="E168">
    <cfRule type="cellIs" dxfId="9309" priority="6729" stopIfTrue="1" operator="lessThanOrEqual">
      <formula>2.5</formula>
    </cfRule>
    <cfRule type="cellIs" dxfId="9308" priority="6730" stopIfTrue="1" operator="between">
      <formula>2.5</formula>
      <formula>7</formula>
    </cfRule>
    <cfRule type="cellIs" dxfId="9307" priority="6731" stopIfTrue="1" operator="greaterThan">
      <formula>7</formula>
    </cfRule>
  </conditionalFormatting>
  <conditionalFormatting sqref="H168">
    <cfRule type="cellIs" dxfId="9306" priority="6726" stopIfTrue="1" operator="lessThanOrEqual">
      <formula>12</formula>
    </cfRule>
    <cfRule type="cellIs" dxfId="9305" priority="6727" stopIfTrue="1" operator="between">
      <formula>12</formula>
      <formula>16</formula>
    </cfRule>
    <cfRule type="cellIs" dxfId="9304" priority="6728" stopIfTrue="1" operator="greaterThan">
      <formula>16</formula>
    </cfRule>
  </conditionalFormatting>
  <conditionalFormatting sqref="K168">
    <cfRule type="cellIs" dxfId="9303" priority="6723" stopIfTrue="1" operator="greaterThan">
      <formula>6.2</formula>
    </cfRule>
    <cfRule type="cellIs" dxfId="9302" priority="6724" stopIfTrue="1" operator="between">
      <formula>5.601</formula>
      <formula>6.2</formula>
    </cfRule>
    <cfRule type="cellIs" dxfId="9301" priority="6725" stopIfTrue="1" operator="lessThanOrEqual">
      <formula>5.6</formula>
    </cfRule>
  </conditionalFormatting>
  <conditionalFormatting sqref="L168">
    <cfRule type="cellIs" dxfId="9300" priority="6722" stopIfTrue="1" operator="lessThanOrEqual">
      <formula>0.02</formula>
    </cfRule>
  </conditionalFormatting>
  <conditionalFormatting sqref="G168">
    <cfRule type="cellIs" dxfId="9299" priority="6719" stopIfTrue="1" operator="lessThanOrEqual">
      <formula>0.12</formula>
    </cfRule>
    <cfRule type="cellIs" dxfId="9298" priority="6720" stopIfTrue="1" operator="between">
      <formula>0.1201</formula>
      <formula>0.2</formula>
    </cfRule>
    <cfRule type="cellIs" dxfId="9297" priority="6721" stopIfTrue="1" operator="greaterThan">
      <formula>0.2</formula>
    </cfRule>
  </conditionalFormatting>
  <conditionalFormatting sqref="P168">
    <cfRule type="cellIs" dxfId="9296" priority="6717" stopIfTrue="1" operator="between">
      <formula>50.1</formula>
      <formula>100</formula>
    </cfRule>
    <cfRule type="cellIs" dxfId="9295" priority="6718" stopIfTrue="1" operator="greaterThan">
      <formula>100</formula>
    </cfRule>
  </conditionalFormatting>
  <conditionalFormatting sqref="O168">
    <cfRule type="cellIs" dxfId="9294" priority="6715" stopIfTrue="1" operator="between">
      <formula>1250.1</formula>
      <formula>5000</formula>
    </cfRule>
    <cfRule type="cellIs" dxfId="9293" priority="6716" stopIfTrue="1" operator="greaterThan">
      <formula>5000</formula>
    </cfRule>
  </conditionalFormatting>
  <conditionalFormatting sqref="F168 J168">
    <cfRule type="cellIs" dxfId="9292" priority="6712" stopIfTrue="1" operator="lessThanOrEqual">
      <formula>60</formula>
    </cfRule>
    <cfRule type="cellIs" dxfId="9291" priority="6713" stopIfTrue="1" operator="between">
      <formula>60</formula>
      <formula>100</formula>
    </cfRule>
    <cfRule type="cellIs" dxfId="9290" priority="6714" stopIfTrue="1" operator="greaterThan">
      <formula>100</formula>
    </cfRule>
  </conditionalFormatting>
  <conditionalFormatting sqref="E168">
    <cfRule type="cellIs" dxfId="9289" priority="6709" stopIfTrue="1" operator="lessThanOrEqual">
      <formula>2.5</formula>
    </cfRule>
    <cfRule type="cellIs" dxfId="9288" priority="6710" stopIfTrue="1" operator="between">
      <formula>2.5</formula>
      <formula>7</formula>
    </cfRule>
    <cfRule type="cellIs" dxfId="9287" priority="6711" stopIfTrue="1" operator="greaterThan">
      <formula>7</formula>
    </cfRule>
  </conditionalFormatting>
  <conditionalFormatting sqref="H168">
    <cfRule type="cellIs" dxfId="9286" priority="6706" stopIfTrue="1" operator="lessThanOrEqual">
      <formula>12</formula>
    </cfRule>
    <cfRule type="cellIs" dxfId="9285" priority="6707" stopIfTrue="1" operator="between">
      <formula>12</formula>
      <formula>16</formula>
    </cfRule>
    <cfRule type="cellIs" dxfId="9284" priority="6708" stopIfTrue="1" operator="greaterThan">
      <formula>16</formula>
    </cfRule>
  </conditionalFormatting>
  <conditionalFormatting sqref="K168">
    <cfRule type="cellIs" dxfId="9283" priority="6703" stopIfTrue="1" operator="greaterThan">
      <formula>6.2</formula>
    </cfRule>
    <cfRule type="cellIs" dxfId="9282" priority="6704" stopIfTrue="1" operator="between">
      <formula>5.601</formula>
      <formula>6.2</formula>
    </cfRule>
    <cfRule type="cellIs" dxfId="9281" priority="6705" stopIfTrue="1" operator="lessThanOrEqual">
      <formula>5.6</formula>
    </cfRule>
  </conditionalFormatting>
  <conditionalFormatting sqref="L168">
    <cfRule type="cellIs" dxfId="9280" priority="6702" stopIfTrue="1" operator="lessThanOrEqual">
      <formula>0.02</formula>
    </cfRule>
  </conditionalFormatting>
  <conditionalFormatting sqref="G168">
    <cfRule type="cellIs" dxfId="9279" priority="6699" stopIfTrue="1" operator="lessThanOrEqual">
      <formula>0.12</formula>
    </cfRule>
    <cfRule type="cellIs" dxfId="9278" priority="6700" stopIfTrue="1" operator="between">
      <formula>0.1201</formula>
      <formula>0.2</formula>
    </cfRule>
    <cfRule type="cellIs" dxfId="9277" priority="6701" stopIfTrue="1" operator="greaterThan">
      <formula>0.2</formula>
    </cfRule>
  </conditionalFormatting>
  <conditionalFormatting sqref="P168">
    <cfRule type="cellIs" dxfId="9276" priority="6697" stopIfTrue="1" operator="between">
      <formula>50.1</formula>
      <formula>100</formula>
    </cfRule>
    <cfRule type="cellIs" dxfId="9275" priority="6698" stopIfTrue="1" operator="greaterThan">
      <formula>100</formula>
    </cfRule>
  </conditionalFormatting>
  <conditionalFormatting sqref="O168">
    <cfRule type="cellIs" dxfId="9274" priority="6695" stopIfTrue="1" operator="between">
      <formula>1250.1</formula>
      <formula>5000</formula>
    </cfRule>
    <cfRule type="cellIs" dxfId="9273" priority="6696" stopIfTrue="1" operator="greaterThan">
      <formula>5000</formula>
    </cfRule>
  </conditionalFormatting>
  <conditionalFormatting sqref="Q168">
    <cfRule type="cellIs" dxfId="9272" priority="6693" operator="lessThanOrEqual">
      <formula>1</formula>
    </cfRule>
    <cfRule type="cellIs" dxfId="9271" priority="6694" operator="lessThan">
      <formula>3</formula>
    </cfRule>
  </conditionalFormatting>
  <conditionalFormatting sqref="F181:G181">
    <cfRule type="cellIs" dxfId="9270" priority="6690" stopIfTrue="1" operator="lessThanOrEqual">
      <formula>60</formula>
    </cfRule>
    <cfRule type="cellIs" dxfId="9269" priority="6691" stopIfTrue="1" operator="between">
      <formula>60</formula>
      <formula>100</formula>
    </cfRule>
    <cfRule type="cellIs" dxfId="9268" priority="6692" stopIfTrue="1" operator="greaterThan">
      <formula>100</formula>
    </cfRule>
  </conditionalFormatting>
  <conditionalFormatting sqref="E181">
    <cfRule type="cellIs" dxfId="9267" priority="6687" stopIfTrue="1" operator="lessThanOrEqual">
      <formula>2.5</formula>
    </cfRule>
    <cfRule type="cellIs" dxfId="9266" priority="6688" stopIfTrue="1" operator="between">
      <formula>2.5</formula>
      <formula>7</formula>
    </cfRule>
    <cfRule type="cellIs" dxfId="9265" priority="6689" stopIfTrue="1" operator="greaterThan">
      <formula>7</formula>
    </cfRule>
  </conditionalFormatting>
  <conditionalFormatting sqref="H181">
    <cfRule type="cellIs" dxfId="9264" priority="6684" stopIfTrue="1" operator="lessThanOrEqual">
      <formula>12</formula>
    </cfRule>
    <cfRule type="cellIs" dxfId="9263" priority="6685" stopIfTrue="1" operator="between">
      <formula>12</formula>
      <formula>16</formula>
    </cfRule>
    <cfRule type="cellIs" dxfId="9262" priority="6686" stopIfTrue="1" operator="greaterThan">
      <formula>16</formula>
    </cfRule>
  </conditionalFormatting>
  <conditionalFormatting sqref="K181">
    <cfRule type="cellIs" dxfId="9261" priority="6681" stopIfTrue="1" operator="greaterThan">
      <formula>6.2</formula>
    </cfRule>
    <cfRule type="cellIs" dxfId="9260" priority="6682" stopIfTrue="1" operator="between">
      <formula>5.601</formula>
      <formula>6.2</formula>
    </cfRule>
    <cfRule type="cellIs" dxfId="9259" priority="6683" stopIfTrue="1" operator="lessThanOrEqual">
      <formula>5.6</formula>
    </cfRule>
  </conditionalFormatting>
  <conditionalFormatting sqref="L181">
    <cfRule type="cellIs" dxfId="9258" priority="6680" stopIfTrue="1" operator="lessThanOrEqual">
      <formula>0.02</formula>
    </cfRule>
  </conditionalFormatting>
  <conditionalFormatting sqref="G181">
    <cfRule type="cellIs" dxfId="9257" priority="6677" stopIfTrue="1" operator="lessThanOrEqual">
      <formula>0.12</formula>
    </cfRule>
    <cfRule type="cellIs" dxfId="9256" priority="6678" stopIfTrue="1" operator="between">
      <formula>0.1201</formula>
      <formula>0.2</formula>
    </cfRule>
    <cfRule type="cellIs" dxfId="9255" priority="6679" stopIfTrue="1" operator="greaterThan">
      <formula>0.2</formula>
    </cfRule>
  </conditionalFormatting>
  <conditionalFormatting sqref="P181">
    <cfRule type="cellIs" dxfId="9254" priority="6675" stopIfTrue="1" operator="between">
      <formula>50.1</formula>
      <formula>100</formula>
    </cfRule>
    <cfRule type="cellIs" dxfId="9253" priority="6676" stopIfTrue="1" operator="greaterThan">
      <formula>100</formula>
    </cfRule>
  </conditionalFormatting>
  <conditionalFormatting sqref="O181">
    <cfRule type="cellIs" dxfId="9252" priority="6673" stopIfTrue="1" operator="between">
      <formula>1250.1</formula>
      <formula>5000</formula>
    </cfRule>
    <cfRule type="cellIs" dxfId="9251" priority="6674" stopIfTrue="1" operator="greaterThan">
      <formula>5000</formula>
    </cfRule>
  </conditionalFormatting>
  <conditionalFormatting sqref="F181:G181">
    <cfRule type="cellIs" dxfId="9250" priority="6670" stopIfTrue="1" operator="lessThanOrEqual">
      <formula>60</formula>
    </cfRule>
    <cfRule type="cellIs" dxfId="9249" priority="6671" stopIfTrue="1" operator="between">
      <formula>60</formula>
      <formula>100</formula>
    </cfRule>
    <cfRule type="cellIs" dxfId="9248" priority="6672" stopIfTrue="1" operator="greaterThan">
      <formula>100</formula>
    </cfRule>
  </conditionalFormatting>
  <conditionalFormatting sqref="E181">
    <cfRule type="cellIs" dxfId="9247" priority="6667" stopIfTrue="1" operator="lessThanOrEqual">
      <formula>2.5</formula>
    </cfRule>
    <cfRule type="cellIs" dxfId="9246" priority="6668" stopIfTrue="1" operator="between">
      <formula>2.5</formula>
      <formula>7</formula>
    </cfRule>
    <cfRule type="cellIs" dxfId="9245" priority="6669" stopIfTrue="1" operator="greaterThan">
      <formula>7</formula>
    </cfRule>
  </conditionalFormatting>
  <conditionalFormatting sqref="H181">
    <cfRule type="cellIs" dxfId="9244" priority="6664" stopIfTrue="1" operator="lessThanOrEqual">
      <formula>12</formula>
    </cfRule>
    <cfRule type="cellIs" dxfId="9243" priority="6665" stopIfTrue="1" operator="between">
      <formula>12</formula>
      <formula>16</formula>
    </cfRule>
    <cfRule type="cellIs" dxfId="9242" priority="6666" stopIfTrue="1" operator="greaterThan">
      <formula>16</formula>
    </cfRule>
  </conditionalFormatting>
  <conditionalFormatting sqref="K181">
    <cfRule type="cellIs" dxfId="9241" priority="6661" stopIfTrue="1" operator="greaterThan">
      <formula>6.2</formula>
    </cfRule>
    <cfRule type="cellIs" dxfId="9240" priority="6662" stopIfTrue="1" operator="between">
      <formula>5.601</formula>
      <formula>6.2</formula>
    </cfRule>
    <cfRule type="cellIs" dxfId="9239" priority="6663" stopIfTrue="1" operator="lessThanOrEqual">
      <formula>5.6</formula>
    </cfRule>
  </conditionalFormatting>
  <conditionalFormatting sqref="L181">
    <cfRule type="cellIs" dxfId="9238" priority="6660" stopIfTrue="1" operator="lessThanOrEqual">
      <formula>0.02</formula>
    </cfRule>
  </conditionalFormatting>
  <conditionalFormatting sqref="G181">
    <cfRule type="cellIs" dxfId="9237" priority="6657" stopIfTrue="1" operator="lessThanOrEqual">
      <formula>0.12</formula>
    </cfRule>
    <cfRule type="cellIs" dxfId="9236" priority="6658" stopIfTrue="1" operator="between">
      <formula>0.1201</formula>
      <formula>0.2</formula>
    </cfRule>
    <cfRule type="cellIs" dxfId="9235" priority="6659" stopIfTrue="1" operator="greaterThan">
      <formula>0.2</formula>
    </cfRule>
  </conditionalFormatting>
  <conditionalFormatting sqref="P181">
    <cfRule type="cellIs" dxfId="9234" priority="6655" stopIfTrue="1" operator="between">
      <formula>50.1</formula>
      <formula>100</formula>
    </cfRule>
    <cfRule type="cellIs" dxfId="9233" priority="6656" stopIfTrue="1" operator="greaterThan">
      <formula>100</formula>
    </cfRule>
  </conditionalFormatting>
  <conditionalFormatting sqref="O181">
    <cfRule type="cellIs" dxfId="9232" priority="6653" stopIfTrue="1" operator="between">
      <formula>1250.1</formula>
      <formula>5000</formula>
    </cfRule>
    <cfRule type="cellIs" dxfId="9231" priority="6654" stopIfTrue="1" operator="greaterThan">
      <formula>5000</formula>
    </cfRule>
  </conditionalFormatting>
  <conditionalFormatting sqref="F181:G181">
    <cfRule type="cellIs" dxfId="9230" priority="6650" stopIfTrue="1" operator="lessThanOrEqual">
      <formula>60</formula>
    </cfRule>
    <cfRule type="cellIs" dxfId="9229" priority="6651" stopIfTrue="1" operator="between">
      <formula>60</formula>
      <formula>100</formula>
    </cfRule>
    <cfRule type="cellIs" dxfId="9228" priority="6652" stopIfTrue="1" operator="greaterThan">
      <formula>100</formula>
    </cfRule>
  </conditionalFormatting>
  <conditionalFormatting sqref="E181">
    <cfRule type="cellIs" dxfId="9227" priority="6647" stopIfTrue="1" operator="lessThanOrEqual">
      <formula>2.5</formula>
    </cfRule>
    <cfRule type="cellIs" dxfId="9226" priority="6648" stopIfTrue="1" operator="between">
      <formula>2.5</formula>
      <formula>7</formula>
    </cfRule>
    <cfRule type="cellIs" dxfId="9225" priority="6649" stopIfTrue="1" operator="greaterThan">
      <formula>7</formula>
    </cfRule>
  </conditionalFormatting>
  <conditionalFormatting sqref="H181">
    <cfRule type="cellIs" dxfId="9224" priority="6644" stopIfTrue="1" operator="lessThanOrEqual">
      <formula>12</formula>
    </cfRule>
    <cfRule type="cellIs" dxfId="9223" priority="6645" stopIfTrue="1" operator="between">
      <formula>12</formula>
      <formula>16</formula>
    </cfRule>
    <cfRule type="cellIs" dxfId="9222" priority="6646" stopIfTrue="1" operator="greaterThan">
      <formula>16</formula>
    </cfRule>
  </conditionalFormatting>
  <conditionalFormatting sqref="K181">
    <cfRule type="cellIs" dxfId="9221" priority="6641" stopIfTrue="1" operator="greaterThan">
      <formula>6.2</formula>
    </cfRule>
    <cfRule type="cellIs" dxfId="9220" priority="6642" stopIfTrue="1" operator="between">
      <formula>5.601</formula>
      <formula>6.2</formula>
    </cfRule>
    <cfRule type="cellIs" dxfId="9219" priority="6643" stopIfTrue="1" operator="lessThanOrEqual">
      <formula>5.6</formula>
    </cfRule>
  </conditionalFormatting>
  <conditionalFormatting sqref="L181">
    <cfRule type="cellIs" dxfId="9218" priority="6640" stopIfTrue="1" operator="lessThanOrEqual">
      <formula>0.02</formula>
    </cfRule>
  </conditionalFormatting>
  <conditionalFormatting sqref="G181">
    <cfRule type="cellIs" dxfId="9217" priority="6637" stopIfTrue="1" operator="lessThanOrEqual">
      <formula>0.12</formula>
    </cfRule>
    <cfRule type="cellIs" dxfId="9216" priority="6638" stopIfTrue="1" operator="between">
      <formula>0.1201</formula>
      <formula>0.2</formula>
    </cfRule>
    <cfRule type="cellIs" dxfId="9215" priority="6639" stopIfTrue="1" operator="greaterThan">
      <formula>0.2</formula>
    </cfRule>
  </conditionalFormatting>
  <conditionalFormatting sqref="P181">
    <cfRule type="cellIs" dxfId="9214" priority="6635" stopIfTrue="1" operator="between">
      <formula>50.1</formula>
      <formula>100</formula>
    </cfRule>
    <cfRule type="cellIs" dxfId="9213" priority="6636" stopIfTrue="1" operator="greaterThan">
      <formula>100</formula>
    </cfRule>
  </conditionalFormatting>
  <conditionalFormatting sqref="O181">
    <cfRule type="cellIs" dxfId="9212" priority="6633" stopIfTrue="1" operator="between">
      <formula>1250.1</formula>
      <formula>5000</formula>
    </cfRule>
    <cfRule type="cellIs" dxfId="9211" priority="6634" stopIfTrue="1" operator="greaterThan">
      <formula>5000</formula>
    </cfRule>
  </conditionalFormatting>
  <conditionalFormatting sqref="F181:G181">
    <cfRule type="cellIs" dxfId="9210" priority="6630" stopIfTrue="1" operator="lessThanOrEqual">
      <formula>60</formula>
    </cfRule>
    <cfRule type="cellIs" dxfId="9209" priority="6631" stopIfTrue="1" operator="between">
      <formula>60</formula>
      <formula>100</formula>
    </cfRule>
    <cfRule type="cellIs" dxfId="9208" priority="6632" stopIfTrue="1" operator="greaterThan">
      <formula>100</formula>
    </cfRule>
  </conditionalFormatting>
  <conditionalFormatting sqref="E181">
    <cfRule type="cellIs" dxfId="9207" priority="6627" stopIfTrue="1" operator="lessThanOrEqual">
      <formula>2.5</formula>
    </cfRule>
    <cfRule type="cellIs" dxfId="9206" priority="6628" stopIfTrue="1" operator="between">
      <formula>2.5</formula>
      <formula>7</formula>
    </cfRule>
    <cfRule type="cellIs" dxfId="9205" priority="6629" stopIfTrue="1" operator="greaterThan">
      <formula>7</formula>
    </cfRule>
  </conditionalFormatting>
  <conditionalFormatting sqref="H181">
    <cfRule type="cellIs" dxfId="9204" priority="6624" stopIfTrue="1" operator="lessThanOrEqual">
      <formula>12</formula>
    </cfRule>
    <cfRule type="cellIs" dxfId="9203" priority="6625" stopIfTrue="1" operator="between">
      <formula>12</formula>
      <formula>16</formula>
    </cfRule>
    <cfRule type="cellIs" dxfId="9202" priority="6626" stopIfTrue="1" operator="greaterThan">
      <formula>16</formula>
    </cfRule>
  </conditionalFormatting>
  <conditionalFormatting sqref="K181">
    <cfRule type="cellIs" dxfId="9201" priority="6621" stopIfTrue="1" operator="greaterThan">
      <formula>6.2</formula>
    </cfRule>
    <cfRule type="cellIs" dxfId="9200" priority="6622" stopIfTrue="1" operator="between">
      <formula>5.601</formula>
      <formula>6.2</formula>
    </cfRule>
    <cfRule type="cellIs" dxfId="9199" priority="6623" stopIfTrue="1" operator="lessThanOrEqual">
      <formula>5.6</formula>
    </cfRule>
  </conditionalFormatting>
  <conditionalFormatting sqref="L181">
    <cfRule type="cellIs" dxfId="9198" priority="6620" stopIfTrue="1" operator="lessThanOrEqual">
      <formula>0.02</formula>
    </cfRule>
  </conditionalFormatting>
  <conditionalFormatting sqref="G181">
    <cfRule type="cellIs" dxfId="9197" priority="6617" stopIfTrue="1" operator="lessThanOrEqual">
      <formula>0.12</formula>
    </cfRule>
    <cfRule type="cellIs" dxfId="9196" priority="6618" stopIfTrue="1" operator="between">
      <formula>0.1201</formula>
      <formula>0.2</formula>
    </cfRule>
    <cfRule type="cellIs" dxfId="9195" priority="6619" stopIfTrue="1" operator="greaterThan">
      <formula>0.2</formula>
    </cfRule>
  </conditionalFormatting>
  <conditionalFormatting sqref="P181">
    <cfRule type="cellIs" dxfId="9194" priority="6615" stopIfTrue="1" operator="between">
      <formula>50.1</formula>
      <formula>100</formula>
    </cfRule>
    <cfRule type="cellIs" dxfId="9193" priority="6616" stopIfTrue="1" operator="greaterThan">
      <formula>100</formula>
    </cfRule>
  </conditionalFormatting>
  <conditionalFormatting sqref="O181">
    <cfRule type="cellIs" dxfId="9192" priority="6613" stopIfTrue="1" operator="between">
      <formula>1250.1</formula>
      <formula>5000</formula>
    </cfRule>
    <cfRule type="cellIs" dxfId="9191" priority="6614" stopIfTrue="1" operator="greaterThan">
      <formula>5000</formula>
    </cfRule>
  </conditionalFormatting>
  <conditionalFormatting sqref="Q181">
    <cfRule type="cellIs" dxfId="9190" priority="6611" operator="lessThanOrEqual">
      <formula>1</formula>
    </cfRule>
    <cfRule type="cellIs" dxfId="9189" priority="6612" operator="lessThan">
      <formula>3</formula>
    </cfRule>
  </conditionalFormatting>
  <conditionalFormatting sqref="F198:G198">
    <cfRule type="cellIs" dxfId="9188" priority="6608" stopIfTrue="1" operator="lessThanOrEqual">
      <formula>60</formula>
    </cfRule>
    <cfRule type="cellIs" dxfId="9187" priority="6609" stopIfTrue="1" operator="between">
      <formula>60</formula>
      <formula>100</formula>
    </cfRule>
    <cfRule type="cellIs" dxfId="9186" priority="6610" stopIfTrue="1" operator="greaterThan">
      <formula>100</formula>
    </cfRule>
  </conditionalFormatting>
  <conditionalFormatting sqref="E198">
    <cfRule type="cellIs" dxfId="9185" priority="6605" stopIfTrue="1" operator="lessThanOrEqual">
      <formula>2.5</formula>
    </cfRule>
    <cfRule type="cellIs" dxfId="9184" priority="6606" stopIfTrue="1" operator="between">
      <formula>2.5</formula>
      <formula>7</formula>
    </cfRule>
    <cfRule type="cellIs" dxfId="9183" priority="6607" stopIfTrue="1" operator="greaterThan">
      <formula>7</formula>
    </cfRule>
  </conditionalFormatting>
  <conditionalFormatting sqref="H198">
    <cfRule type="cellIs" dxfId="9182" priority="6602" stopIfTrue="1" operator="lessThanOrEqual">
      <formula>12</formula>
    </cfRule>
    <cfRule type="cellIs" dxfId="9181" priority="6603" stopIfTrue="1" operator="between">
      <formula>12</formula>
      <formula>16</formula>
    </cfRule>
    <cfRule type="cellIs" dxfId="9180" priority="6604" stopIfTrue="1" operator="greaterThan">
      <formula>16</formula>
    </cfRule>
  </conditionalFormatting>
  <conditionalFormatting sqref="K198">
    <cfRule type="cellIs" dxfId="9179" priority="6599" stopIfTrue="1" operator="greaterThan">
      <formula>6.2</formula>
    </cfRule>
    <cfRule type="cellIs" dxfId="9178" priority="6600" stopIfTrue="1" operator="between">
      <formula>5.601</formula>
      <formula>6.2</formula>
    </cfRule>
    <cfRule type="cellIs" dxfId="9177" priority="6601" stopIfTrue="1" operator="lessThanOrEqual">
      <formula>5.6</formula>
    </cfRule>
  </conditionalFormatting>
  <conditionalFormatting sqref="L198">
    <cfRule type="cellIs" dxfId="9176" priority="6598" stopIfTrue="1" operator="lessThanOrEqual">
      <formula>0.02</formula>
    </cfRule>
  </conditionalFormatting>
  <conditionalFormatting sqref="G198">
    <cfRule type="cellIs" dxfId="9175" priority="6595" stopIfTrue="1" operator="lessThanOrEqual">
      <formula>0.12</formula>
    </cfRule>
    <cfRule type="cellIs" dxfId="9174" priority="6596" stopIfTrue="1" operator="between">
      <formula>0.1201</formula>
      <formula>0.2</formula>
    </cfRule>
    <cfRule type="cellIs" dxfId="9173" priority="6597" stopIfTrue="1" operator="greaterThan">
      <formula>0.2</formula>
    </cfRule>
  </conditionalFormatting>
  <conditionalFormatting sqref="P198">
    <cfRule type="cellIs" dxfId="9172" priority="6593" stopIfTrue="1" operator="between">
      <formula>50.1</formula>
      <formula>100</formula>
    </cfRule>
    <cfRule type="cellIs" dxfId="9171" priority="6594" stopIfTrue="1" operator="greaterThan">
      <formula>100</formula>
    </cfRule>
  </conditionalFormatting>
  <conditionalFormatting sqref="O198">
    <cfRule type="cellIs" dxfId="9170" priority="6591" stopIfTrue="1" operator="between">
      <formula>1250.1</formula>
      <formula>5000</formula>
    </cfRule>
    <cfRule type="cellIs" dxfId="9169" priority="6592" stopIfTrue="1" operator="greaterThan">
      <formula>5000</formula>
    </cfRule>
  </conditionalFormatting>
  <conditionalFormatting sqref="Q198">
    <cfRule type="cellIs" dxfId="9168" priority="6589" operator="lessThanOrEqual">
      <formula>1</formula>
    </cfRule>
    <cfRule type="cellIs" dxfId="9167" priority="6590" operator="lessThan">
      <formula>3</formula>
    </cfRule>
  </conditionalFormatting>
  <conditionalFormatting sqref="F216 J216">
    <cfRule type="cellIs" dxfId="9166" priority="6586" stopIfTrue="1" operator="lessThanOrEqual">
      <formula>60</formula>
    </cfRule>
    <cfRule type="cellIs" dxfId="9165" priority="6587" stopIfTrue="1" operator="between">
      <formula>60</formula>
      <formula>100</formula>
    </cfRule>
    <cfRule type="cellIs" dxfId="9164" priority="6588" stopIfTrue="1" operator="greaterThan">
      <formula>100</formula>
    </cfRule>
  </conditionalFormatting>
  <conditionalFormatting sqref="E216">
    <cfRule type="cellIs" dxfId="9163" priority="6583" stopIfTrue="1" operator="lessThanOrEqual">
      <formula>2.5</formula>
    </cfRule>
    <cfRule type="cellIs" dxfId="9162" priority="6584" stopIfTrue="1" operator="between">
      <formula>2.5</formula>
      <formula>7</formula>
    </cfRule>
    <cfRule type="cellIs" dxfId="9161" priority="6585" stopIfTrue="1" operator="greaterThan">
      <formula>7</formula>
    </cfRule>
  </conditionalFormatting>
  <conditionalFormatting sqref="H216">
    <cfRule type="cellIs" dxfId="9160" priority="6580" stopIfTrue="1" operator="lessThanOrEqual">
      <formula>12</formula>
    </cfRule>
    <cfRule type="cellIs" dxfId="9159" priority="6581" stopIfTrue="1" operator="between">
      <formula>12</formula>
      <formula>16</formula>
    </cfRule>
    <cfRule type="cellIs" dxfId="9158" priority="6582" stopIfTrue="1" operator="greaterThan">
      <formula>16</formula>
    </cfRule>
  </conditionalFormatting>
  <conditionalFormatting sqref="K216">
    <cfRule type="cellIs" dxfId="9157" priority="6577" stopIfTrue="1" operator="greaterThan">
      <formula>6.2</formula>
    </cfRule>
    <cfRule type="cellIs" dxfId="9156" priority="6578" stopIfTrue="1" operator="between">
      <formula>5.601</formula>
      <formula>6.2</formula>
    </cfRule>
    <cfRule type="cellIs" dxfId="9155" priority="6579" stopIfTrue="1" operator="lessThanOrEqual">
      <formula>5.6</formula>
    </cfRule>
  </conditionalFormatting>
  <conditionalFormatting sqref="L216">
    <cfRule type="cellIs" dxfId="9154" priority="6576" stopIfTrue="1" operator="lessThanOrEqual">
      <formula>0.02</formula>
    </cfRule>
  </conditionalFormatting>
  <conditionalFormatting sqref="G216">
    <cfRule type="cellIs" dxfId="9153" priority="6573" stopIfTrue="1" operator="lessThanOrEqual">
      <formula>0.12</formula>
    </cfRule>
    <cfRule type="cellIs" dxfId="9152" priority="6574" stopIfTrue="1" operator="between">
      <formula>0.1201</formula>
      <formula>0.2</formula>
    </cfRule>
    <cfRule type="cellIs" dxfId="9151" priority="6575" stopIfTrue="1" operator="greaterThan">
      <formula>0.2</formula>
    </cfRule>
  </conditionalFormatting>
  <conditionalFormatting sqref="P216">
    <cfRule type="cellIs" dxfId="9150" priority="6571" stopIfTrue="1" operator="between">
      <formula>50.1</formula>
      <formula>100</formula>
    </cfRule>
    <cfRule type="cellIs" dxfId="9149" priority="6572" stopIfTrue="1" operator="greaterThan">
      <formula>100</formula>
    </cfRule>
  </conditionalFormatting>
  <conditionalFormatting sqref="O216">
    <cfRule type="cellIs" dxfId="9148" priority="6569" stopIfTrue="1" operator="between">
      <formula>1250.1</formula>
      <formula>5000</formula>
    </cfRule>
    <cfRule type="cellIs" dxfId="9147" priority="6570" stopIfTrue="1" operator="greaterThan">
      <formula>5000</formula>
    </cfRule>
  </conditionalFormatting>
  <conditionalFormatting sqref="F216 J216">
    <cfRule type="cellIs" dxfId="9146" priority="6566" stopIfTrue="1" operator="lessThanOrEqual">
      <formula>60</formula>
    </cfRule>
    <cfRule type="cellIs" dxfId="9145" priority="6567" stopIfTrue="1" operator="between">
      <formula>60</formula>
      <formula>100</formula>
    </cfRule>
    <cfRule type="cellIs" dxfId="9144" priority="6568" stopIfTrue="1" operator="greaterThan">
      <formula>100</formula>
    </cfRule>
  </conditionalFormatting>
  <conditionalFormatting sqref="E216">
    <cfRule type="cellIs" dxfId="9143" priority="6563" stopIfTrue="1" operator="lessThanOrEqual">
      <formula>2.5</formula>
    </cfRule>
    <cfRule type="cellIs" dxfId="9142" priority="6564" stopIfTrue="1" operator="between">
      <formula>2.5</formula>
      <formula>7</formula>
    </cfRule>
    <cfRule type="cellIs" dxfId="9141" priority="6565" stopIfTrue="1" operator="greaterThan">
      <formula>7</formula>
    </cfRule>
  </conditionalFormatting>
  <conditionalFormatting sqref="H216">
    <cfRule type="cellIs" dxfId="9140" priority="6560" stopIfTrue="1" operator="lessThanOrEqual">
      <formula>12</formula>
    </cfRule>
    <cfRule type="cellIs" dxfId="9139" priority="6561" stopIfTrue="1" operator="between">
      <formula>12</formula>
      <formula>16</formula>
    </cfRule>
    <cfRule type="cellIs" dxfId="9138" priority="6562" stopIfTrue="1" operator="greaterThan">
      <formula>16</formula>
    </cfRule>
  </conditionalFormatting>
  <conditionalFormatting sqref="K216">
    <cfRule type="cellIs" dxfId="9137" priority="6557" stopIfTrue="1" operator="greaterThan">
      <formula>6.2</formula>
    </cfRule>
    <cfRule type="cellIs" dxfId="9136" priority="6558" stopIfTrue="1" operator="between">
      <formula>5.601</formula>
      <formula>6.2</formula>
    </cfRule>
    <cfRule type="cellIs" dxfId="9135" priority="6559" stopIfTrue="1" operator="lessThanOrEqual">
      <formula>5.6</formula>
    </cfRule>
  </conditionalFormatting>
  <conditionalFormatting sqref="L216">
    <cfRule type="cellIs" dxfId="9134" priority="6556" stopIfTrue="1" operator="lessThanOrEqual">
      <formula>0.02</formula>
    </cfRule>
  </conditionalFormatting>
  <conditionalFormatting sqref="G216">
    <cfRule type="cellIs" dxfId="9133" priority="6553" stopIfTrue="1" operator="lessThanOrEqual">
      <formula>0.12</formula>
    </cfRule>
    <cfRule type="cellIs" dxfId="9132" priority="6554" stopIfTrue="1" operator="between">
      <formula>0.1201</formula>
      <formula>0.2</formula>
    </cfRule>
    <cfRule type="cellIs" dxfId="9131" priority="6555" stopIfTrue="1" operator="greaterThan">
      <formula>0.2</formula>
    </cfRule>
  </conditionalFormatting>
  <conditionalFormatting sqref="P216">
    <cfRule type="cellIs" dxfId="9130" priority="6551" stopIfTrue="1" operator="between">
      <formula>50.1</formula>
      <formula>100</formula>
    </cfRule>
    <cfRule type="cellIs" dxfId="9129" priority="6552" stopIfTrue="1" operator="greaterThan">
      <formula>100</formula>
    </cfRule>
  </conditionalFormatting>
  <conditionalFormatting sqref="O216">
    <cfRule type="cellIs" dxfId="9128" priority="6549" stopIfTrue="1" operator="between">
      <formula>1250.1</formula>
      <formula>5000</formula>
    </cfRule>
    <cfRule type="cellIs" dxfId="9127" priority="6550" stopIfTrue="1" operator="greaterThan">
      <formula>5000</formula>
    </cfRule>
  </conditionalFormatting>
  <conditionalFormatting sqref="Q216">
    <cfRule type="cellIs" dxfId="9126" priority="6547" operator="lessThanOrEqual">
      <formula>1</formula>
    </cfRule>
    <cfRule type="cellIs" dxfId="9125" priority="6548" operator="lessThan">
      <formula>3</formula>
    </cfRule>
  </conditionalFormatting>
  <conditionalFormatting sqref="F229:G229">
    <cfRule type="cellIs" dxfId="9124" priority="6544" stopIfTrue="1" operator="lessThanOrEqual">
      <formula>60</formula>
    </cfRule>
    <cfRule type="cellIs" dxfId="9123" priority="6545" stopIfTrue="1" operator="between">
      <formula>60</formula>
      <formula>100</formula>
    </cfRule>
    <cfRule type="cellIs" dxfId="9122" priority="6546" stopIfTrue="1" operator="greaterThan">
      <formula>100</formula>
    </cfRule>
  </conditionalFormatting>
  <conditionalFormatting sqref="E229">
    <cfRule type="cellIs" dxfId="9121" priority="6541" stopIfTrue="1" operator="lessThanOrEqual">
      <formula>2.5</formula>
    </cfRule>
    <cfRule type="cellIs" dxfId="9120" priority="6542" stopIfTrue="1" operator="between">
      <formula>2.5</formula>
      <formula>7</formula>
    </cfRule>
    <cfRule type="cellIs" dxfId="9119" priority="6543" stopIfTrue="1" operator="greaterThan">
      <formula>7</formula>
    </cfRule>
  </conditionalFormatting>
  <conditionalFormatting sqref="H229">
    <cfRule type="cellIs" dxfId="9118" priority="6538" stopIfTrue="1" operator="lessThanOrEqual">
      <formula>12</formula>
    </cfRule>
    <cfRule type="cellIs" dxfId="9117" priority="6539" stopIfTrue="1" operator="between">
      <formula>12</formula>
      <formula>16</formula>
    </cfRule>
    <cfRule type="cellIs" dxfId="9116" priority="6540" stopIfTrue="1" operator="greaterThan">
      <formula>16</formula>
    </cfRule>
  </conditionalFormatting>
  <conditionalFormatting sqref="K229">
    <cfRule type="cellIs" dxfId="9115" priority="6535" stopIfTrue="1" operator="greaterThan">
      <formula>6.2</formula>
    </cfRule>
    <cfRule type="cellIs" dxfId="9114" priority="6536" stopIfTrue="1" operator="between">
      <formula>5.601</formula>
      <formula>6.2</formula>
    </cfRule>
    <cfRule type="cellIs" dxfId="9113" priority="6537" stopIfTrue="1" operator="lessThanOrEqual">
      <formula>5.6</formula>
    </cfRule>
  </conditionalFormatting>
  <conditionalFormatting sqref="L229">
    <cfRule type="cellIs" dxfId="9112" priority="6534" stopIfTrue="1" operator="lessThanOrEqual">
      <formula>0.02</formula>
    </cfRule>
  </conditionalFormatting>
  <conditionalFormatting sqref="G229">
    <cfRule type="cellIs" dxfId="9111" priority="6531" stopIfTrue="1" operator="lessThanOrEqual">
      <formula>0.12</formula>
    </cfRule>
    <cfRule type="cellIs" dxfId="9110" priority="6532" stopIfTrue="1" operator="between">
      <formula>0.1201</formula>
      <formula>0.2</formula>
    </cfRule>
    <cfRule type="cellIs" dxfId="9109" priority="6533" stopIfTrue="1" operator="greaterThan">
      <formula>0.2</formula>
    </cfRule>
  </conditionalFormatting>
  <conditionalFormatting sqref="P229">
    <cfRule type="cellIs" dxfId="9108" priority="6529" stopIfTrue="1" operator="between">
      <formula>50.1</formula>
      <formula>100</formula>
    </cfRule>
    <cfRule type="cellIs" dxfId="9107" priority="6530" stopIfTrue="1" operator="greaterThan">
      <formula>100</formula>
    </cfRule>
  </conditionalFormatting>
  <conditionalFormatting sqref="O229">
    <cfRule type="cellIs" dxfId="9106" priority="6527" stopIfTrue="1" operator="between">
      <formula>1250.1</formula>
      <formula>5000</formula>
    </cfRule>
    <cfRule type="cellIs" dxfId="9105" priority="6528" stopIfTrue="1" operator="greaterThan">
      <formula>5000</formula>
    </cfRule>
  </conditionalFormatting>
  <conditionalFormatting sqref="F229:G229">
    <cfRule type="cellIs" dxfId="9104" priority="6524" stopIfTrue="1" operator="lessThanOrEqual">
      <formula>60</formula>
    </cfRule>
    <cfRule type="cellIs" dxfId="9103" priority="6525" stopIfTrue="1" operator="between">
      <formula>60</formula>
      <formula>100</formula>
    </cfRule>
    <cfRule type="cellIs" dxfId="9102" priority="6526" stopIfTrue="1" operator="greaterThan">
      <formula>100</formula>
    </cfRule>
  </conditionalFormatting>
  <conditionalFormatting sqref="E229">
    <cfRule type="cellIs" dxfId="9101" priority="6521" stopIfTrue="1" operator="lessThanOrEqual">
      <formula>2.5</formula>
    </cfRule>
    <cfRule type="cellIs" dxfId="9100" priority="6522" stopIfTrue="1" operator="between">
      <formula>2.5</formula>
      <formula>7</formula>
    </cfRule>
    <cfRule type="cellIs" dxfId="9099" priority="6523" stopIfTrue="1" operator="greaterThan">
      <formula>7</formula>
    </cfRule>
  </conditionalFormatting>
  <conditionalFormatting sqref="H229">
    <cfRule type="cellIs" dxfId="9098" priority="6518" stopIfTrue="1" operator="lessThanOrEqual">
      <formula>12</formula>
    </cfRule>
    <cfRule type="cellIs" dxfId="9097" priority="6519" stopIfTrue="1" operator="between">
      <formula>12</formula>
      <formula>16</formula>
    </cfRule>
    <cfRule type="cellIs" dxfId="9096" priority="6520" stopIfTrue="1" operator="greaterThan">
      <formula>16</formula>
    </cfRule>
  </conditionalFormatting>
  <conditionalFormatting sqref="K229">
    <cfRule type="cellIs" dxfId="9095" priority="6515" stopIfTrue="1" operator="greaterThan">
      <formula>6.2</formula>
    </cfRule>
    <cfRule type="cellIs" dxfId="9094" priority="6516" stopIfTrue="1" operator="between">
      <formula>5.601</formula>
      <formula>6.2</formula>
    </cfRule>
    <cfRule type="cellIs" dxfId="9093" priority="6517" stopIfTrue="1" operator="lessThanOrEqual">
      <formula>5.6</formula>
    </cfRule>
  </conditionalFormatting>
  <conditionalFormatting sqref="L229">
    <cfRule type="cellIs" dxfId="9092" priority="6514" stopIfTrue="1" operator="lessThanOrEqual">
      <formula>0.02</formula>
    </cfRule>
  </conditionalFormatting>
  <conditionalFormatting sqref="G229">
    <cfRule type="cellIs" dxfId="9091" priority="6511" stopIfTrue="1" operator="lessThanOrEqual">
      <formula>0.12</formula>
    </cfRule>
    <cfRule type="cellIs" dxfId="9090" priority="6512" stopIfTrue="1" operator="between">
      <formula>0.1201</formula>
      <formula>0.2</formula>
    </cfRule>
    <cfRule type="cellIs" dxfId="9089" priority="6513" stopIfTrue="1" operator="greaterThan">
      <formula>0.2</formula>
    </cfRule>
  </conditionalFormatting>
  <conditionalFormatting sqref="P229">
    <cfRule type="cellIs" dxfId="9088" priority="6509" stopIfTrue="1" operator="between">
      <formula>50.1</formula>
      <formula>100</formula>
    </cfRule>
    <cfRule type="cellIs" dxfId="9087" priority="6510" stopIfTrue="1" operator="greaterThan">
      <formula>100</formula>
    </cfRule>
  </conditionalFormatting>
  <conditionalFormatting sqref="O229">
    <cfRule type="cellIs" dxfId="9086" priority="6507" stopIfTrue="1" operator="between">
      <formula>1250.1</formula>
      <formula>5000</formula>
    </cfRule>
    <cfRule type="cellIs" dxfId="9085" priority="6508" stopIfTrue="1" operator="greaterThan">
      <formula>5000</formula>
    </cfRule>
  </conditionalFormatting>
  <conditionalFormatting sqref="Q229">
    <cfRule type="cellIs" dxfId="9084" priority="6505" operator="lessThanOrEqual">
      <formula>1</formula>
    </cfRule>
    <cfRule type="cellIs" dxfId="9083" priority="6506" operator="lessThan">
      <formula>3</formula>
    </cfRule>
  </conditionalFormatting>
  <conditionalFormatting sqref="F246 J246">
    <cfRule type="cellIs" dxfId="9082" priority="6502" stopIfTrue="1" operator="lessThanOrEqual">
      <formula>60</formula>
    </cfRule>
    <cfRule type="cellIs" dxfId="9081" priority="6503" stopIfTrue="1" operator="between">
      <formula>60</formula>
      <formula>100</formula>
    </cfRule>
    <cfRule type="cellIs" dxfId="9080" priority="6504" stopIfTrue="1" operator="greaterThan">
      <formula>100</formula>
    </cfRule>
  </conditionalFormatting>
  <conditionalFormatting sqref="E246">
    <cfRule type="cellIs" dxfId="9079" priority="6499" stopIfTrue="1" operator="lessThanOrEqual">
      <formula>2.5</formula>
    </cfRule>
    <cfRule type="cellIs" dxfId="9078" priority="6500" stopIfTrue="1" operator="between">
      <formula>2.5</formula>
      <formula>7</formula>
    </cfRule>
    <cfRule type="cellIs" dxfId="9077" priority="6501" stopIfTrue="1" operator="greaterThan">
      <formula>7</formula>
    </cfRule>
  </conditionalFormatting>
  <conditionalFormatting sqref="H246">
    <cfRule type="cellIs" dxfId="9076" priority="6496" stopIfTrue="1" operator="lessThanOrEqual">
      <formula>12</formula>
    </cfRule>
    <cfRule type="cellIs" dxfId="9075" priority="6497" stopIfTrue="1" operator="between">
      <formula>12</formula>
      <formula>16</formula>
    </cfRule>
    <cfRule type="cellIs" dxfId="9074" priority="6498" stopIfTrue="1" operator="greaterThan">
      <formula>16</formula>
    </cfRule>
  </conditionalFormatting>
  <conditionalFormatting sqref="K246">
    <cfRule type="cellIs" dxfId="9073" priority="6493" stopIfTrue="1" operator="greaterThan">
      <formula>6.2</formula>
    </cfRule>
    <cfRule type="cellIs" dxfId="9072" priority="6494" stopIfTrue="1" operator="between">
      <formula>5.601</formula>
      <formula>6.2</formula>
    </cfRule>
    <cfRule type="cellIs" dxfId="9071" priority="6495" stopIfTrue="1" operator="lessThanOrEqual">
      <formula>5.6</formula>
    </cfRule>
  </conditionalFormatting>
  <conditionalFormatting sqref="L246">
    <cfRule type="cellIs" dxfId="9070" priority="6492" stopIfTrue="1" operator="lessThanOrEqual">
      <formula>0.02</formula>
    </cfRule>
  </conditionalFormatting>
  <conditionalFormatting sqref="G246">
    <cfRule type="cellIs" dxfId="9069" priority="6489" stopIfTrue="1" operator="lessThanOrEqual">
      <formula>0.12</formula>
    </cfRule>
    <cfRule type="cellIs" dxfId="9068" priority="6490" stopIfTrue="1" operator="between">
      <formula>0.1201</formula>
      <formula>0.2</formula>
    </cfRule>
    <cfRule type="cellIs" dxfId="9067" priority="6491" stopIfTrue="1" operator="greaterThan">
      <formula>0.2</formula>
    </cfRule>
  </conditionalFormatting>
  <conditionalFormatting sqref="P246">
    <cfRule type="cellIs" dxfId="9066" priority="6487" stopIfTrue="1" operator="between">
      <formula>50.1</formula>
      <formula>100</formula>
    </cfRule>
    <cfRule type="cellIs" dxfId="9065" priority="6488" stopIfTrue="1" operator="greaterThan">
      <formula>100</formula>
    </cfRule>
  </conditionalFormatting>
  <conditionalFormatting sqref="O246">
    <cfRule type="cellIs" dxfId="9064" priority="6485" stopIfTrue="1" operator="between">
      <formula>1250.1</formula>
      <formula>5000</formula>
    </cfRule>
    <cfRule type="cellIs" dxfId="9063" priority="6486" stopIfTrue="1" operator="greaterThan">
      <formula>5000</formula>
    </cfRule>
  </conditionalFormatting>
  <conditionalFormatting sqref="F246 J246">
    <cfRule type="cellIs" dxfId="9062" priority="6482" stopIfTrue="1" operator="lessThanOrEqual">
      <formula>60</formula>
    </cfRule>
    <cfRule type="cellIs" dxfId="9061" priority="6483" stopIfTrue="1" operator="between">
      <formula>60</formula>
      <formula>100</formula>
    </cfRule>
    <cfRule type="cellIs" dxfId="9060" priority="6484" stopIfTrue="1" operator="greaterThan">
      <formula>100</formula>
    </cfRule>
  </conditionalFormatting>
  <conditionalFormatting sqref="E246">
    <cfRule type="cellIs" dxfId="9059" priority="6479" stopIfTrue="1" operator="lessThanOrEqual">
      <formula>2.5</formula>
    </cfRule>
    <cfRule type="cellIs" dxfId="9058" priority="6480" stopIfTrue="1" operator="between">
      <formula>2.5</formula>
      <formula>7</formula>
    </cfRule>
    <cfRule type="cellIs" dxfId="9057" priority="6481" stopIfTrue="1" operator="greaterThan">
      <formula>7</formula>
    </cfRule>
  </conditionalFormatting>
  <conditionalFormatting sqref="H246">
    <cfRule type="cellIs" dxfId="9056" priority="6476" stopIfTrue="1" operator="lessThanOrEqual">
      <formula>12</formula>
    </cfRule>
    <cfRule type="cellIs" dxfId="9055" priority="6477" stopIfTrue="1" operator="between">
      <formula>12</formula>
      <formula>16</formula>
    </cfRule>
    <cfRule type="cellIs" dxfId="9054" priority="6478" stopIfTrue="1" operator="greaterThan">
      <formula>16</formula>
    </cfRule>
  </conditionalFormatting>
  <conditionalFormatting sqref="K246">
    <cfRule type="cellIs" dxfId="9053" priority="6473" stopIfTrue="1" operator="greaterThan">
      <formula>6.2</formula>
    </cfRule>
    <cfRule type="cellIs" dxfId="9052" priority="6474" stopIfTrue="1" operator="between">
      <formula>5.601</formula>
      <formula>6.2</formula>
    </cfRule>
    <cfRule type="cellIs" dxfId="9051" priority="6475" stopIfTrue="1" operator="lessThanOrEqual">
      <formula>5.6</formula>
    </cfRule>
  </conditionalFormatting>
  <conditionalFormatting sqref="L246">
    <cfRule type="cellIs" dxfId="9050" priority="6472" stopIfTrue="1" operator="lessThanOrEqual">
      <formula>0.02</formula>
    </cfRule>
  </conditionalFormatting>
  <conditionalFormatting sqref="G246">
    <cfRule type="cellIs" dxfId="9049" priority="6469" stopIfTrue="1" operator="lessThanOrEqual">
      <formula>0.12</formula>
    </cfRule>
    <cfRule type="cellIs" dxfId="9048" priority="6470" stopIfTrue="1" operator="between">
      <formula>0.1201</formula>
      <formula>0.2</formula>
    </cfRule>
    <cfRule type="cellIs" dxfId="9047" priority="6471" stopIfTrue="1" operator="greaterThan">
      <formula>0.2</formula>
    </cfRule>
  </conditionalFormatting>
  <conditionalFormatting sqref="P246">
    <cfRule type="cellIs" dxfId="9046" priority="6467" stopIfTrue="1" operator="between">
      <formula>50.1</formula>
      <formula>100</formula>
    </cfRule>
    <cfRule type="cellIs" dxfId="9045" priority="6468" stopIfTrue="1" operator="greaterThan">
      <formula>100</formula>
    </cfRule>
  </conditionalFormatting>
  <conditionalFormatting sqref="O246">
    <cfRule type="cellIs" dxfId="9044" priority="6465" stopIfTrue="1" operator="between">
      <formula>1250.1</formula>
      <formula>5000</formula>
    </cfRule>
    <cfRule type="cellIs" dxfId="9043" priority="6466" stopIfTrue="1" operator="greaterThan">
      <formula>5000</formula>
    </cfRule>
  </conditionalFormatting>
  <conditionalFormatting sqref="Q246">
    <cfRule type="cellIs" dxfId="9042" priority="6463" operator="lessThanOrEqual">
      <formula>1</formula>
    </cfRule>
    <cfRule type="cellIs" dxfId="9041" priority="6464" operator="lessThan">
      <formula>3</formula>
    </cfRule>
  </conditionalFormatting>
  <conditionalFormatting sqref="F264:G264">
    <cfRule type="cellIs" dxfId="9040" priority="6460" stopIfTrue="1" operator="lessThanOrEqual">
      <formula>60</formula>
    </cfRule>
    <cfRule type="cellIs" dxfId="9039" priority="6461" stopIfTrue="1" operator="between">
      <formula>60</formula>
      <formula>100</formula>
    </cfRule>
    <cfRule type="cellIs" dxfId="9038" priority="6462" stopIfTrue="1" operator="greaterThan">
      <formula>100</formula>
    </cfRule>
  </conditionalFormatting>
  <conditionalFormatting sqref="E264">
    <cfRule type="cellIs" dxfId="9037" priority="6457" stopIfTrue="1" operator="lessThanOrEqual">
      <formula>2.5</formula>
    </cfRule>
    <cfRule type="cellIs" dxfId="9036" priority="6458" stopIfTrue="1" operator="between">
      <formula>2.5</formula>
      <formula>7</formula>
    </cfRule>
    <cfRule type="cellIs" dxfId="9035" priority="6459" stopIfTrue="1" operator="greaterThan">
      <formula>7</formula>
    </cfRule>
  </conditionalFormatting>
  <conditionalFormatting sqref="H264">
    <cfRule type="cellIs" dxfId="9034" priority="6454" stopIfTrue="1" operator="lessThanOrEqual">
      <formula>12</formula>
    </cfRule>
    <cfRule type="cellIs" dxfId="9033" priority="6455" stopIfTrue="1" operator="between">
      <formula>12</formula>
      <formula>16</formula>
    </cfRule>
    <cfRule type="cellIs" dxfId="9032" priority="6456" stopIfTrue="1" operator="greaterThan">
      <formula>16</formula>
    </cfRule>
  </conditionalFormatting>
  <conditionalFormatting sqref="K264">
    <cfRule type="cellIs" dxfId="9031" priority="6451" stopIfTrue="1" operator="greaterThan">
      <formula>6.2</formula>
    </cfRule>
    <cfRule type="cellIs" dxfId="9030" priority="6452" stopIfTrue="1" operator="between">
      <formula>5.601</formula>
      <formula>6.2</formula>
    </cfRule>
    <cfRule type="cellIs" dxfId="9029" priority="6453" stopIfTrue="1" operator="lessThanOrEqual">
      <formula>5.6</formula>
    </cfRule>
  </conditionalFormatting>
  <conditionalFormatting sqref="L264">
    <cfRule type="cellIs" dxfId="9028" priority="6450" stopIfTrue="1" operator="lessThanOrEqual">
      <formula>0.02</formula>
    </cfRule>
  </conditionalFormatting>
  <conditionalFormatting sqref="G264">
    <cfRule type="cellIs" dxfId="9027" priority="6447" stopIfTrue="1" operator="lessThanOrEqual">
      <formula>0.12</formula>
    </cfRule>
    <cfRule type="cellIs" dxfId="9026" priority="6448" stopIfTrue="1" operator="between">
      <formula>0.1201</formula>
      <formula>0.2</formula>
    </cfRule>
    <cfRule type="cellIs" dxfId="9025" priority="6449" stopIfTrue="1" operator="greaterThan">
      <formula>0.2</formula>
    </cfRule>
  </conditionalFormatting>
  <conditionalFormatting sqref="P264">
    <cfRule type="cellIs" dxfId="9024" priority="6445" stopIfTrue="1" operator="between">
      <formula>50.1</formula>
      <formula>100</formula>
    </cfRule>
    <cfRule type="cellIs" dxfId="9023" priority="6446" stopIfTrue="1" operator="greaterThan">
      <formula>100</formula>
    </cfRule>
  </conditionalFormatting>
  <conditionalFormatting sqref="O264">
    <cfRule type="cellIs" dxfId="9022" priority="6443" stopIfTrue="1" operator="between">
      <formula>1250.1</formula>
      <formula>5000</formula>
    </cfRule>
    <cfRule type="cellIs" dxfId="9021" priority="6444" stopIfTrue="1" operator="greaterThan">
      <formula>5000</formula>
    </cfRule>
  </conditionalFormatting>
  <conditionalFormatting sqref="F264:G264">
    <cfRule type="cellIs" dxfId="9020" priority="6440" stopIfTrue="1" operator="lessThanOrEqual">
      <formula>60</formula>
    </cfRule>
    <cfRule type="cellIs" dxfId="9019" priority="6441" stopIfTrue="1" operator="between">
      <formula>60</formula>
      <formula>100</formula>
    </cfRule>
    <cfRule type="cellIs" dxfId="9018" priority="6442" stopIfTrue="1" operator="greaterThan">
      <formula>100</formula>
    </cfRule>
  </conditionalFormatting>
  <conditionalFormatting sqref="E264">
    <cfRule type="cellIs" dxfId="9017" priority="6437" stopIfTrue="1" operator="lessThanOrEqual">
      <formula>2.5</formula>
    </cfRule>
    <cfRule type="cellIs" dxfId="9016" priority="6438" stopIfTrue="1" operator="between">
      <formula>2.5</formula>
      <formula>7</formula>
    </cfRule>
    <cfRule type="cellIs" dxfId="9015" priority="6439" stopIfTrue="1" operator="greaterThan">
      <formula>7</formula>
    </cfRule>
  </conditionalFormatting>
  <conditionalFormatting sqref="H264">
    <cfRule type="cellIs" dxfId="9014" priority="6434" stopIfTrue="1" operator="lessThanOrEqual">
      <formula>12</formula>
    </cfRule>
    <cfRule type="cellIs" dxfId="9013" priority="6435" stopIfTrue="1" operator="between">
      <formula>12</formula>
      <formula>16</formula>
    </cfRule>
    <cfRule type="cellIs" dxfId="9012" priority="6436" stopIfTrue="1" operator="greaterThan">
      <formula>16</formula>
    </cfRule>
  </conditionalFormatting>
  <conditionalFormatting sqref="K264">
    <cfRule type="cellIs" dxfId="9011" priority="6431" stopIfTrue="1" operator="greaterThan">
      <formula>6.2</formula>
    </cfRule>
    <cfRule type="cellIs" dxfId="9010" priority="6432" stopIfTrue="1" operator="between">
      <formula>5.601</formula>
      <formula>6.2</formula>
    </cfRule>
    <cfRule type="cellIs" dxfId="9009" priority="6433" stopIfTrue="1" operator="lessThanOrEqual">
      <formula>5.6</formula>
    </cfRule>
  </conditionalFormatting>
  <conditionalFormatting sqref="L264">
    <cfRule type="cellIs" dxfId="9008" priority="6430" stopIfTrue="1" operator="lessThanOrEqual">
      <formula>0.02</formula>
    </cfRule>
  </conditionalFormatting>
  <conditionalFormatting sqref="G264">
    <cfRule type="cellIs" dxfId="9007" priority="6427" stopIfTrue="1" operator="lessThanOrEqual">
      <formula>0.12</formula>
    </cfRule>
    <cfRule type="cellIs" dxfId="9006" priority="6428" stopIfTrue="1" operator="between">
      <formula>0.1201</formula>
      <formula>0.2</formula>
    </cfRule>
    <cfRule type="cellIs" dxfId="9005" priority="6429" stopIfTrue="1" operator="greaterThan">
      <formula>0.2</formula>
    </cfRule>
  </conditionalFormatting>
  <conditionalFormatting sqref="P264">
    <cfRule type="cellIs" dxfId="9004" priority="6425" stopIfTrue="1" operator="between">
      <formula>50.1</formula>
      <formula>100</formula>
    </cfRule>
    <cfRule type="cellIs" dxfId="9003" priority="6426" stopIfTrue="1" operator="greaterThan">
      <formula>100</formula>
    </cfRule>
  </conditionalFormatting>
  <conditionalFormatting sqref="O264">
    <cfRule type="cellIs" dxfId="9002" priority="6423" stopIfTrue="1" operator="between">
      <formula>1250.1</formula>
      <formula>5000</formula>
    </cfRule>
    <cfRule type="cellIs" dxfId="9001" priority="6424" stopIfTrue="1" operator="greaterThan">
      <formula>5000</formula>
    </cfRule>
  </conditionalFormatting>
  <conditionalFormatting sqref="Q264">
    <cfRule type="cellIs" dxfId="9000" priority="6421" operator="lessThanOrEqual">
      <formula>1</formula>
    </cfRule>
    <cfRule type="cellIs" dxfId="8999" priority="6422" operator="lessThan">
      <formula>3</formula>
    </cfRule>
  </conditionalFormatting>
  <conditionalFormatting sqref="F277:G277">
    <cfRule type="cellIs" dxfId="8998" priority="6418" stopIfTrue="1" operator="lessThanOrEqual">
      <formula>60</formula>
    </cfRule>
    <cfRule type="cellIs" dxfId="8997" priority="6419" stopIfTrue="1" operator="between">
      <formula>60</formula>
      <formula>100</formula>
    </cfRule>
    <cfRule type="cellIs" dxfId="8996" priority="6420" stopIfTrue="1" operator="greaterThan">
      <formula>100</formula>
    </cfRule>
  </conditionalFormatting>
  <conditionalFormatting sqref="E277">
    <cfRule type="cellIs" dxfId="8995" priority="6415" stopIfTrue="1" operator="lessThanOrEqual">
      <formula>2.5</formula>
    </cfRule>
    <cfRule type="cellIs" dxfId="8994" priority="6416" stopIfTrue="1" operator="between">
      <formula>2.5</formula>
      <formula>7</formula>
    </cfRule>
    <cfRule type="cellIs" dxfId="8993" priority="6417" stopIfTrue="1" operator="greaterThan">
      <formula>7</formula>
    </cfRule>
  </conditionalFormatting>
  <conditionalFormatting sqref="H277">
    <cfRule type="cellIs" dxfId="8992" priority="6412" stopIfTrue="1" operator="lessThanOrEqual">
      <formula>12</formula>
    </cfRule>
    <cfRule type="cellIs" dxfId="8991" priority="6413" stopIfTrue="1" operator="between">
      <formula>12</formula>
      <formula>16</formula>
    </cfRule>
    <cfRule type="cellIs" dxfId="8990" priority="6414" stopIfTrue="1" operator="greaterThan">
      <formula>16</formula>
    </cfRule>
  </conditionalFormatting>
  <conditionalFormatting sqref="K277">
    <cfRule type="cellIs" dxfId="8989" priority="6409" stopIfTrue="1" operator="greaterThan">
      <formula>6.2</formula>
    </cfRule>
    <cfRule type="cellIs" dxfId="8988" priority="6410" stopIfTrue="1" operator="between">
      <formula>5.601</formula>
      <formula>6.2</formula>
    </cfRule>
    <cfRule type="cellIs" dxfId="8987" priority="6411" stopIfTrue="1" operator="lessThanOrEqual">
      <formula>5.6</formula>
    </cfRule>
  </conditionalFormatting>
  <conditionalFormatting sqref="L277">
    <cfRule type="cellIs" dxfId="8986" priority="6408" stopIfTrue="1" operator="lessThanOrEqual">
      <formula>0.02</formula>
    </cfRule>
  </conditionalFormatting>
  <conditionalFormatting sqref="G277">
    <cfRule type="cellIs" dxfId="8985" priority="6405" stopIfTrue="1" operator="lessThanOrEqual">
      <formula>0.12</formula>
    </cfRule>
    <cfRule type="cellIs" dxfId="8984" priority="6406" stopIfTrue="1" operator="between">
      <formula>0.1201</formula>
      <formula>0.2</formula>
    </cfRule>
    <cfRule type="cellIs" dxfId="8983" priority="6407" stopIfTrue="1" operator="greaterThan">
      <formula>0.2</formula>
    </cfRule>
  </conditionalFormatting>
  <conditionalFormatting sqref="P277">
    <cfRule type="cellIs" dxfId="8982" priority="6403" stopIfTrue="1" operator="between">
      <formula>50.1</formula>
      <formula>100</formula>
    </cfRule>
    <cfRule type="cellIs" dxfId="8981" priority="6404" stopIfTrue="1" operator="greaterThan">
      <formula>100</formula>
    </cfRule>
  </conditionalFormatting>
  <conditionalFormatting sqref="O277">
    <cfRule type="cellIs" dxfId="8980" priority="6401" stopIfTrue="1" operator="between">
      <formula>1250.1</formula>
      <formula>5000</formula>
    </cfRule>
    <cfRule type="cellIs" dxfId="8979" priority="6402" stopIfTrue="1" operator="greaterThan">
      <formula>5000</formula>
    </cfRule>
  </conditionalFormatting>
  <conditionalFormatting sqref="F277:G277">
    <cfRule type="cellIs" dxfId="8978" priority="6398" stopIfTrue="1" operator="lessThanOrEqual">
      <formula>60</formula>
    </cfRule>
    <cfRule type="cellIs" dxfId="8977" priority="6399" stopIfTrue="1" operator="between">
      <formula>60</formula>
      <formula>100</formula>
    </cfRule>
    <cfRule type="cellIs" dxfId="8976" priority="6400" stopIfTrue="1" operator="greaterThan">
      <formula>100</formula>
    </cfRule>
  </conditionalFormatting>
  <conditionalFormatting sqref="E277">
    <cfRule type="cellIs" dxfId="8975" priority="6395" stopIfTrue="1" operator="lessThanOrEqual">
      <formula>2.5</formula>
    </cfRule>
    <cfRule type="cellIs" dxfId="8974" priority="6396" stopIfTrue="1" operator="between">
      <formula>2.5</formula>
      <formula>7</formula>
    </cfRule>
    <cfRule type="cellIs" dxfId="8973" priority="6397" stopIfTrue="1" operator="greaterThan">
      <formula>7</formula>
    </cfRule>
  </conditionalFormatting>
  <conditionalFormatting sqref="H277">
    <cfRule type="cellIs" dxfId="8972" priority="6392" stopIfTrue="1" operator="lessThanOrEqual">
      <formula>12</formula>
    </cfRule>
    <cfRule type="cellIs" dxfId="8971" priority="6393" stopIfTrue="1" operator="between">
      <formula>12</formula>
      <formula>16</formula>
    </cfRule>
    <cfRule type="cellIs" dxfId="8970" priority="6394" stopIfTrue="1" operator="greaterThan">
      <formula>16</formula>
    </cfRule>
  </conditionalFormatting>
  <conditionalFormatting sqref="K277">
    <cfRule type="cellIs" dxfId="8969" priority="6389" stopIfTrue="1" operator="greaterThan">
      <formula>6.2</formula>
    </cfRule>
    <cfRule type="cellIs" dxfId="8968" priority="6390" stopIfTrue="1" operator="between">
      <formula>5.601</formula>
      <formula>6.2</formula>
    </cfRule>
    <cfRule type="cellIs" dxfId="8967" priority="6391" stopIfTrue="1" operator="lessThanOrEqual">
      <formula>5.6</formula>
    </cfRule>
  </conditionalFormatting>
  <conditionalFormatting sqref="L277">
    <cfRule type="cellIs" dxfId="8966" priority="6388" stopIfTrue="1" operator="lessThanOrEqual">
      <formula>0.02</formula>
    </cfRule>
  </conditionalFormatting>
  <conditionalFormatting sqref="G277">
    <cfRule type="cellIs" dxfId="8965" priority="6385" stopIfTrue="1" operator="lessThanOrEqual">
      <formula>0.12</formula>
    </cfRule>
    <cfRule type="cellIs" dxfId="8964" priority="6386" stopIfTrue="1" operator="between">
      <formula>0.1201</formula>
      <formula>0.2</formula>
    </cfRule>
    <cfRule type="cellIs" dxfId="8963" priority="6387" stopIfTrue="1" operator="greaterThan">
      <formula>0.2</formula>
    </cfRule>
  </conditionalFormatting>
  <conditionalFormatting sqref="P277">
    <cfRule type="cellIs" dxfId="8962" priority="6383" stopIfTrue="1" operator="between">
      <formula>50.1</formula>
      <formula>100</formula>
    </cfRule>
    <cfRule type="cellIs" dxfId="8961" priority="6384" stopIfTrue="1" operator="greaterThan">
      <formula>100</formula>
    </cfRule>
  </conditionalFormatting>
  <conditionalFormatting sqref="O277">
    <cfRule type="cellIs" dxfId="8960" priority="6381" stopIfTrue="1" operator="between">
      <formula>1250.1</formula>
      <formula>5000</formula>
    </cfRule>
    <cfRule type="cellIs" dxfId="8959" priority="6382" stopIfTrue="1" operator="greaterThan">
      <formula>5000</formula>
    </cfRule>
  </conditionalFormatting>
  <conditionalFormatting sqref="Q277">
    <cfRule type="cellIs" dxfId="8958" priority="6379" operator="lessThanOrEqual">
      <formula>1</formula>
    </cfRule>
    <cfRule type="cellIs" dxfId="8957" priority="6380" operator="lessThan">
      <formula>3</formula>
    </cfRule>
  </conditionalFormatting>
  <conditionalFormatting sqref="F289:G289">
    <cfRule type="cellIs" dxfId="8956" priority="6376" stopIfTrue="1" operator="lessThanOrEqual">
      <formula>60</formula>
    </cfRule>
    <cfRule type="cellIs" dxfId="8955" priority="6377" stopIfTrue="1" operator="between">
      <formula>60</formula>
      <formula>100</formula>
    </cfRule>
    <cfRule type="cellIs" dxfId="8954" priority="6378" stopIfTrue="1" operator="greaterThan">
      <formula>100</formula>
    </cfRule>
  </conditionalFormatting>
  <conditionalFormatting sqref="E289">
    <cfRule type="cellIs" dxfId="8953" priority="6373" stopIfTrue="1" operator="lessThanOrEqual">
      <formula>2.5</formula>
    </cfRule>
    <cfRule type="cellIs" dxfId="8952" priority="6374" stopIfTrue="1" operator="between">
      <formula>2.5</formula>
      <formula>7</formula>
    </cfRule>
    <cfRule type="cellIs" dxfId="8951" priority="6375" stopIfTrue="1" operator="greaterThan">
      <formula>7</formula>
    </cfRule>
  </conditionalFormatting>
  <conditionalFormatting sqref="H289">
    <cfRule type="cellIs" dxfId="8950" priority="6370" stopIfTrue="1" operator="lessThanOrEqual">
      <formula>12</formula>
    </cfRule>
    <cfRule type="cellIs" dxfId="8949" priority="6371" stopIfTrue="1" operator="between">
      <formula>12</formula>
      <formula>16</formula>
    </cfRule>
    <cfRule type="cellIs" dxfId="8948" priority="6372" stopIfTrue="1" operator="greaterThan">
      <formula>16</formula>
    </cfRule>
  </conditionalFormatting>
  <conditionalFormatting sqref="K289">
    <cfRule type="cellIs" dxfId="8947" priority="6367" stopIfTrue="1" operator="greaterThan">
      <formula>6.2</formula>
    </cfRule>
    <cfRule type="cellIs" dxfId="8946" priority="6368" stopIfTrue="1" operator="between">
      <formula>5.601</formula>
      <formula>6.2</formula>
    </cfRule>
    <cfRule type="cellIs" dxfId="8945" priority="6369" stopIfTrue="1" operator="lessThanOrEqual">
      <formula>5.6</formula>
    </cfRule>
  </conditionalFormatting>
  <conditionalFormatting sqref="L289">
    <cfRule type="cellIs" dxfId="8944" priority="6366" stopIfTrue="1" operator="lessThanOrEqual">
      <formula>0.02</formula>
    </cfRule>
  </conditionalFormatting>
  <conditionalFormatting sqref="G289">
    <cfRule type="cellIs" dxfId="8943" priority="6363" stopIfTrue="1" operator="lessThanOrEqual">
      <formula>0.12</formula>
    </cfRule>
    <cfRule type="cellIs" dxfId="8942" priority="6364" stopIfTrue="1" operator="between">
      <formula>0.1201</formula>
      <formula>0.2</formula>
    </cfRule>
    <cfRule type="cellIs" dxfId="8941" priority="6365" stopIfTrue="1" operator="greaterThan">
      <formula>0.2</formula>
    </cfRule>
  </conditionalFormatting>
  <conditionalFormatting sqref="P289">
    <cfRule type="cellIs" dxfId="8940" priority="6361" stopIfTrue="1" operator="between">
      <formula>50.1</formula>
      <formula>100</formula>
    </cfRule>
    <cfRule type="cellIs" dxfId="8939" priority="6362" stopIfTrue="1" operator="greaterThan">
      <formula>100</formula>
    </cfRule>
  </conditionalFormatting>
  <conditionalFormatting sqref="O289">
    <cfRule type="cellIs" dxfId="8938" priority="6359" stopIfTrue="1" operator="between">
      <formula>1250.1</formula>
      <formula>5000</formula>
    </cfRule>
    <cfRule type="cellIs" dxfId="8937" priority="6360" stopIfTrue="1" operator="greaterThan">
      <formula>5000</formula>
    </cfRule>
  </conditionalFormatting>
  <conditionalFormatting sqref="Q289">
    <cfRule type="cellIs" dxfId="8936" priority="6357" operator="lessThanOrEqual">
      <formula>1</formula>
    </cfRule>
    <cfRule type="cellIs" dxfId="8935" priority="6358" operator="lessThan">
      <formula>3</formula>
    </cfRule>
  </conditionalFormatting>
  <conditionalFormatting sqref="F301:G301">
    <cfRule type="cellIs" dxfId="8934" priority="6354" stopIfTrue="1" operator="lessThanOrEqual">
      <formula>60</formula>
    </cfRule>
    <cfRule type="cellIs" dxfId="8933" priority="6355" stopIfTrue="1" operator="between">
      <formula>60</formula>
      <formula>100</formula>
    </cfRule>
    <cfRule type="cellIs" dxfId="8932" priority="6356" stopIfTrue="1" operator="greaterThan">
      <formula>100</formula>
    </cfRule>
  </conditionalFormatting>
  <conditionalFormatting sqref="E301">
    <cfRule type="cellIs" dxfId="8931" priority="6351" stopIfTrue="1" operator="lessThanOrEqual">
      <formula>2.5</formula>
    </cfRule>
    <cfRule type="cellIs" dxfId="8930" priority="6352" stopIfTrue="1" operator="between">
      <formula>2.5</formula>
      <formula>7</formula>
    </cfRule>
    <cfRule type="cellIs" dxfId="8929" priority="6353" stopIfTrue="1" operator="greaterThan">
      <formula>7</formula>
    </cfRule>
  </conditionalFormatting>
  <conditionalFormatting sqref="H301">
    <cfRule type="cellIs" dxfId="8928" priority="6348" stopIfTrue="1" operator="lessThanOrEqual">
      <formula>12</formula>
    </cfRule>
    <cfRule type="cellIs" dxfId="8927" priority="6349" stopIfTrue="1" operator="between">
      <formula>12</formula>
      <formula>16</formula>
    </cfRule>
    <cfRule type="cellIs" dxfId="8926" priority="6350" stopIfTrue="1" operator="greaterThan">
      <formula>16</formula>
    </cfRule>
  </conditionalFormatting>
  <conditionalFormatting sqref="K301">
    <cfRule type="cellIs" dxfId="8925" priority="6345" stopIfTrue="1" operator="greaterThan">
      <formula>6.2</formula>
    </cfRule>
    <cfRule type="cellIs" dxfId="8924" priority="6346" stopIfTrue="1" operator="between">
      <formula>5.601</formula>
      <formula>6.2</formula>
    </cfRule>
    <cfRule type="cellIs" dxfId="8923" priority="6347" stopIfTrue="1" operator="lessThanOrEqual">
      <formula>5.6</formula>
    </cfRule>
  </conditionalFormatting>
  <conditionalFormatting sqref="L301">
    <cfRule type="cellIs" dxfId="8922" priority="6344" stopIfTrue="1" operator="lessThanOrEqual">
      <formula>0.02</formula>
    </cfRule>
  </conditionalFormatting>
  <conditionalFormatting sqref="G301">
    <cfRule type="cellIs" dxfId="8921" priority="6341" stopIfTrue="1" operator="lessThanOrEqual">
      <formula>0.12</formula>
    </cfRule>
    <cfRule type="cellIs" dxfId="8920" priority="6342" stopIfTrue="1" operator="between">
      <formula>0.1201</formula>
      <formula>0.2</formula>
    </cfRule>
    <cfRule type="cellIs" dxfId="8919" priority="6343" stopIfTrue="1" operator="greaterThan">
      <formula>0.2</formula>
    </cfRule>
  </conditionalFormatting>
  <conditionalFormatting sqref="P301">
    <cfRule type="cellIs" dxfId="8918" priority="6339" stopIfTrue="1" operator="between">
      <formula>50.1</formula>
      <formula>100</formula>
    </cfRule>
    <cfRule type="cellIs" dxfId="8917" priority="6340" stopIfTrue="1" operator="greaterThan">
      <formula>100</formula>
    </cfRule>
  </conditionalFormatting>
  <conditionalFormatting sqref="O301">
    <cfRule type="cellIs" dxfId="8916" priority="6337" stopIfTrue="1" operator="between">
      <formula>1250.1</formula>
      <formula>5000</formula>
    </cfRule>
    <cfRule type="cellIs" dxfId="8915" priority="6338" stopIfTrue="1" operator="greaterThan">
      <formula>5000</formula>
    </cfRule>
  </conditionalFormatting>
  <conditionalFormatting sqref="F301:G301">
    <cfRule type="cellIs" dxfId="8914" priority="6334" stopIfTrue="1" operator="lessThanOrEqual">
      <formula>60</formula>
    </cfRule>
    <cfRule type="cellIs" dxfId="8913" priority="6335" stopIfTrue="1" operator="between">
      <formula>60</formula>
      <formula>100</formula>
    </cfRule>
    <cfRule type="cellIs" dxfId="8912" priority="6336" stopIfTrue="1" operator="greaterThan">
      <formula>100</formula>
    </cfRule>
  </conditionalFormatting>
  <conditionalFormatting sqref="E301">
    <cfRule type="cellIs" dxfId="8911" priority="6331" stopIfTrue="1" operator="lessThanOrEqual">
      <formula>2.5</formula>
    </cfRule>
    <cfRule type="cellIs" dxfId="8910" priority="6332" stopIfTrue="1" operator="between">
      <formula>2.5</formula>
      <formula>7</formula>
    </cfRule>
    <cfRule type="cellIs" dxfId="8909" priority="6333" stopIfTrue="1" operator="greaterThan">
      <formula>7</formula>
    </cfRule>
  </conditionalFormatting>
  <conditionalFormatting sqref="H301">
    <cfRule type="cellIs" dxfId="8908" priority="6328" stopIfTrue="1" operator="lessThanOrEqual">
      <formula>12</formula>
    </cfRule>
    <cfRule type="cellIs" dxfId="8907" priority="6329" stopIfTrue="1" operator="between">
      <formula>12</formula>
      <formula>16</formula>
    </cfRule>
    <cfRule type="cellIs" dxfId="8906" priority="6330" stopIfTrue="1" operator="greaterThan">
      <formula>16</formula>
    </cfRule>
  </conditionalFormatting>
  <conditionalFormatting sqref="K301">
    <cfRule type="cellIs" dxfId="8905" priority="6325" stopIfTrue="1" operator="greaterThan">
      <formula>6.2</formula>
    </cfRule>
    <cfRule type="cellIs" dxfId="8904" priority="6326" stopIfTrue="1" operator="between">
      <formula>5.601</formula>
      <formula>6.2</formula>
    </cfRule>
    <cfRule type="cellIs" dxfId="8903" priority="6327" stopIfTrue="1" operator="lessThanOrEqual">
      <formula>5.6</formula>
    </cfRule>
  </conditionalFormatting>
  <conditionalFormatting sqref="L301">
    <cfRule type="cellIs" dxfId="8902" priority="6324" stopIfTrue="1" operator="lessThanOrEqual">
      <formula>0.02</formula>
    </cfRule>
  </conditionalFormatting>
  <conditionalFormatting sqref="G301">
    <cfRule type="cellIs" dxfId="8901" priority="6321" stopIfTrue="1" operator="lessThanOrEqual">
      <formula>0.12</formula>
    </cfRule>
    <cfRule type="cellIs" dxfId="8900" priority="6322" stopIfTrue="1" operator="between">
      <formula>0.1201</formula>
      <formula>0.2</formula>
    </cfRule>
    <cfRule type="cellIs" dxfId="8899" priority="6323" stopIfTrue="1" operator="greaterThan">
      <formula>0.2</formula>
    </cfRule>
  </conditionalFormatting>
  <conditionalFormatting sqref="P301">
    <cfRule type="cellIs" dxfId="8898" priority="6319" stopIfTrue="1" operator="between">
      <formula>50.1</formula>
      <formula>100</formula>
    </cfRule>
    <cfRule type="cellIs" dxfId="8897" priority="6320" stopIfTrue="1" operator="greaterThan">
      <formula>100</formula>
    </cfRule>
  </conditionalFormatting>
  <conditionalFormatting sqref="O301">
    <cfRule type="cellIs" dxfId="8896" priority="6317" stopIfTrue="1" operator="between">
      <formula>1250.1</formula>
      <formula>5000</formula>
    </cfRule>
    <cfRule type="cellIs" dxfId="8895" priority="6318" stopIfTrue="1" operator="greaterThan">
      <formula>5000</formula>
    </cfRule>
  </conditionalFormatting>
  <conditionalFormatting sqref="Q301">
    <cfRule type="cellIs" dxfId="8894" priority="6315" operator="lessThanOrEqual">
      <formula>1</formula>
    </cfRule>
    <cfRule type="cellIs" dxfId="8893" priority="6316" operator="lessThan">
      <formula>3</formula>
    </cfRule>
  </conditionalFormatting>
  <conditionalFormatting sqref="F313:G313">
    <cfRule type="cellIs" dxfId="8892" priority="6312" stopIfTrue="1" operator="lessThanOrEqual">
      <formula>60</formula>
    </cfRule>
    <cfRule type="cellIs" dxfId="8891" priority="6313" stopIfTrue="1" operator="between">
      <formula>60</formula>
      <formula>100</formula>
    </cfRule>
    <cfRule type="cellIs" dxfId="8890" priority="6314" stopIfTrue="1" operator="greaterThan">
      <formula>100</formula>
    </cfRule>
  </conditionalFormatting>
  <conditionalFormatting sqref="E313">
    <cfRule type="cellIs" dxfId="8889" priority="6309" stopIfTrue="1" operator="lessThanOrEqual">
      <formula>2.5</formula>
    </cfRule>
    <cfRule type="cellIs" dxfId="8888" priority="6310" stopIfTrue="1" operator="between">
      <formula>2.5</formula>
      <formula>7</formula>
    </cfRule>
    <cfRule type="cellIs" dxfId="8887" priority="6311" stopIfTrue="1" operator="greaterThan">
      <formula>7</formula>
    </cfRule>
  </conditionalFormatting>
  <conditionalFormatting sqref="H313">
    <cfRule type="cellIs" dxfId="8886" priority="6306" stopIfTrue="1" operator="lessThanOrEqual">
      <formula>12</formula>
    </cfRule>
    <cfRule type="cellIs" dxfId="8885" priority="6307" stopIfTrue="1" operator="between">
      <formula>12</formula>
      <formula>16</formula>
    </cfRule>
    <cfRule type="cellIs" dxfId="8884" priority="6308" stopIfTrue="1" operator="greaterThan">
      <formula>16</formula>
    </cfRule>
  </conditionalFormatting>
  <conditionalFormatting sqref="K313">
    <cfRule type="cellIs" dxfId="8883" priority="6303" stopIfTrue="1" operator="greaterThan">
      <formula>6.2</formula>
    </cfRule>
    <cfRule type="cellIs" dxfId="8882" priority="6304" stopIfTrue="1" operator="between">
      <formula>5.601</formula>
      <formula>6.2</formula>
    </cfRule>
    <cfRule type="cellIs" dxfId="8881" priority="6305" stopIfTrue="1" operator="lessThanOrEqual">
      <formula>5.6</formula>
    </cfRule>
  </conditionalFormatting>
  <conditionalFormatting sqref="L313">
    <cfRule type="cellIs" dxfId="8880" priority="6302" stopIfTrue="1" operator="lessThanOrEqual">
      <formula>0.02</formula>
    </cfRule>
  </conditionalFormatting>
  <conditionalFormatting sqref="G313">
    <cfRule type="cellIs" dxfId="8879" priority="6299" stopIfTrue="1" operator="lessThanOrEqual">
      <formula>0.12</formula>
    </cfRule>
    <cfRule type="cellIs" dxfId="8878" priority="6300" stopIfTrue="1" operator="between">
      <formula>0.1201</formula>
      <formula>0.2</formula>
    </cfRule>
    <cfRule type="cellIs" dxfId="8877" priority="6301" stopIfTrue="1" operator="greaterThan">
      <formula>0.2</formula>
    </cfRule>
  </conditionalFormatting>
  <conditionalFormatting sqref="P313">
    <cfRule type="cellIs" dxfId="8876" priority="6297" stopIfTrue="1" operator="between">
      <formula>50.1</formula>
      <formula>100</formula>
    </cfRule>
    <cfRule type="cellIs" dxfId="8875" priority="6298" stopIfTrue="1" operator="greaterThan">
      <formula>100</formula>
    </cfRule>
  </conditionalFormatting>
  <conditionalFormatting sqref="O313">
    <cfRule type="cellIs" dxfId="8874" priority="6295" stopIfTrue="1" operator="between">
      <formula>1250.1</formula>
      <formula>5000</formula>
    </cfRule>
    <cfRule type="cellIs" dxfId="8873" priority="6296" stopIfTrue="1" operator="greaterThan">
      <formula>5000</formula>
    </cfRule>
  </conditionalFormatting>
  <conditionalFormatting sqref="F313:G313">
    <cfRule type="cellIs" dxfId="8872" priority="6292" stopIfTrue="1" operator="lessThanOrEqual">
      <formula>60</formula>
    </cfRule>
    <cfRule type="cellIs" dxfId="8871" priority="6293" stopIfTrue="1" operator="between">
      <formula>60</formula>
      <formula>100</formula>
    </cfRule>
    <cfRule type="cellIs" dxfId="8870" priority="6294" stopIfTrue="1" operator="greaterThan">
      <formula>100</formula>
    </cfRule>
  </conditionalFormatting>
  <conditionalFormatting sqref="E313">
    <cfRule type="cellIs" dxfId="8869" priority="6289" stopIfTrue="1" operator="lessThanOrEqual">
      <formula>2.5</formula>
    </cfRule>
    <cfRule type="cellIs" dxfId="8868" priority="6290" stopIfTrue="1" operator="between">
      <formula>2.5</formula>
      <formula>7</formula>
    </cfRule>
    <cfRule type="cellIs" dxfId="8867" priority="6291" stopIfTrue="1" operator="greaterThan">
      <formula>7</formula>
    </cfRule>
  </conditionalFormatting>
  <conditionalFormatting sqref="H313">
    <cfRule type="cellIs" dxfId="8866" priority="6286" stopIfTrue="1" operator="lessThanOrEqual">
      <formula>12</formula>
    </cfRule>
    <cfRule type="cellIs" dxfId="8865" priority="6287" stopIfTrue="1" operator="between">
      <formula>12</formula>
      <formula>16</formula>
    </cfRule>
    <cfRule type="cellIs" dxfId="8864" priority="6288" stopIfTrue="1" operator="greaterThan">
      <formula>16</formula>
    </cfRule>
  </conditionalFormatting>
  <conditionalFormatting sqref="K313">
    <cfRule type="cellIs" dxfId="8863" priority="6283" stopIfTrue="1" operator="greaterThan">
      <formula>6.2</formula>
    </cfRule>
    <cfRule type="cellIs" dxfId="8862" priority="6284" stopIfTrue="1" operator="between">
      <formula>5.601</formula>
      <formula>6.2</formula>
    </cfRule>
    <cfRule type="cellIs" dxfId="8861" priority="6285" stopIfTrue="1" operator="lessThanOrEqual">
      <formula>5.6</formula>
    </cfRule>
  </conditionalFormatting>
  <conditionalFormatting sqref="L313">
    <cfRule type="cellIs" dxfId="8860" priority="6282" stopIfTrue="1" operator="lessThanOrEqual">
      <formula>0.02</formula>
    </cfRule>
  </conditionalFormatting>
  <conditionalFormatting sqref="G313">
    <cfRule type="cellIs" dxfId="8859" priority="6279" stopIfTrue="1" operator="lessThanOrEqual">
      <formula>0.12</formula>
    </cfRule>
    <cfRule type="cellIs" dxfId="8858" priority="6280" stopIfTrue="1" operator="between">
      <formula>0.1201</formula>
      <formula>0.2</formula>
    </cfRule>
    <cfRule type="cellIs" dxfId="8857" priority="6281" stopIfTrue="1" operator="greaterThan">
      <formula>0.2</formula>
    </cfRule>
  </conditionalFormatting>
  <conditionalFormatting sqref="P313">
    <cfRule type="cellIs" dxfId="8856" priority="6277" stopIfTrue="1" operator="between">
      <formula>50.1</formula>
      <formula>100</formula>
    </cfRule>
    <cfRule type="cellIs" dxfId="8855" priority="6278" stopIfTrue="1" operator="greaterThan">
      <formula>100</formula>
    </cfRule>
  </conditionalFormatting>
  <conditionalFormatting sqref="O313">
    <cfRule type="cellIs" dxfId="8854" priority="6275" stopIfTrue="1" operator="between">
      <formula>1250.1</formula>
      <formula>5000</formula>
    </cfRule>
    <cfRule type="cellIs" dxfId="8853" priority="6276" stopIfTrue="1" operator="greaterThan">
      <formula>5000</formula>
    </cfRule>
  </conditionalFormatting>
  <conditionalFormatting sqref="Q313">
    <cfRule type="cellIs" dxfId="8852" priority="6273" operator="lessThanOrEqual">
      <formula>1</formula>
    </cfRule>
    <cfRule type="cellIs" dxfId="8851" priority="6274" operator="lessThan">
      <formula>3</formula>
    </cfRule>
  </conditionalFormatting>
  <conditionalFormatting sqref="F325 J325">
    <cfRule type="cellIs" dxfId="8850" priority="6270" stopIfTrue="1" operator="lessThanOrEqual">
      <formula>60</formula>
    </cfRule>
    <cfRule type="cellIs" dxfId="8849" priority="6271" stopIfTrue="1" operator="between">
      <formula>60</formula>
      <formula>100</formula>
    </cfRule>
    <cfRule type="cellIs" dxfId="8848" priority="6272" stopIfTrue="1" operator="greaterThan">
      <formula>100</formula>
    </cfRule>
  </conditionalFormatting>
  <conditionalFormatting sqref="E325">
    <cfRule type="cellIs" dxfId="8847" priority="6267" stopIfTrue="1" operator="lessThanOrEqual">
      <formula>2.5</formula>
    </cfRule>
    <cfRule type="cellIs" dxfId="8846" priority="6268" stopIfTrue="1" operator="between">
      <formula>2.5</formula>
      <formula>7</formula>
    </cfRule>
    <cfRule type="cellIs" dxfId="8845" priority="6269" stopIfTrue="1" operator="greaterThan">
      <formula>7</formula>
    </cfRule>
  </conditionalFormatting>
  <conditionalFormatting sqref="H325">
    <cfRule type="cellIs" dxfId="8844" priority="6264" stopIfTrue="1" operator="lessThanOrEqual">
      <formula>12</formula>
    </cfRule>
    <cfRule type="cellIs" dxfId="8843" priority="6265" stopIfTrue="1" operator="between">
      <formula>12</formula>
      <formula>16</formula>
    </cfRule>
    <cfRule type="cellIs" dxfId="8842" priority="6266" stopIfTrue="1" operator="greaterThan">
      <formula>16</formula>
    </cfRule>
  </conditionalFormatting>
  <conditionalFormatting sqref="K325">
    <cfRule type="cellIs" dxfId="8841" priority="6261" stopIfTrue="1" operator="greaterThan">
      <formula>6.2</formula>
    </cfRule>
    <cfRule type="cellIs" dxfId="8840" priority="6262" stopIfTrue="1" operator="between">
      <formula>5.601</formula>
      <formula>6.2</formula>
    </cfRule>
    <cfRule type="cellIs" dxfId="8839" priority="6263" stopIfTrue="1" operator="lessThanOrEqual">
      <formula>5.6</formula>
    </cfRule>
  </conditionalFormatting>
  <conditionalFormatting sqref="L325">
    <cfRule type="cellIs" dxfId="8838" priority="6260" stopIfTrue="1" operator="lessThanOrEqual">
      <formula>0.02</formula>
    </cfRule>
  </conditionalFormatting>
  <conditionalFormatting sqref="G325">
    <cfRule type="cellIs" dxfId="8837" priority="6257" stopIfTrue="1" operator="lessThanOrEqual">
      <formula>0.12</formula>
    </cfRule>
    <cfRule type="cellIs" dxfId="8836" priority="6258" stopIfTrue="1" operator="between">
      <formula>0.1201</formula>
      <formula>0.2</formula>
    </cfRule>
    <cfRule type="cellIs" dxfId="8835" priority="6259" stopIfTrue="1" operator="greaterThan">
      <formula>0.2</formula>
    </cfRule>
  </conditionalFormatting>
  <conditionalFormatting sqref="P325">
    <cfRule type="cellIs" dxfId="8834" priority="6255" stopIfTrue="1" operator="between">
      <formula>50.1</formula>
      <formula>100</formula>
    </cfRule>
    <cfRule type="cellIs" dxfId="8833" priority="6256" stopIfTrue="1" operator="greaterThan">
      <formula>100</formula>
    </cfRule>
  </conditionalFormatting>
  <conditionalFormatting sqref="O325">
    <cfRule type="cellIs" dxfId="8832" priority="6253" stopIfTrue="1" operator="between">
      <formula>1250.1</formula>
      <formula>5000</formula>
    </cfRule>
    <cfRule type="cellIs" dxfId="8831" priority="6254" stopIfTrue="1" operator="greaterThan">
      <formula>5000</formula>
    </cfRule>
  </conditionalFormatting>
  <conditionalFormatting sqref="F325 J325">
    <cfRule type="cellIs" dxfId="8830" priority="6250" stopIfTrue="1" operator="lessThanOrEqual">
      <formula>60</formula>
    </cfRule>
    <cfRule type="cellIs" dxfId="8829" priority="6251" stopIfTrue="1" operator="between">
      <formula>60</formula>
      <formula>100</formula>
    </cfRule>
    <cfRule type="cellIs" dxfId="8828" priority="6252" stopIfTrue="1" operator="greaterThan">
      <formula>100</formula>
    </cfRule>
  </conditionalFormatting>
  <conditionalFormatting sqref="E325">
    <cfRule type="cellIs" dxfId="8827" priority="6247" stopIfTrue="1" operator="lessThanOrEqual">
      <formula>2.5</formula>
    </cfRule>
    <cfRule type="cellIs" dxfId="8826" priority="6248" stopIfTrue="1" operator="between">
      <formula>2.5</formula>
      <formula>7</formula>
    </cfRule>
    <cfRule type="cellIs" dxfId="8825" priority="6249" stopIfTrue="1" operator="greaterThan">
      <formula>7</formula>
    </cfRule>
  </conditionalFormatting>
  <conditionalFormatting sqref="H325">
    <cfRule type="cellIs" dxfId="8824" priority="6244" stopIfTrue="1" operator="lessThanOrEqual">
      <formula>12</formula>
    </cfRule>
    <cfRule type="cellIs" dxfId="8823" priority="6245" stopIfTrue="1" operator="between">
      <formula>12</formula>
      <formula>16</formula>
    </cfRule>
    <cfRule type="cellIs" dxfId="8822" priority="6246" stopIfTrue="1" operator="greaterThan">
      <formula>16</formula>
    </cfRule>
  </conditionalFormatting>
  <conditionalFormatting sqref="K325">
    <cfRule type="cellIs" dxfId="8821" priority="6241" stopIfTrue="1" operator="greaterThan">
      <formula>6.2</formula>
    </cfRule>
    <cfRule type="cellIs" dxfId="8820" priority="6242" stopIfTrue="1" operator="between">
      <formula>5.601</formula>
      <formula>6.2</formula>
    </cfRule>
    <cfRule type="cellIs" dxfId="8819" priority="6243" stopIfTrue="1" operator="lessThanOrEqual">
      <formula>5.6</formula>
    </cfRule>
  </conditionalFormatting>
  <conditionalFormatting sqref="L325">
    <cfRule type="cellIs" dxfId="8818" priority="6240" stopIfTrue="1" operator="lessThanOrEqual">
      <formula>0.02</formula>
    </cfRule>
  </conditionalFormatting>
  <conditionalFormatting sqref="G325">
    <cfRule type="cellIs" dxfId="8817" priority="6237" stopIfTrue="1" operator="lessThanOrEqual">
      <formula>0.12</formula>
    </cfRule>
    <cfRule type="cellIs" dxfId="8816" priority="6238" stopIfTrue="1" operator="between">
      <formula>0.1201</formula>
      <formula>0.2</formula>
    </cfRule>
    <cfRule type="cellIs" dxfId="8815" priority="6239" stopIfTrue="1" operator="greaterThan">
      <formula>0.2</formula>
    </cfRule>
  </conditionalFormatting>
  <conditionalFormatting sqref="P325">
    <cfRule type="cellIs" dxfId="8814" priority="6235" stopIfTrue="1" operator="between">
      <formula>50.1</formula>
      <formula>100</formula>
    </cfRule>
    <cfRule type="cellIs" dxfId="8813" priority="6236" stopIfTrue="1" operator="greaterThan">
      <formula>100</formula>
    </cfRule>
  </conditionalFormatting>
  <conditionalFormatting sqref="O325">
    <cfRule type="cellIs" dxfId="8812" priority="6233" stopIfTrue="1" operator="between">
      <formula>1250.1</formula>
      <formula>5000</formula>
    </cfRule>
    <cfRule type="cellIs" dxfId="8811" priority="6234" stopIfTrue="1" operator="greaterThan">
      <formula>5000</formula>
    </cfRule>
  </conditionalFormatting>
  <conditionalFormatting sqref="Q325">
    <cfRule type="cellIs" dxfId="8810" priority="6231" operator="lessThanOrEqual">
      <formula>1</formula>
    </cfRule>
    <cfRule type="cellIs" dxfId="8809" priority="6232" operator="lessThan">
      <formula>3</formula>
    </cfRule>
  </conditionalFormatting>
  <conditionalFormatting sqref="F337:G337">
    <cfRule type="cellIs" dxfId="8808" priority="6228" stopIfTrue="1" operator="lessThanOrEqual">
      <formula>60</formula>
    </cfRule>
    <cfRule type="cellIs" dxfId="8807" priority="6229" stopIfTrue="1" operator="between">
      <formula>60</formula>
      <formula>100</formula>
    </cfRule>
    <cfRule type="cellIs" dxfId="8806" priority="6230" stopIfTrue="1" operator="greaterThan">
      <formula>100</formula>
    </cfRule>
  </conditionalFormatting>
  <conditionalFormatting sqref="E337">
    <cfRule type="cellIs" dxfId="8805" priority="6225" stopIfTrue="1" operator="lessThanOrEqual">
      <formula>2.5</formula>
    </cfRule>
    <cfRule type="cellIs" dxfId="8804" priority="6226" stopIfTrue="1" operator="between">
      <formula>2.5</formula>
      <formula>7</formula>
    </cfRule>
    <cfRule type="cellIs" dxfId="8803" priority="6227" stopIfTrue="1" operator="greaterThan">
      <formula>7</formula>
    </cfRule>
  </conditionalFormatting>
  <conditionalFormatting sqref="H337">
    <cfRule type="cellIs" dxfId="8802" priority="6222" stopIfTrue="1" operator="lessThanOrEqual">
      <formula>12</formula>
    </cfRule>
    <cfRule type="cellIs" dxfId="8801" priority="6223" stopIfTrue="1" operator="between">
      <formula>12</formula>
      <formula>16</formula>
    </cfRule>
    <cfRule type="cellIs" dxfId="8800" priority="6224" stopIfTrue="1" operator="greaterThan">
      <formula>16</formula>
    </cfRule>
  </conditionalFormatting>
  <conditionalFormatting sqref="K337">
    <cfRule type="cellIs" dxfId="8799" priority="6219" stopIfTrue="1" operator="greaterThan">
      <formula>6.2</formula>
    </cfRule>
    <cfRule type="cellIs" dxfId="8798" priority="6220" stopIfTrue="1" operator="between">
      <formula>5.601</formula>
      <formula>6.2</formula>
    </cfRule>
    <cfRule type="cellIs" dxfId="8797" priority="6221" stopIfTrue="1" operator="lessThanOrEqual">
      <formula>5.6</formula>
    </cfRule>
  </conditionalFormatting>
  <conditionalFormatting sqref="L337">
    <cfRule type="cellIs" dxfId="8796" priority="6218" stopIfTrue="1" operator="lessThanOrEqual">
      <formula>0.02</formula>
    </cfRule>
  </conditionalFormatting>
  <conditionalFormatting sqref="G337">
    <cfRule type="cellIs" dxfId="8795" priority="6215" stopIfTrue="1" operator="lessThanOrEqual">
      <formula>0.12</formula>
    </cfRule>
    <cfRule type="cellIs" dxfId="8794" priority="6216" stopIfTrue="1" operator="between">
      <formula>0.1201</formula>
      <formula>0.2</formula>
    </cfRule>
    <cfRule type="cellIs" dxfId="8793" priority="6217" stopIfTrue="1" operator="greaterThan">
      <formula>0.2</formula>
    </cfRule>
  </conditionalFormatting>
  <conditionalFormatting sqref="P337">
    <cfRule type="cellIs" dxfId="8792" priority="6213" stopIfTrue="1" operator="between">
      <formula>50.1</formula>
      <formula>100</formula>
    </cfRule>
    <cfRule type="cellIs" dxfId="8791" priority="6214" stopIfTrue="1" operator="greaterThan">
      <formula>100</formula>
    </cfRule>
  </conditionalFormatting>
  <conditionalFormatting sqref="O337">
    <cfRule type="cellIs" dxfId="8790" priority="6211" stopIfTrue="1" operator="between">
      <formula>1250.1</formula>
      <formula>5000</formula>
    </cfRule>
    <cfRule type="cellIs" dxfId="8789" priority="6212" stopIfTrue="1" operator="greaterThan">
      <formula>5000</formula>
    </cfRule>
  </conditionalFormatting>
  <conditionalFormatting sqref="F337:G337">
    <cfRule type="cellIs" dxfId="8788" priority="6208" stopIfTrue="1" operator="lessThanOrEqual">
      <formula>60</formula>
    </cfRule>
    <cfRule type="cellIs" dxfId="8787" priority="6209" stopIfTrue="1" operator="between">
      <formula>60</formula>
      <formula>100</formula>
    </cfRule>
    <cfRule type="cellIs" dxfId="8786" priority="6210" stopIfTrue="1" operator="greaterThan">
      <formula>100</formula>
    </cfRule>
  </conditionalFormatting>
  <conditionalFormatting sqref="E337">
    <cfRule type="cellIs" dxfId="8785" priority="6205" stopIfTrue="1" operator="lessThanOrEqual">
      <formula>2.5</formula>
    </cfRule>
    <cfRule type="cellIs" dxfId="8784" priority="6206" stopIfTrue="1" operator="between">
      <formula>2.5</formula>
      <formula>7</formula>
    </cfRule>
    <cfRule type="cellIs" dxfId="8783" priority="6207" stopIfTrue="1" operator="greaterThan">
      <formula>7</formula>
    </cfRule>
  </conditionalFormatting>
  <conditionalFormatting sqref="H337">
    <cfRule type="cellIs" dxfId="8782" priority="6202" stopIfTrue="1" operator="lessThanOrEqual">
      <formula>12</formula>
    </cfRule>
    <cfRule type="cellIs" dxfId="8781" priority="6203" stopIfTrue="1" operator="between">
      <formula>12</formula>
      <formula>16</formula>
    </cfRule>
    <cfRule type="cellIs" dxfId="8780" priority="6204" stopIfTrue="1" operator="greaterThan">
      <formula>16</formula>
    </cfRule>
  </conditionalFormatting>
  <conditionalFormatting sqref="K337">
    <cfRule type="cellIs" dxfId="8779" priority="6199" stopIfTrue="1" operator="greaterThan">
      <formula>6.2</formula>
    </cfRule>
    <cfRule type="cellIs" dxfId="8778" priority="6200" stopIfTrue="1" operator="between">
      <formula>5.601</formula>
      <formula>6.2</formula>
    </cfRule>
    <cfRule type="cellIs" dxfId="8777" priority="6201" stopIfTrue="1" operator="lessThanOrEqual">
      <formula>5.6</formula>
    </cfRule>
  </conditionalFormatting>
  <conditionalFormatting sqref="L337">
    <cfRule type="cellIs" dxfId="8776" priority="6198" stopIfTrue="1" operator="lessThanOrEqual">
      <formula>0.02</formula>
    </cfRule>
  </conditionalFormatting>
  <conditionalFormatting sqref="G337">
    <cfRule type="cellIs" dxfId="8775" priority="6195" stopIfTrue="1" operator="lessThanOrEqual">
      <formula>0.12</formula>
    </cfRule>
    <cfRule type="cellIs" dxfId="8774" priority="6196" stopIfTrue="1" operator="between">
      <formula>0.1201</formula>
      <formula>0.2</formula>
    </cfRule>
    <cfRule type="cellIs" dxfId="8773" priority="6197" stopIfTrue="1" operator="greaterThan">
      <formula>0.2</formula>
    </cfRule>
  </conditionalFormatting>
  <conditionalFormatting sqref="P337">
    <cfRule type="cellIs" dxfId="8772" priority="6193" stopIfTrue="1" operator="between">
      <formula>50.1</formula>
      <formula>100</formula>
    </cfRule>
    <cfRule type="cellIs" dxfId="8771" priority="6194" stopIfTrue="1" operator="greaterThan">
      <formula>100</formula>
    </cfRule>
  </conditionalFormatting>
  <conditionalFormatting sqref="O337">
    <cfRule type="cellIs" dxfId="8770" priority="6191" stopIfTrue="1" operator="between">
      <formula>1250.1</formula>
      <formula>5000</formula>
    </cfRule>
    <cfRule type="cellIs" dxfId="8769" priority="6192" stopIfTrue="1" operator="greaterThan">
      <formula>5000</formula>
    </cfRule>
  </conditionalFormatting>
  <conditionalFormatting sqref="Q337">
    <cfRule type="cellIs" dxfId="8768" priority="6189" operator="lessThanOrEqual">
      <formula>1</formula>
    </cfRule>
    <cfRule type="cellIs" dxfId="8767" priority="6190" operator="lessThan">
      <formula>3</formula>
    </cfRule>
  </conditionalFormatting>
  <conditionalFormatting sqref="F354:G354">
    <cfRule type="cellIs" dxfId="8766" priority="6186" stopIfTrue="1" operator="lessThanOrEqual">
      <formula>60</formula>
    </cfRule>
    <cfRule type="cellIs" dxfId="8765" priority="6187" stopIfTrue="1" operator="between">
      <formula>60</formula>
      <formula>100</formula>
    </cfRule>
    <cfRule type="cellIs" dxfId="8764" priority="6188" stopIfTrue="1" operator="greaterThan">
      <formula>100</formula>
    </cfRule>
  </conditionalFormatting>
  <conditionalFormatting sqref="E354">
    <cfRule type="cellIs" dxfId="8763" priority="6183" stopIfTrue="1" operator="lessThanOrEqual">
      <formula>2.5</formula>
    </cfRule>
    <cfRule type="cellIs" dxfId="8762" priority="6184" stopIfTrue="1" operator="between">
      <formula>2.5</formula>
      <formula>7</formula>
    </cfRule>
    <cfRule type="cellIs" dxfId="8761" priority="6185" stopIfTrue="1" operator="greaterThan">
      <formula>7</formula>
    </cfRule>
  </conditionalFormatting>
  <conditionalFormatting sqref="H354">
    <cfRule type="cellIs" dxfId="8760" priority="6180" stopIfTrue="1" operator="lessThanOrEqual">
      <formula>12</formula>
    </cfRule>
    <cfRule type="cellIs" dxfId="8759" priority="6181" stopIfTrue="1" operator="between">
      <formula>12</formula>
      <formula>16</formula>
    </cfRule>
    <cfRule type="cellIs" dxfId="8758" priority="6182" stopIfTrue="1" operator="greaterThan">
      <formula>16</formula>
    </cfRule>
  </conditionalFormatting>
  <conditionalFormatting sqref="K354">
    <cfRule type="cellIs" dxfId="8757" priority="6177" stopIfTrue="1" operator="greaterThan">
      <formula>6.2</formula>
    </cfRule>
    <cfRule type="cellIs" dxfId="8756" priority="6178" stopIfTrue="1" operator="between">
      <formula>5.601</formula>
      <formula>6.2</formula>
    </cfRule>
    <cfRule type="cellIs" dxfId="8755" priority="6179" stopIfTrue="1" operator="lessThanOrEqual">
      <formula>5.6</formula>
    </cfRule>
  </conditionalFormatting>
  <conditionalFormatting sqref="L354">
    <cfRule type="cellIs" dxfId="8754" priority="6176" stopIfTrue="1" operator="lessThanOrEqual">
      <formula>0.02</formula>
    </cfRule>
  </conditionalFormatting>
  <conditionalFormatting sqref="G354">
    <cfRule type="cellIs" dxfId="8753" priority="6173" stopIfTrue="1" operator="lessThanOrEqual">
      <formula>0.12</formula>
    </cfRule>
    <cfRule type="cellIs" dxfId="8752" priority="6174" stopIfTrue="1" operator="between">
      <formula>0.1201</formula>
      <formula>0.2</formula>
    </cfRule>
    <cfRule type="cellIs" dxfId="8751" priority="6175" stopIfTrue="1" operator="greaterThan">
      <formula>0.2</formula>
    </cfRule>
  </conditionalFormatting>
  <conditionalFormatting sqref="P354">
    <cfRule type="cellIs" dxfId="8750" priority="6171" stopIfTrue="1" operator="between">
      <formula>50.1</formula>
      <formula>100</formula>
    </cfRule>
    <cfRule type="cellIs" dxfId="8749" priority="6172" stopIfTrue="1" operator="greaterThan">
      <formula>100</formula>
    </cfRule>
  </conditionalFormatting>
  <conditionalFormatting sqref="O354">
    <cfRule type="cellIs" dxfId="8748" priority="6169" stopIfTrue="1" operator="between">
      <formula>1250.1</formula>
      <formula>5000</formula>
    </cfRule>
    <cfRule type="cellIs" dxfId="8747" priority="6170" stopIfTrue="1" operator="greaterThan">
      <formula>5000</formula>
    </cfRule>
  </conditionalFormatting>
  <conditionalFormatting sqref="F354:G354">
    <cfRule type="cellIs" dxfId="8746" priority="6166" stopIfTrue="1" operator="lessThanOrEqual">
      <formula>60</formula>
    </cfRule>
    <cfRule type="cellIs" dxfId="8745" priority="6167" stopIfTrue="1" operator="between">
      <formula>60</formula>
      <formula>100</formula>
    </cfRule>
    <cfRule type="cellIs" dxfId="8744" priority="6168" stopIfTrue="1" operator="greaterThan">
      <formula>100</formula>
    </cfRule>
  </conditionalFormatting>
  <conditionalFormatting sqref="E354">
    <cfRule type="cellIs" dxfId="8743" priority="6163" stopIfTrue="1" operator="lessThanOrEqual">
      <formula>2.5</formula>
    </cfRule>
    <cfRule type="cellIs" dxfId="8742" priority="6164" stopIfTrue="1" operator="between">
      <formula>2.5</formula>
      <formula>7</formula>
    </cfRule>
    <cfRule type="cellIs" dxfId="8741" priority="6165" stopIfTrue="1" operator="greaterThan">
      <formula>7</formula>
    </cfRule>
  </conditionalFormatting>
  <conditionalFormatting sqref="H354">
    <cfRule type="cellIs" dxfId="8740" priority="6160" stopIfTrue="1" operator="lessThanOrEqual">
      <formula>12</formula>
    </cfRule>
    <cfRule type="cellIs" dxfId="8739" priority="6161" stopIfTrue="1" operator="between">
      <formula>12</formula>
      <formula>16</formula>
    </cfRule>
    <cfRule type="cellIs" dxfId="8738" priority="6162" stopIfTrue="1" operator="greaterThan">
      <formula>16</formula>
    </cfRule>
  </conditionalFormatting>
  <conditionalFormatting sqref="K354">
    <cfRule type="cellIs" dxfId="8737" priority="6157" stopIfTrue="1" operator="greaterThan">
      <formula>6.2</formula>
    </cfRule>
    <cfRule type="cellIs" dxfId="8736" priority="6158" stopIfTrue="1" operator="between">
      <formula>5.601</formula>
      <formula>6.2</formula>
    </cfRule>
    <cfRule type="cellIs" dxfId="8735" priority="6159" stopIfTrue="1" operator="lessThanOrEqual">
      <formula>5.6</formula>
    </cfRule>
  </conditionalFormatting>
  <conditionalFormatting sqref="L354">
    <cfRule type="cellIs" dxfId="8734" priority="6156" stopIfTrue="1" operator="lessThanOrEqual">
      <formula>0.02</formula>
    </cfRule>
  </conditionalFormatting>
  <conditionalFormatting sqref="G354">
    <cfRule type="cellIs" dxfId="8733" priority="6153" stopIfTrue="1" operator="lessThanOrEqual">
      <formula>0.12</formula>
    </cfRule>
    <cfRule type="cellIs" dxfId="8732" priority="6154" stopIfTrue="1" operator="between">
      <formula>0.1201</formula>
      <formula>0.2</formula>
    </cfRule>
    <cfRule type="cellIs" dxfId="8731" priority="6155" stopIfTrue="1" operator="greaterThan">
      <formula>0.2</formula>
    </cfRule>
  </conditionalFormatting>
  <conditionalFormatting sqref="P354">
    <cfRule type="cellIs" dxfId="8730" priority="6151" stopIfTrue="1" operator="between">
      <formula>50.1</formula>
      <formula>100</formula>
    </cfRule>
    <cfRule type="cellIs" dxfId="8729" priority="6152" stopIfTrue="1" operator="greaterThan">
      <formula>100</formula>
    </cfRule>
  </conditionalFormatting>
  <conditionalFormatting sqref="O354">
    <cfRule type="cellIs" dxfId="8728" priority="6149" stopIfTrue="1" operator="between">
      <formula>1250.1</formula>
      <formula>5000</formula>
    </cfRule>
    <cfRule type="cellIs" dxfId="8727" priority="6150" stopIfTrue="1" operator="greaterThan">
      <formula>5000</formula>
    </cfRule>
  </conditionalFormatting>
  <conditionalFormatting sqref="Q354">
    <cfRule type="cellIs" dxfId="8726" priority="6147" operator="lessThanOrEqual">
      <formula>1</formula>
    </cfRule>
    <cfRule type="cellIs" dxfId="8725" priority="6148" operator="lessThan">
      <formula>3</formula>
    </cfRule>
  </conditionalFormatting>
  <conditionalFormatting sqref="F367:G367">
    <cfRule type="cellIs" dxfId="8724" priority="6144" stopIfTrue="1" operator="lessThanOrEqual">
      <formula>60</formula>
    </cfRule>
    <cfRule type="cellIs" dxfId="8723" priority="6145" stopIfTrue="1" operator="between">
      <formula>60</formula>
      <formula>100</formula>
    </cfRule>
    <cfRule type="cellIs" dxfId="8722" priority="6146" stopIfTrue="1" operator="greaterThan">
      <formula>100</formula>
    </cfRule>
  </conditionalFormatting>
  <conditionalFormatting sqref="E367">
    <cfRule type="cellIs" dxfId="8721" priority="6141" stopIfTrue="1" operator="lessThanOrEqual">
      <formula>2.5</formula>
    </cfRule>
    <cfRule type="cellIs" dxfId="8720" priority="6142" stopIfTrue="1" operator="between">
      <formula>2.5</formula>
      <formula>7</formula>
    </cfRule>
    <cfRule type="cellIs" dxfId="8719" priority="6143" stopIfTrue="1" operator="greaterThan">
      <formula>7</formula>
    </cfRule>
  </conditionalFormatting>
  <conditionalFormatting sqref="H367">
    <cfRule type="cellIs" dxfId="8718" priority="6138" stopIfTrue="1" operator="lessThanOrEqual">
      <formula>12</formula>
    </cfRule>
    <cfRule type="cellIs" dxfId="8717" priority="6139" stopIfTrue="1" operator="between">
      <formula>12</formula>
      <formula>16</formula>
    </cfRule>
    <cfRule type="cellIs" dxfId="8716" priority="6140" stopIfTrue="1" operator="greaterThan">
      <formula>16</formula>
    </cfRule>
  </conditionalFormatting>
  <conditionalFormatting sqref="K367">
    <cfRule type="cellIs" dxfId="8715" priority="6135" stopIfTrue="1" operator="greaterThan">
      <formula>6.2</formula>
    </cfRule>
    <cfRule type="cellIs" dxfId="8714" priority="6136" stopIfTrue="1" operator="between">
      <formula>5.601</formula>
      <formula>6.2</formula>
    </cfRule>
    <cfRule type="cellIs" dxfId="8713" priority="6137" stopIfTrue="1" operator="lessThanOrEqual">
      <formula>5.6</formula>
    </cfRule>
  </conditionalFormatting>
  <conditionalFormatting sqref="L367">
    <cfRule type="cellIs" dxfId="8712" priority="6134" stopIfTrue="1" operator="lessThanOrEqual">
      <formula>0.02</formula>
    </cfRule>
  </conditionalFormatting>
  <conditionalFormatting sqref="G367">
    <cfRule type="cellIs" dxfId="8711" priority="6131" stopIfTrue="1" operator="lessThanOrEqual">
      <formula>0.12</formula>
    </cfRule>
    <cfRule type="cellIs" dxfId="8710" priority="6132" stopIfTrue="1" operator="between">
      <formula>0.1201</formula>
      <formula>0.2</formula>
    </cfRule>
    <cfRule type="cellIs" dxfId="8709" priority="6133" stopIfTrue="1" operator="greaterThan">
      <formula>0.2</formula>
    </cfRule>
  </conditionalFormatting>
  <conditionalFormatting sqref="P367">
    <cfRule type="cellIs" dxfId="8708" priority="6129" stopIfTrue="1" operator="between">
      <formula>50.1</formula>
      <formula>100</formula>
    </cfRule>
    <cfRule type="cellIs" dxfId="8707" priority="6130" stopIfTrue="1" operator="greaterThan">
      <formula>100</formula>
    </cfRule>
  </conditionalFormatting>
  <conditionalFormatting sqref="O367">
    <cfRule type="cellIs" dxfId="8706" priority="6127" stopIfTrue="1" operator="between">
      <formula>1250.1</formula>
      <formula>5000</formula>
    </cfRule>
    <cfRule type="cellIs" dxfId="8705" priority="6128" stopIfTrue="1" operator="greaterThan">
      <formula>5000</formula>
    </cfRule>
  </conditionalFormatting>
  <conditionalFormatting sqref="Q367">
    <cfRule type="cellIs" dxfId="8704" priority="6125" operator="lessThanOrEqual">
      <formula>1</formula>
    </cfRule>
    <cfRule type="cellIs" dxfId="8703" priority="6126" operator="lessThan">
      <formula>3</formula>
    </cfRule>
  </conditionalFormatting>
  <conditionalFormatting sqref="F381:G381">
    <cfRule type="cellIs" dxfId="8702" priority="6122" stopIfTrue="1" operator="lessThanOrEqual">
      <formula>60</formula>
    </cfRule>
    <cfRule type="cellIs" dxfId="8701" priority="6123" stopIfTrue="1" operator="between">
      <formula>60</formula>
      <formula>100</formula>
    </cfRule>
    <cfRule type="cellIs" dxfId="8700" priority="6124" stopIfTrue="1" operator="greaterThan">
      <formula>100</formula>
    </cfRule>
  </conditionalFormatting>
  <conditionalFormatting sqref="E381">
    <cfRule type="cellIs" dxfId="8699" priority="6119" stopIfTrue="1" operator="lessThanOrEqual">
      <formula>2.5</formula>
    </cfRule>
    <cfRule type="cellIs" dxfId="8698" priority="6120" stopIfTrue="1" operator="between">
      <formula>2.5</formula>
      <formula>7</formula>
    </cfRule>
    <cfRule type="cellIs" dxfId="8697" priority="6121" stopIfTrue="1" operator="greaterThan">
      <formula>7</formula>
    </cfRule>
  </conditionalFormatting>
  <conditionalFormatting sqref="H381">
    <cfRule type="cellIs" dxfId="8696" priority="6116" stopIfTrue="1" operator="lessThanOrEqual">
      <formula>12</formula>
    </cfRule>
    <cfRule type="cellIs" dxfId="8695" priority="6117" stopIfTrue="1" operator="between">
      <formula>12</formula>
      <formula>16</formula>
    </cfRule>
    <cfRule type="cellIs" dxfId="8694" priority="6118" stopIfTrue="1" operator="greaterThan">
      <formula>16</formula>
    </cfRule>
  </conditionalFormatting>
  <conditionalFormatting sqref="K381">
    <cfRule type="cellIs" dxfId="8693" priority="6113" stopIfTrue="1" operator="greaterThan">
      <formula>6.2</formula>
    </cfRule>
    <cfRule type="cellIs" dxfId="8692" priority="6114" stopIfTrue="1" operator="between">
      <formula>5.601</formula>
      <formula>6.2</formula>
    </cfRule>
    <cfRule type="cellIs" dxfId="8691" priority="6115" stopIfTrue="1" operator="lessThanOrEqual">
      <formula>5.6</formula>
    </cfRule>
  </conditionalFormatting>
  <conditionalFormatting sqref="L381">
    <cfRule type="cellIs" dxfId="8690" priority="6112" stopIfTrue="1" operator="lessThanOrEqual">
      <formula>0.02</formula>
    </cfRule>
  </conditionalFormatting>
  <conditionalFormatting sqref="G381">
    <cfRule type="cellIs" dxfId="8689" priority="6109" stopIfTrue="1" operator="lessThanOrEqual">
      <formula>0.12</formula>
    </cfRule>
    <cfRule type="cellIs" dxfId="8688" priority="6110" stopIfTrue="1" operator="between">
      <formula>0.1201</formula>
      <formula>0.2</formula>
    </cfRule>
    <cfRule type="cellIs" dxfId="8687" priority="6111" stopIfTrue="1" operator="greaterThan">
      <formula>0.2</formula>
    </cfRule>
  </conditionalFormatting>
  <conditionalFormatting sqref="P381">
    <cfRule type="cellIs" dxfId="8686" priority="6107" stopIfTrue="1" operator="between">
      <formula>50.1</formula>
      <formula>100</formula>
    </cfRule>
    <cfRule type="cellIs" dxfId="8685" priority="6108" stopIfTrue="1" operator="greaterThan">
      <formula>100</formula>
    </cfRule>
  </conditionalFormatting>
  <conditionalFormatting sqref="O381">
    <cfRule type="cellIs" dxfId="8684" priority="6105" stopIfTrue="1" operator="between">
      <formula>1250.1</formula>
      <formula>5000</formula>
    </cfRule>
    <cfRule type="cellIs" dxfId="8683" priority="6106" stopIfTrue="1" operator="greaterThan">
      <formula>5000</formula>
    </cfRule>
  </conditionalFormatting>
  <conditionalFormatting sqref="F381:G381">
    <cfRule type="cellIs" dxfId="8682" priority="6102" stopIfTrue="1" operator="lessThanOrEqual">
      <formula>60</formula>
    </cfRule>
    <cfRule type="cellIs" dxfId="8681" priority="6103" stopIfTrue="1" operator="between">
      <formula>60</formula>
      <formula>100</formula>
    </cfRule>
    <cfRule type="cellIs" dxfId="8680" priority="6104" stopIfTrue="1" operator="greaterThan">
      <formula>100</formula>
    </cfRule>
  </conditionalFormatting>
  <conditionalFormatting sqref="E381">
    <cfRule type="cellIs" dxfId="8679" priority="6099" stopIfTrue="1" operator="lessThanOrEqual">
      <formula>2.5</formula>
    </cfRule>
    <cfRule type="cellIs" dxfId="8678" priority="6100" stopIfTrue="1" operator="between">
      <formula>2.5</formula>
      <formula>7</formula>
    </cfRule>
    <cfRule type="cellIs" dxfId="8677" priority="6101" stopIfTrue="1" operator="greaterThan">
      <formula>7</formula>
    </cfRule>
  </conditionalFormatting>
  <conditionalFormatting sqref="H381">
    <cfRule type="cellIs" dxfId="8676" priority="6096" stopIfTrue="1" operator="lessThanOrEqual">
      <formula>12</formula>
    </cfRule>
    <cfRule type="cellIs" dxfId="8675" priority="6097" stopIfTrue="1" operator="between">
      <formula>12</formula>
      <formula>16</formula>
    </cfRule>
    <cfRule type="cellIs" dxfId="8674" priority="6098" stopIfTrue="1" operator="greaterThan">
      <formula>16</formula>
    </cfRule>
  </conditionalFormatting>
  <conditionalFormatting sqref="K381">
    <cfRule type="cellIs" dxfId="8673" priority="6093" stopIfTrue="1" operator="greaterThan">
      <formula>6.2</formula>
    </cfRule>
    <cfRule type="cellIs" dxfId="8672" priority="6094" stopIfTrue="1" operator="between">
      <formula>5.601</formula>
      <formula>6.2</formula>
    </cfRule>
    <cfRule type="cellIs" dxfId="8671" priority="6095" stopIfTrue="1" operator="lessThanOrEqual">
      <formula>5.6</formula>
    </cfRule>
  </conditionalFormatting>
  <conditionalFormatting sqref="L381">
    <cfRule type="cellIs" dxfId="8670" priority="6092" stopIfTrue="1" operator="lessThanOrEqual">
      <formula>0.02</formula>
    </cfRule>
  </conditionalFormatting>
  <conditionalFormatting sqref="G381">
    <cfRule type="cellIs" dxfId="8669" priority="6089" stopIfTrue="1" operator="lessThanOrEqual">
      <formula>0.12</formula>
    </cfRule>
    <cfRule type="cellIs" dxfId="8668" priority="6090" stopIfTrue="1" operator="between">
      <formula>0.1201</formula>
      <formula>0.2</formula>
    </cfRule>
    <cfRule type="cellIs" dxfId="8667" priority="6091" stopIfTrue="1" operator="greaterThan">
      <formula>0.2</formula>
    </cfRule>
  </conditionalFormatting>
  <conditionalFormatting sqref="P381">
    <cfRule type="cellIs" dxfId="8666" priority="6087" stopIfTrue="1" operator="between">
      <formula>50.1</formula>
      <formula>100</formula>
    </cfRule>
    <cfRule type="cellIs" dxfId="8665" priority="6088" stopIfTrue="1" operator="greaterThan">
      <formula>100</formula>
    </cfRule>
  </conditionalFormatting>
  <conditionalFormatting sqref="O381">
    <cfRule type="cellIs" dxfId="8664" priority="6085" stopIfTrue="1" operator="between">
      <formula>1250.1</formula>
      <formula>5000</formula>
    </cfRule>
    <cfRule type="cellIs" dxfId="8663" priority="6086" stopIfTrue="1" operator="greaterThan">
      <formula>5000</formula>
    </cfRule>
  </conditionalFormatting>
  <conditionalFormatting sqref="Q381">
    <cfRule type="cellIs" dxfId="8662" priority="6083" operator="lessThanOrEqual">
      <formula>1</formula>
    </cfRule>
    <cfRule type="cellIs" dxfId="8661" priority="6084" operator="lessThan">
      <formula>3</formula>
    </cfRule>
  </conditionalFormatting>
  <conditionalFormatting sqref="F400:G400">
    <cfRule type="cellIs" dxfId="8660" priority="6080" stopIfTrue="1" operator="lessThanOrEqual">
      <formula>60</formula>
    </cfRule>
    <cfRule type="cellIs" dxfId="8659" priority="6081" stopIfTrue="1" operator="between">
      <formula>60</formula>
      <formula>100</formula>
    </cfRule>
    <cfRule type="cellIs" dxfId="8658" priority="6082" stopIfTrue="1" operator="greaterThan">
      <formula>100</formula>
    </cfRule>
  </conditionalFormatting>
  <conditionalFormatting sqref="E400">
    <cfRule type="cellIs" dxfId="8657" priority="6077" stopIfTrue="1" operator="lessThanOrEqual">
      <formula>2.5</formula>
    </cfRule>
    <cfRule type="cellIs" dxfId="8656" priority="6078" stopIfTrue="1" operator="between">
      <formula>2.5</formula>
      <formula>7</formula>
    </cfRule>
    <cfRule type="cellIs" dxfId="8655" priority="6079" stopIfTrue="1" operator="greaterThan">
      <formula>7</formula>
    </cfRule>
  </conditionalFormatting>
  <conditionalFormatting sqref="H400">
    <cfRule type="cellIs" dxfId="8654" priority="6074" stopIfTrue="1" operator="lessThanOrEqual">
      <formula>12</formula>
    </cfRule>
    <cfRule type="cellIs" dxfId="8653" priority="6075" stopIfTrue="1" operator="between">
      <formula>12</formula>
      <formula>16</formula>
    </cfRule>
    <cfRule type="cellIs" dxfId="8652" priority="6076" stopIfTrue="1" operator="greaterThan">
      <formula>16</formula>
    </cfRule>
  </conditionalFormatting>
  <conditionalFormatting sqref="K400">
    <cfRule type="cellIs" dxfId="8651" priority="6071" stopIfTrue="1" operator="greaterThan">
      <formula>6.2</formula>
    </cfRule>
    <cfRule type="cellIs" dxfId="8650" priority="6072" stopIfTrue="1" operator="between">
      <formula>5.601</formula>
      <formula>6.2</formula>
    </cfRule>
    <cfRule type="cellIs" dxfId="8649" priority="6073" stopIfTrue="1" operator="lessThanOrEqual">
      <formula>5.6</formula>
    </cfRule>
  </conditionalFormatting>
  <conditionalFormatting sqref="L400">
    <cfRule type="cellIs" dxfId="8648" priority="6070" stopIfTrue="1" operator="lessThanOrEqual">
      <formula>0.02</formula>
    </cfRule>
  </conditionalFormatting>
  <conditionalFormatting sqref="G400">
    <cfRule type="cellIs" dxfId="8647" priority="6067" stopIfTrue="1" operator="lessThanOrEqual">
      <formula>0.12</formula>
    </cfRule>
    <cfRule type="cellIs" dxfId="8646" priority="6068" stopIfTrue="1" operator="between">
      <formula>0.1201</formula>
      <formula>0.2</formula>
    </cfRule>
    <cfRule type="cellIs" dxfId="8645" priority="6069" stopIfTrue="1" operator="greaterThan">
      <formula>0.2</formula>
    </cfRule>
  </conditionalFormatting>
  <conditionalFormatting sqref="P400">
    <cfRule type="cellIs" dxfId="8644" priority="6065" stopIfTrue="1" operator="between">
      <formula>50.1</formula>
      <formula>100</formula>
    </cfRule>
    <cfRule type="cellIs" dxfId="8643" priority="6066" stopIfTrue="1" operator="greaterThan">
      <formula>100</formula>
    </cfRule>
  </conditionalFormatting>
  <conditionalFormatting sqref="O400">
    <cfRule type="cellIs" dxfId="8642" priority="6063" stopIfTrue="1" operator="between">
      <formula>1250.1</formula>
      <formula>5000</formula>
    </cfRule>
    <cfRule type="cellIs" dxfId="8641" priority="6064" stopIfTrue="1" operator="greaterThan">
      <formula>5000</formula>
    </cfRule>
  </conditionalFormatting>
  <conditionalFormatting sqref="F400:G400">
    <cfRule type="cellIs" dxfId="8640" priority="6060" stopIfTrue="1" operator="lessThanOrEqual">
      <formula>60</formula>
    </cfRule>
    <cfRule type="cellIs" dxfId="8639" priority="6061" stopIfTrue="1" operator="between">
      <formula>60</formula>
      <formula>100</formula>
    </cfRule>
    <cfRule type="cellIs" dxfId="8638" priority="6062" stopIfTrue="1" operator="greaterThan">
      <formula>100</formula>
    </cfRule>
  </conditionalFormatting>
  <conditionalFormatting sqref="E400">
    <cfRule type="cellIs" dxfId="8637" priority="6057" stopIfTrue="1" operator="lessThanOrEqual">
      <formula>2.5</formula>
    </cfRule>
    <cfRule type="cellIs" dxfId="8636" priority="6058" stopIfTrue="1" operator="between">
      <formula>2.5</formula>
      <formula>7</formula>
    </cfRule>
    <cfRule type="cellIs" dxfId="8635" priority="6059" stopIfTrue="1" operator="greaterThan">
      <formula>7</formula>
    </cfRule>
  </conditionalFormatting>
  <conditionalFormatting sqref="H400">
    <cfRule type="cellIs" dxfId="8634" priority="6054" stopIfTrue="1" operator="lessThanOrEqual">
      <formula>12</formula>
    </cfRule>
    <cfRule type="cellIs" dxfId="8633" priority="6055" stopIfTrue="1" operator="between">
      <formula>12</formula>
      <formula>16</formula>
    </cfRule>
    <cfRule type="cellIs" dxfId="8632" priority="6056" stopIfTrue="1" operator="greaterThan">
      <formula>16</formula>
    </cfRule>
  </conditionalFormatting>
  <conditionalFormatting sqref="K400">
    <cfRule type="cellIs" dxfId="8631" priority="6051" stopIfTrue="1" operator="greaterThan">
      <formula>6.2</formula>
    </cfRule>
    <cfRule type="cellIs" dxfId="8630" priority="6052" stopIfTrue="1" operator="between">
      <formula>5.601</formula>
      <formula>6.2</formula>
    </cfRule>
    <cfRule type="cellIs" dxfId="8629" priority="6053" stopIfTrue="1" operator="lessThanOrEqual">
      <formula>5.6</formula>
    </cfRule>
  </conditionalFormatting>
  <conditionalFormatting sqref="L400">
    <cfRule type="cellIs" dxfId="8628" priority="6050" stopIfTrue="1" operator="lessThanOrEqual">
      <formula>0.02</formula>
    </cfRule>
  </conditionalFormatting>
  <conditionalFormatting sqref="G400">
    <cfRule type="cellIs" dxfId="8627" priority="6047" stopIfTrue="1" operator="lessThanOrEqual">
      <formula>0.12</formula>
    </cfRule>
    <cfRule type="cellIs" dxfId="8626" priority="6048" stopIfTrue="1" operator="between">
      <formula>0.1201</formula>
      <formula>0.2</formula>
    </cfRule>
    <cfRule type="cellIs" dxfId="8625" priority="6049" stopIfTrue="1" operator="greaterThan">
      <formula>0.2</formula>
    </cfRule>
  </conditionalFormatting>
  <conditionalFormatting sqref="P400">
    <cfRule type="cellIs" dxfId="8624" priority="6045" stopIfTrue="1" operator="between">
      <formula>50.1</formula>
      <formula>100</formula>
    </cfRule>
    <cfRule type="cellIs" dxfId="8623" priority="6046" stopIfTrue="1" operator="greaterThan">
      <formula>100</formula>
    </cfRule>
  </conditionalFormatting>
  <conditionalFormatting sqref="O400">
    <cfRule type="cellIs" dxfId="8622" priority="6043" stopIfTrue="1" operator="between">
      <formula>1250.1</formula>
      <formula>5000</formula>
    </cfRule>
    <cfRule type="cellIs" dxfId="8621" priority="6044" stopIfTrue="1" operator="greaterThan">
      <formula>5000</formula>
    </cfRule>
  </conditionalFormatting>
  <conditionalFormatting sqref="Q400">
    <cfRule type="cellIs" dxfId="8620" priority="6041" operator="lessThanOrEqual">
      <formula>1</formula>
    </cfRule>
    <cfRule type="cellIs" dxfId="8619" priority="6042" operator="lessThan">
      <formula>3</formula>
    </cfRule>
  </conditionalFormatting>
  <conditionalFormatting sqref="F413 J413">
    <cfRule type="cellIs" dxfId="8618" priority="6038" stopIfTrue="1" operator="lessThanOrEqual">
      <formula>60</formula>
    </cfRule>
    <cfRule type="cellIs" dxfId="8617" priority="6039" stopIfTrue="1" operator="between">
      <formula>60</formula>
      <formula>100</formula>
    </cfRule>
    <cfRule type="cellIs" dxfId="8616" priority="6040" stopIfTrue="1" operator="greaterThan">
      <formula>100</formula>
    </cfRule>
  </conditionalFormatting>
  <conditionalFormatting sqref="E413">
    <cfRule type="cellIs" dxfId="8615" priority="6035" stopIfTrue="1" operator="lessThanOrEqual">
      <formula>2.5</formula>
    </cfRule>
    <cfRule type="cellIs" dxfId="8614" priority="6036" stopIfTrue="1" operator="between">
      <formula>2.5</formula>
      <formula>7</formula>
    </cfRule>
    <cfRule type="cellIs" dxfId="8613" priority="6037" stopIfTrue="1" operator="greaterThan">
      <formula>7</formula>
    </cfRule>
  </conditionalFormatting>
  <conditionalFormatting sqref="H413">
    <cfRule type="cellIs" dxfId="8612" priority="6032" stopIfTrue="1" operator="lessThanOrEqual">
      <formula>12</formula>
    </cfRule>
    <cfRule type="cellIs" dxfId="8611" priority="6033" stopIfTrue="1" operator="between">
      <formula>12</formula>
      <formula>16</formula>
    </cfRule>
    <cfRule type="cellIs" dxfId="8610" priority="6034" stopIfTrue="1" operator="greaterThan">
      <formula>16</formula>
    </cfRule>
  </conditionalFormatting>
  <conditionalFormatting sqref="K413">
    <cfRule type="cellIs" dxfId="8609" priority="6029" stopIfTrue="1" operator="greaterThan">
      <formula>6.2</formula>
    </cfRule>
    <cfRule type="cellIs" dxfId="8608" priority="6030" stopIfTrue="1" operator="between">
      <formula>5.601</formula>
      <formula>6.2</formula>
    </cfRule>
    <cfRule type="cellIs" dxfId="8607" priority="6031" stopIfTrue="1" operator="lessThanOrEqual">
      <formula>5.6</formula>
    </cfRule>
  </conditionalFormatting>
  <conditionalFormatting sqref="L413">
    <cfRule type="cellIs" dxfId="8606" priority="6028" stopIfTrue="1" operator="lessThanOrEqual">
      <formula>0.02</formula>
    </cfRule>
  </conditionalFormatting>
  <conditionalFormatting sqref="G413">
    <cfRule type="cellIs" dxfId="8605" priority="6025" stopIfTrue="1" operator="lessThanOrEqual">
      <formula>0.12</formula>
    </cfRule>
    <cfRule type="cellIs" dxfId="8604" priority="6026" stopIfTrue="1" operator="between">
      <formula>0.1201</formula>
      <formula>0.2</formula>
    </cfRule>
    <cfRule type="cellIs" dxfId="8603" priority="6027" stopIfTrue="1" operator="greaterThan">
      <formula>0.2</formula>
    </cfRule>
  </conditionalFormatting>
  <conditionalFormatting sqref="P413">
    <cfRule type="cellIs" dxfId="8602" priority="6023" stopIfTrue="1" operator="between">
      <formula>50.1</formula>
      <formula>100</formula>
    </cfRule>
    <cfRule type="cellIs" dxfId="8601" priority="6024" stopIfTrue="1" operator="greaterThan">
      <formula>100</formula>
    </cfRule>
  </conditionalFormatting>
  <conditionalFormatting sqref="O413">
    <cfRule type="cellIs" dxfId="8600" priority="6021" stopIfTrue="1" operator="between">
      <formula>1250.1</formula>
      <formula>5000</formula>
    </cfRule>
    <cfRule type="cellIs" dxfId="8599" priority="6022" stopIfTrue="1" operator="greaterThan">
      <formula>5000</formula>
    </cfRule>
  </conditionalFormatting>
  <conditionalFormatting sqref="F413 J413">
    <cfRule type="cellIs" dxfId="8598" priority="6018" stopIfTrue="1" operator="lessThanOrEqual">
      <formula>60</formula>
    </cfRule>
    <cfRule type="cellIs" dxfId="8597" priority="6019" stopIfTrue="1" operator="between">
      <formula>60</formula>
      <formula>100</formula>
    </cfRule>
    <cfRule type="cellIs" dxfId="8596" priority="6020" stopIfTrue="1" operator="greaterThan">
      <formula>100</formula>
    </cfRule>
  </conditionalFormatting>
  <conditionalFormatting sqref="E413">
    <cfRule type="cellIs" dxfId="8595" priority="6015" stopIfTrue="1" operator="lessThanOrEqual">
      <formula>2.5</formula>
    </cfRule>
    <cfRule type="cellIs" dxfId="8594" priority="6016" stopIfTrue="1" operator="between">
      <formula>2.5</formula>
      <formula>7</formula>
    </cfRule>
    <cfRule type="cellIs" dxfId="8593" priority="6017" stopIfTrue="1" operator="greaterThan">
      <formula>7</formula>
    </cfRule>
  </conditionalFormatting>
  <conditionalFormatting sqref="H413">
    <cfRule type="cellIs" dxfId="8592" priority="6012" stopIfTrue="1" operator="lessThanOrEqual">
      <formula>12</formula>
    </cfRule>
    <cfRule type="cellIs" dxfId="8591" priority="6013" stopIfTrue="1" operator="between">
      <formula>12</formula>
      <formula>16</formula>
    </cfRule>
    <cfRule type="cellIs" dxfId="8590" priority="6014" stopIfTrue="1" operator="greaterThan">
      <formula>16</formula>
    </cfRule>
  </conditionalFormatting>
  <conditionalFormatting sqref="K413">
    <cfRule type="cellIs" dxfId="8589" priority="6009" stopIfTrue="1" operator="greaterThan">
      <formula>6.2</formula>
    </cfRule>
    <cfRule type="cellIs" dxfId="8588" priority="6010" stopIfTrue="1" operator="between">
      <formula>5.601</formula>
      <formula>6.2</formula>
    </cfRule>
    <cfRule type="cellIs" dxfId="8587" priority="6011" stopIfTrue="1" operator="lessThanOrEqual">
      <formula>5.6</formula>
    </cfRule>
  </conditionalFormatting>
  <conditionalFormatting sqref="L413">
    <cfRule type="cellIs" dxfId="8586" priority="6008" stopIfTrue="1" operator="lessThanOrEqual">
      <formula>0.02</formula>
    </cfRule>
  </conditionalFormatting>
  <conditionalFormatting sqref="G413">
    <cfRule type="cellIs" dxfId="8585" priority="6005" stopIfTrue="1" operator="lessThanOrEqual">
      <formula>0.12</formula>
    </cfRule>
    <cfRule type="cellIs" dxfId="8584" priority="6006" stopIfTrue="1" operator="between">
      <formula>0.1201</formula>
      <formula>0.2</formula>
    </cfRule>
    <cfRule type="cellIs" dxfId="8583" priority="6007" stopIfTrue="1" operator="greaterThan">
      <formula>0.2</formula>
    </cfRule>
  </conditionalFormatting>
  <conditionalFormatting sqref="P413">
    <cfRule type="cellIs" dxfId="8582" priority="6003" stopIfTrue="1" operator="between">
      <formula>50.1</formula>
      <formula>100</formula>
    </cfRule>
    <cfRule type="cellIs" dxfId="8581" priority="6004" stopIfTrue="1" operator="greaterThan">
      <formula>100</formula>
    </cfRule>
  </conditionalFormatting>
  <conditionalFormatting sqref="O413">
    <cfRule type="cellIs" dxfId="8580" priority="6001" stopIfTrue="1" operator="between">
      <formula>1250.1</formula>
      <formula>5000</formula>
    </cfRule>
    <cfRule type="cellIs" dxfId="8579" priority="6002" stopIfTrue="1" operator="greaterThan">
      <formula>5000</formula>
    </cfRule>
  </conditionalFormatting>
  <conditionalFormatting sqref="Q413">
    <cfRule type="cellIs" dxfId="8578" priority="5999" operator="lessThanOrEqual">
      <formula>1</formula>
    </cfRule>
    <cfRule type="cellIs" dxfId="8577" priority="6000" operator="lessThan">
      <formula>3</formula>
    </cfRule>
  </conditionalFormatting>
  <conditionalFormatting sqref="F425:G425">
    <cfRule type="cellIs" dxfId="8576" priority="5996" stopIfTrue="1" operator="lessThanOrEqual">
      <formula>60</formula>
    </cfRule>
    <cfRule type="cellIs" dxfId="8575" priority="5997" stopIfTrue="1" operator="between">
      <formula>60</formula>
      <formula>100</formula>
    </cfRule>
    <cfRule type="cellIs" dxfId="8574" priority="5998" stopIfTrue="1" operator="greaterThan">
      <formula>100</formula>
    </cfRule>
  </conditionalFormatting>
  <conditionalFormatting sqref="E425">
    <cfRule type="cellIs" dxfId="8573" priority="5993" stopIfTrue="1" operator="lessThanOrEqual">
      <formula>2.5</formula>
    </cfRule>
    <cfRule type="cellIs" dxfId="8572" priority="5994" stopIfTrue="1" operator="between">
      <formula>2.5</formula>
      <formula>7</formula>
    </cfRule>
    <cfRule type="cellIs" dxfId="8571" priority="5995" stopIfTrue="1" operator="greaterThan">
      <formula>7</formula>
    </cfRule>
  </conditionalFormatting>
  <conditionalFormatting sqref="H425">
    <cfRule type="cellIs" dxfId="8570" priority="5990" stopIfTrue="1" operator="lessThanOrEqual">
      <formula>12</formula>
    </cfRule>
    <cfRule type="cellIs" dxfId="8569" priority="5991" stopIfTrue="1" operator="between">
      <formula>12</formula>
      <formula>16</formula>
    </cfRule>
    <cfRule type="cellIs" dxfId="8568" priority="5992" stopIfTrue="1" operator="greaterThan">
      <formula>16</formula>
    </cfRule>
  </conditionalFormatting>
  <conditionalFormatting sqref="K425">
    <cfRule type="cellIs" dxfId="8567" priority="5987" stopIfTrue="1" operator="greaterThan">
      <formula>6.2</formula>
    </cfRule>
    <cfRule type="cellIs" dxfId="8566" priority="5988" stopIfTrue="1" operator="between">
      <formula>5.601</formula>
      <formula>6.2</formula>
    </cfRule>
    <cfRule type="cellIs" dxfId="8565" priority="5989" stopIfTrue="1" operator="lessThanOrEqual">
      <formula>5.6</formula>
    </cfRule>
  </conditionalFormatting>
  <conditionalFormatting sqref="L425">
    <cfRule type="cellIs" dxfId="8564" priority="5986" stopIfTrue="1" operator="lessThanOrEqual">
      <formula>0.02</formula>
    </cfRule>
  </conditionalFormatting>
  <conditionalFormatting sqref="G425">
    <cfRule type="cellIs" dxfId="8563" priority="5983" stopIfTrue="1" operator="lessThanOrEqual">
      <formula>0.12</formula>
    </cfRule>
    <cfRule type="cellIs" dxfId="8562" priority="5984" stopIfTrue="1" operator="between">
      <formula>0.1201</formula>
      <formula>0.2</formula>
    </cfRule>
    <cfRule type="cellIs" dxfId="8561" priority="5985" stopIfTrue="1" operator="greaterThan">
      <formula>0.2</formula>
    </cfRule>
  </conditionalFormatting>
  <conditionalFormatting sqref="P425">
    <cfRule type="cellIs" dxfId="8560" priority="5981" stopIfTrue="1" operator="between">
      <formula>50.1</formula>
      <formula>100</formula>
    </cfRule>
    <cfRule type="cellIs" dxfId="8559" priority="5982" stopIfTrue="1" operator="greaterThan">
      <formula>100</formula>
    </cfRule>
  </conditionalFormatting>
  <conditionalFormatting sqref="O425">
    <cfRule type="cellIs" dxfId="8558" priority="5979" stopIfTrue="1" operator="between">
      <formula>1250.1</formula>
      <formula>5000</formula>
    </cfRule>
    <cfRule type="cellIs" dxfId="8557" priority="5980" stopIfTrue="1" operator="greaterThan">
      <formula>5000</formula>
    </cfRule>
  </conditionalFormatting>
  <conditionalFormatting sqref="F425:G425">
    <cfRule type="cellIs" dxfId="8556" priority="5976" stopIfTrue="1" operator="lessThanOrEqual">
      <formula>60</formula>
    </cfRule>
    <cfRule type="cellIs" dxfId="8555" priority="5977" stopIfTrue="1" operator="between">
      <formula>60</formula>
      <formula>100</formula>
    </cfRule>
    <cfRule type="cellIs" dxfId="8554" priority="5978" stopIfTrue="1" operator="greaterThan">
      <formula>100</formula>
    </cfRule>
  </conditionalFormatting>
  <conditionalFormatting sqref="E425">
    <cfRule type="cellIs" dxfId="8553" priority="5973" stopIfTrue="1" operator="lessThanOrEqual">
      <formula>2.5</formula>
    </cfRule>
    <cfRule type="cellIs" dxfId="8552" priority="5974" stopIfTrue="1" operator="between">
      <formula>2.5</formula>
      <formula>7</formula>
    </cfRule>
    <cfRule type="cellIs" dxfId="8551" priority="5975" stopIfTrue="1" operator="greaterThan">
      <formula>7</formula>
    </cfRule>
  </conditionalFormatting>
  <conditionalFormatting sqref="H425">
    <cfRule type="cellIs" dxfId="8550" priority="5970" stopIfTrue="1" operator="lessThanOrEqual">
      <formula>12</formula>
    </cfRule>
    <cfRule type="cellIs" dxfId="8549" priority="5971" stopIfTrue="1" operator="between">
      <formula>12</formula>
      <formula>16</formula>
    </cfRule>
    <cfRule type="cellIs" dxfId="8548" priority="5972" stopIfTrue="1" operator="greaterThan">
      <formula>16</formula>
    </cfRule>
  </conditionalFormatting>
  <conditionalFormatting sqref="K425">
    <cfRule type="cellIs" dxfId="8547" priority="5967" stopIfTrue="1" operator="greaterThan">
      <formula>6.2</formula>
    </cfRule>
    <cfRule type="cellIs" dxfId="8546" priority="5968" stopIfTrue="1" operator="between">
      <formula>5.601</formula>
      <formula>6.2</formula>
    </cfRule>
    <cfRule type="cellIs" dxfId="8545" priority="5969" stopIfTrue="1" operator="lessThanOrEqual">
      <formula>5.6</formula>
    </cfRule>
  </conditionalFormatting>
  <conditionalFormatting sqref="L425">
    <cfRule type="cellIs" dxfId="8544" priority="5966" stopIfTrue="1" operator="lessThanOrEqual">
      <formula>0.02</formula>
    </cfRule>
  </conditionalFormatting>
  <conditionalFormatting sqref="G425">
    <cfRule type="cellIs" dxfId="8543" priority="5963" stopIfTrue="1" operator="lessThanOrEqual">
      <formula>0.12</formula>
    </cfRule>
    <cfRule type="cellIs" dxfId="8542" priority="5964" stopIfTrue="1" operator="between">
      <formula>0.1201</formula>
      <formula>0.2</formula>
    </cfRule>
    <cfRule type="cellIs" dxfId="8541" priority="5965" stopIfTrue="1" operator="greaterThan">
      <formula>0.2</formula>
    </cfRule>
  </conditionalFormatting>
  <conditionalFormatting sqref="P425">
    <cfRule type="cellIs" dxfId="8540" priority="5961" stopIfTrue="1" operator="between">
      <formula>50.1</formula>
      <formula>100</formula>
    </cfRule>
    <cfRule type="cellIs" dxfId="8539" priority="5962" stopIfTrue="1" operator="greaterThan">
      <formula>100</formula>
    </cfRule>
  </conditionalFormatting>
  <conditionalFormatting sqref="O425">
    <cfRule type="cellIs" dxfId="8538" priority="5959" stopIfTrue="1" operator="between">
      <formula>1250.1</formula>
      <formula>5000</formula>
    </cfRule>
    <cfRule type="cellIs" dxfId="8537" priority="5960" stopIfTrue="1" operator="greaterThan">
      <formula>5000</formula>
    </cfRule>
  </conditionalFormatting>
  <conditionalFormatting sqref="Q425">
    <cfRule type="cellIs" dxfId="8536" priority="5957" operator="lessThanOrEqual">
      <formula>1</formula>
    </cfRule>
    <cfRule type="cellIs" dxfId="8535" priority="5958" operator="lessThan">
      <formula>3</formula>
    </cfRule>
  </conditionalFormatting>
  <conditionalFormatting sqref="F437:G437">
    <cfRule type="cellIs" dxfId="8534" priority="5954" stopIfTrue="1" operator="lessThanOrEqual">
      <formula>60</formula>
    </cfRule>
    <cfRule type="cellIs" dxfId="8533" priority="5955" stopIfTrue="1" operator="between">
      <formula>60</formula>
      <formula>100</formula>
    </cfRule>
    <cfRule type="cellIs" dxfId="8532" priority="5956" stopIfTrue="1" operator="greaterThan">
      <formula>100</formula>
    </cfRule>
  </conditionalFormatting>
  <conditionalFormatting sqref="E437">
    <cfRule type="cellIs" dxfId="8531" priority="5951" stopIfTrue="1" operator="lessThanOrEqual">
      <formula>2.5</formula>
    </cfRule>
    <cfRule type="cellIs" dxfId="8530" priority="5952" stopIfTrue="1" operator="between">
      <formula>2.5</formula>
      <formula>7</formula>
    </cfRule>
    <cfRule type="cellIs" dxfId="8529" priority="5953" stopIfTrue="1" operator="greaterThan">
      <formula>7</formula>
    </cfRule>
  </conditionalFormatting>
  <conditionalFormatting sqref="H437">
    <cfRule type="cellIs" dxfId="8528" priority="5948" stopIfTrue="1" operator="lessThanOrEqual">
      <formula>12</formula>
    </cfRule>
    <cfRule type="cellIs" dxfId="8527" priority="5949" stopIfTrue="1" operator="between">
      <formula>12</formula>
      <formula>16</formula>
    </cfRule>
    <cfRule type="cellIs" dxfId="8526" priority="5950" stopIfTrue="1" operator="greaterThan">
      <formula>16</formula>
    </cfRule>
  </conditionalFormatting>
  <conditionalFormatting sqref="K437">
    <cfRule type="cellIs" dxfId="8525" priority="5945" stopIfTrue="1" operator="greaterThan">
      <formula>6.2</formula>
    </cfRule>
    <cfRule type="cellIs" dxfId="8524" priority="5946" stopIfTrue="1" operator="between">
      <formula>5.601</formula>
      <formula>6.2</formula>
    </cfRule>
    <cfRule type="cellIs" dxfId="8523" priority="5947" stopIfTrue="1" operator="lessThanOrEqual">
      <formula>5.6</formula>
    </cfRule>
  </conditionalFormatting>
  <conditionalFormatting sqref="L437">
    <cfRule type="cellIs" dxfId="8522" priority="5944" stopIfTrue="1" operator="lessThanOrEqual">
      <formula>0.02</formula>
    </cfRule>
  </conditionalFormatting>
  <conditionalFormatting sqref="G437">
    <cfRule type="cellIs" dxfId="8521" priority="5941" stopIfTrue="1" operator="lessThanOrEqual">
      <formula>0.12</formula>
    </cfRule>
    <cfRule type="cellIs" dxfId="8520" priority="5942" stopIfTrue="1" operator="between">
      <formula>0.1201</formula>
      <formula>0.2</formula>
    </cfRule>
    <cfRule type="cellIs" dxfId="8519" priority="5943" stopIfTrue="1" operator="greaterThan">
      <formula>0.2</formula>
    </cfRule>
  </conditionalFormatting>
  <conditionalFormatting sqref="P437">
    <cfRule type="cellIs" dxfId="8518" priority="5939" stopIfTrue="1" operator="between">
      <formula>50.1</formula>
      <formula>100</formula>
    </cfRule>
    <cfRule type="cellIs" dxfId="8517" priority="5940" stopIfTrue="1" operator="greaterThan">
      <formula>100</formula>
    </cfRule>
  </conditionalFormatting>
  <conditionalFormatting sqref="O437">
    <cfRule type="cellIs" dxfId="8516" priority="5937" stopIfTrue="1" operator="between">
      <formula>1250.1</formula>
      <formula>5000</formula>
    </cfRule>
    <cfRule type="cellIs" dxfId="8515" priority="5938" stopIfTrue="1" operator="greaterThan">
      <formula>5000</formula>
    </cfRule>
  </conditionalFormatting>
  <conditionalFormatting sqref="Q437">
    <cfRule type="cellIs" dxfId="8514" priority="5935" operator="lessThanOrEqual">
      <formula>1</formula>
    </cfRule>
    <cfRule type="cellIs" dxfId="8513" priority="5936" operator="lessThan">
      <formula>3</formula>
    </cfRule>
  </conditionalFormatting>
  <conditionalFormatting sqref="F449:G449">
    <cfRule type="cellIs" dxfId="8512" priority="5932" stopIfTrue="1" operator="lessThanOrEqual">
      <formula>60</formula>
    </cfRule>
    <cfRule type="cellIs" dxfId="8511" priority="5933" stopIfTrue="1" operator="between">
      <formula>60</formula>
      <formula>100</formula>
    </cfRule>
    <cfRule type="cellIs" dxfId="8510" priority="5934" stopIfTrue="1" operator="greaterThan">
      <formula>100</formula>
    </cfRule>
  </conditionalFormatting>
  <conditionalFormatting sqref="E449">
    <cfRule type="cellIs" dxfId="8509" priority="5929" stopIfTrue="1" operator="lessThanOrEqual">
      <formula>2.5</formula>
    </cfRule>
    <cfRule type="cellIs" dxfId="8508" priority="5930" stopIfTrue="1" operator="between">
      <formula>2.5</formula>
      <formula>7</formula>
    </cfRule>
    <cfRule type="cellIs" dxfId="8507" priority="5931" stopIfTrue="1" operator="greaterThan">
      <formula>7</formula>
    </cfRule>
  </conditionalFormatting>
  <conditionalFormatting sqref="H449">
    <cfRule type="cellIs" dxfId="8506" priority="5926" stopIfTrue="1" operator="lessThanOrEqual">
      <formula>12</formula>
    </cfRule>
    <cfRule type="cellIs" dxfId="8505" priority="5927" stopIfTrue="1" operator="between">
      <formula>12</formula>
      <formula>16</formula>
    </cfRule>
    <cfRule type="cellIs" dxfId="8504" priority="5928" stopIfTrue="1" operator="greaterThan">
      <formula>16</formula>
    </cfRule>
  </conditionalFormatting>
  <conditionalFormatting sqref="K449">
    <cfRule type="cellIs" dxfId="8503" priority="5923" stopIfTrue="1" operator="greaterThan">
      <formula>6.2</formula>
    </cfRule>
    <cfRule type="cellIs" dxfId="8502" priority="5924" stopIfTrue="1" operator="between">
      <formula>5.601</formula>
      <formula>6.2</formula>
    </cfRule>
    <cfRule type="cellIs" dxfId="8501" priority="5925" stopIfTrue="1" operator="lessThanOrEqual">
      <formula>5.6</formula>
    </cfRule>
  </conditionalFormatting>
  <conditionalFormatting sqref="L449">
    <cfRule type="cellIs" dxfId="8500" priority="5922" stopIfTrue="1" operator="lessThanOrEqual">
      <formula>0.02</formula>
    </cfRule>
  </conditionalFormatting>
  <conditionalFormatting sqref="G449">
    <cfRule type="cellIs" dxfId="8499" priority="5919" stopIfTrue="1" operator="lessThanOrEqual">
      <formula>0.12</formula>
    </cfRule>
    <cfRule type="cellIs" dxfId="8498" priority="5920" stopIfTrue="1" operator="between">
      <formula>0.1201</formula>
      <formula>0.2</formula>
    </cfRule>
    <cfRule type="cellIs" dxfId="8497" priority="5921" stopIfTrue="1" operator="greaterThan">
      <formula>0.2</formula>
    </cfRule>
  </conditionalFormatting>
  <conditionalFormatting sqref="P449">
    <cfRule type="cellIs" dxfId="8496" priority="5917" stopIfTrue="1" operator="between">
      <formula>50.1</formula>
      <formula>100</formula>
    </cfRule>
    <cfRule type="cellIs" dxfId="8495" priority="5918" stopIfTrue="1" operator="greaterThan">
      <formula>100</formula>
    </cfRule>
  </conditionalFormatting>
  <conditionalFormatting sqref="O449">
    <cfRule type="cellIs" dxfId="8494" priority="5915" stopIfTrue="1" operator="between">
      <formula>1250.1</formula>
      <formula>5000</formula>
    </cfRule>
    <cfRule type="cellIs" dxfId="8493" priority="5916" stopIfTrue="1" operator="greaterThan">
      <formula>5000</formula>
    </cfRule>
  </conditionalFormatting>
  <conditionalFormatting sqref="F449:G449">
    <cfRule type="cellIs" dxfId="8492" priority="5912" stopIfTrue="1" operator="lessThanOrEqual">
      <formula>60</formula>
    </cfRule>
    <cfRule type="cellIs" dxfId="8491" priority="5913" stopIfTrue="1" operator="between">
      <formula>60</formula>
      <formula>100</formula>
    </cfRule>
    <cfRule type="cellIs" dxfId="8490" priority="5914" stopIfTrue="1" operator="greaterThan">
      <formula>100</formula>
    </cfRule>
  </conditionalFormatting>
  <conditionalFormatting sqref="E449">
    <cfRule type="cellIs" dxfId="8489" priority="5909" stopIfTrue="1" operator="lessThanOrEqual">
      <formula>2.5</formula>
    </cfRule>
    <cfRule type="cellIs" dxfId="8488" priority="5910" stopIfTrue="1" operator="between">
      <formula>2.5</formula>
      <formula>7</formula>
    </cfRule>
    <cfRule type="cellIs" dxfId="8487" priority="5911" stopIfTrue="1" operator="greaterThan">
      <formula>7</formula>
    </cfRule>
  </conditionalFormatting>
  <conditionalFormatting sqref="H449">
    <cfRule type="cellIs" dxfId="8486" priority="5906" stopIfTrue="1" operator="lessThanOrEqual">
      <formula>12</formula>
    </cfRule>
    <cfRule type="cellIs" dxfId="8485" priority="5907" stopIfTrue="1" operator="between">
      <formula>12</formula>
      <formula>16</formula>
    </cfRule>
    <cfRule type="cellIs" dxfId="8484" priority="5908" stopIfTrue="1" operator="greaterThan">
      <formula>16</formula>
    </cfRule>
  </conditionalFormatting>
  <conditionalFormatting sqref="K449">
    <cfRule type="cellIs" dxfId="8483" priority="5903" stopIfTrue="1" operator="greaterThan">
      <formula>6.2</formula>
    </cfRule>
    <cfRule type="cellIs" dxfId="8482" priority="5904" stopIfTrue="1" operator="between">
      <formula>5.601</formula>
      <formula>6.2</formula>
    </cfRule>
    <cfRule type="cellIs" dxfId="8481" priority="5905" stopIfTrue="1" operator="lessThanOrEqual">
      <formula>5.6</formula>
    </cfRule>
  </conditionalFormatting>
  <conditionalFormatting sqref="L449">
    <cfRule type="cellIs" dxfId="8480" priority="5902" stopIfTrue="1" operator="lessThanOrEqual">
      <formula>0.02</formula>
    </cfRule>
  </conditionalFormatting>
  <conditionalFormatting sqref="G449">
    <cfRule type="cellIs" dxfId="8479" priority="5899" stopIfTrue="1" operator="lessThanOrEqual">
      <formula>0.12</formula>
    </cfRule>
    <cfRule type="cellIs" dxfId="8478" priority="5900" stopIfTrue="1" operator="between">
      <formula>0.1201</formula>
      <formula>0.2</formula>
    </cfRule>
    <cfRule type="cellIs" dxfId="8477" priority="5901" stopIfTrue="1" operator="greaterThan">
      <formula>0.2</formula>
    </cfRule>
  </conditionalFormatting>
  <conditionalFormatting sqref="P449">
    <cfRule type="cellIs" dxfId="8476" priority="5897" stopIfTrue="1" operator="between">
      <formula>50.1</formula>
      <formula>100</formula>
    </cfRule>
    <cfRule type="cellIs" dxfId="8475" priority="5898" stopIfTrue="1" operator="greaterThan">
      <formula>100</formula>
    </cfRule>
  </conditionalFormatting>
  <conditionalFormatting sqref="O449">
    <cfRule type="cellIs" dxfId="8474" priority="5895" stopIfTrue="1" operator="between">
      <formula>1250.1</formula>
      <formula>5000</formula>
    </cfRule>
    <cfRule type="cellIs" dxfId="8473" priority="5896" stopIfTrue="1" operator="greaterThan">
      <formula>5000</formula>
    </cfRule>
  </conditionalFormatting>
  <conditionalFormatting sqref="Q449">
    <cfRule type="cellIs" dxfId="8472" priority="5893" operator="lessThanOrEqual">
      <formula>1</formula>
    </cfRule>
    <cfRule type="cellIs" dxfId="8471" priority="5894" operator="lessThan">
      <formula>3</formula>
    </cfRule>
  </conditionalFormatting>
  <conditionalFormatting sqref="F461:G461">
    <cfRule type="cellIs" dxfId="8470" priority="5890" stopIfTrue="1" operator="lessThanOrEqual">
      <formula>60</formula>
    </cfRule>
    <cfRule type="cellIs" dxfId="8469" priority="5891" stopIfTrue="1" operator="between">
      <formula>60</formula>
      <formula>100</formula>
    </cfRule>
    <cfRule type="cellIs" dxfId="8468" priority="5892" stopIfTrue="1" operator="greaterThan">
      <formula>100</formula>
    </cfRule>
  </conditionalFormatting>
  <conditionalFormatting sqref="E461">
    <cfRule type="cellIs" dxfId="8467" priority="5887" stopIfTrue="1" operator="lessThanOrEqual">
      <formula>2.5</formula>
    </cfRule>
    <cfRule type="cellIs" dxfId="8466" priority="5888" stopIfTrue="1" operator="between">
      <formula>2.5</formula>
      <formula>7</formula>
    </cfRule>
    <cfRule type="cellIs" dxfId="8465" priority="5889" stopIfTrue="1" operator="greaterThan">
      <formula>7</formula>
    </cfRule>
  </conditionalFormatting>
  <conditionalFormatting sqref="H461">
    <cfRule type="cellIs" dxfId="8464" priority="5884" stopIfTrue="1" operator="lessThanOrEqual">
      <formula>12</formula>
    </cfRule>
    <cfRule type="cellIs" dxfId="8463" priority="5885" stopIfTrue="1" operator="between">
      <formula>12</formula>
      <formula>16</formula>
    </cfRule>
    <cfRule type="cellIs" dxfId="8462" priority="5886" stopIfTrue="1" operator="greaterThan">
      <formula>16</formula>
    </cfRule>
  </conditionalFormatting>
  <conditionalFormatting sqref="K461">
    <cfRule type="cellIs" dxfId="8461" priority="5881" stopIfTrue="1" operator="greaterThan">
      <formula>6.2</formula>
    </cfRule>
    <cfRule type="cellIs" dxfId="8460" priority="5882" stopIfTrue="1" operator="between">
      <formula>5.601</formula>
      <formula>6.2</formula>
    </cfRule>
    <cfRule type="cellIs" dxfId="8459" priority="5883" stopIfTrue="1" operator="lessThanOrEqual">
      <formula>5.6</formula>
    </cfRule>
  </conditionalFormatting>
  <conditionalFormatting sqref="L461">
    <cfRule type="cellIs" dxfId="8458" priority="5880" stopIfTrue="1" operator="lessThanOrEqual">
      <formula>0.02</formula>
    </cfRule>
  </conditionalFormatting>
  <conditionalFormatting sqref="G461">
    <cfRule type="cellIs" dxfId="8457" priority="5877" stopIfTrue="1" operator="lessThanOrEqual">
      <formula>0.12</formula>
    </cfRule>
    <cfRule type="cellIs" dxfId="8456" priority="5878" stopIfTrue="1" operator="between">
      <formula>0.1201</formula>
      <formula>0.2</formula>
    </cfRule>
    <cfRule type="cellIs" dxfId="8455" priority="5879" stopIfTrue="1" operator="greaterThan">
      <formula>0.2</formula>
    </cfRule>
  </conditionalFormatting>
  <conditionalFormatting sqref="P461">
    <cfRule type="cellIs" dxfId="8454" priority="5875" stopIfTrue="1" operator="between">
      <formula>50.1</formula>
      <formula>100</formula>
    </cfRule>
    <cfRule type="cellIs" dxfId="8453" priority="5876" stopIfTrue="1" operator="greaterThan">
      <formula>100</formula>
    </cfRule>
  </conditionalFormatting>
  <conditionalFormatting sqref="O461">
    <cfRule type="cellIs" dxfId="8452" priority="5873" stopIfTrue="1" operator="between">
      <formula>1250.1</formula>
      <formula>5000</formula>
    </cfRule>
    <cfRule type="cellIs" dxfId="8451" priority="5874" stopIfTrue="1" operator="greaterThan">
      <formula>5000</formula>
    </cfRule>
  </conditionalFormatting>
  <conditionalFormatting sqref="F461:G461">
    <cfRule type="cellIs" dxfId="8450" priority="5870" stopIfTrue="1" operator="lessThanOrEqual">
      <formula>60</formula>
    </cfRule>
    <cfRule type="cellIs" dxfId="8449" priority="5871" stopIfTrue="1" operator="between">
      <formula>60</formula>
      <formula>100</formula>
    </cfRule>
    <cfRule type="cellIs" dxfId="8448" priority="5872" stopIfTrue="1" operator="greaterThan">
      <formula>100</formula>
    </cfRule>
  </conditionalFormatting>
  <conditionalFormatting sqref="E461">
    <cfRule type="cellIs" dxfId="8447" priority="5867" stopIfTrue="1" operator="lessThanOrEqual">
      <formula>2.5</formula>
    </cfRule>
    <cfRule type="cellIs" dxfId="8446" priority="5868" stopIfTrue="1" operator="between">
      <formula>2.5</formula>
      <formula>7</formula>
    </cfRule>
    <cfRule type="cellIs" dxfId="8445" priority="5869" stopIfTrue="1" operator="greaterThan">
      <formula>7</formula>
    </cfRule>
  </conditionalFormatting>
  <conditionalFormatting sqref="H461">
    <cfRule type="cellIs" dxfId="8444" priority="5864" stopIfTrue="1" operator="lessThanOrEqual">
      <formula>12</formula>
    </cfRule>
    <cfRule type="cellIs" dxfId="8443" priority="5865" stopIfTrue="1" operator="between">
      <formula>12</formula>
      <formula>16</formula>
    </cfRule>
    <cfRule type="cellIs" dxfId="8442" priority="5866" stopIfTrue="1" operator="greaterThan">
      <formula>16</formula>
    </cfRule>
  </conditionalFormatting>
  <conditionalFormatting sqref="K461">
    <cfRule type="cellIs" dxfId="8441" priority="5861" stopIfTrue="1" operator="greaterThan">
      <formula>6.2</formula>
    </cfRule>
    <cfRule type="cellIs" dxfId="8440" priority="5862" stopIfTrue="1" operator="between">
      <formula>5.601</formula>
      <formula>6.2</formula>
    </cfRule>
    <cfRule type="cellIs" dxfId="8439" priority="5863" stopIfTrue="1" operator="lessThanOrEqual">
      <formula>5.6</formula>
    </cfRule>
  </conditionalFormatting>
  <conditionalFormatting sqref="L461">
    <cfRule type="cellIs" dxfId="8438" priority="5860" stopIfTrue="1" operator="lessThanOrEqual">
      <formula>0.02</formula>
    </cfRule>
  </conditionalFormatting>
  <conditionalFormatting sqref="G461">
    <cfRule type="cellIs" dxfId="8437" priority="5857" stopIfTrue="1" operator="lessThanOrEqual">
      <formula>0.12</formula>
    </cfRule>
    <cfRule type="cellIs" dxfId="8436" priority="5858" stopIfTrue="1" operator="between">
      <formula>0.1201</formula>
      <formula>0.2</formula>
    </cfRule>
    <cfRule type="cellIs" dxfId="8435" priority="5859" stopIfTrue="1" operator="greaterThan">
      <formula>0.2</formula>
    </cfRule>
  </conditionalFormatting>
  <conditionalFormatting sqref="P461">
    <cfRule type="cellIs" dxfId="8434" priority="5855" stopIfTrue="1" operator="between">
      <formula>50.1</formula>
      <formula>100</formula>
    </cfRule>
    <cfRule type="cellIs" dxfId="8433" priority="5856" stopIfTrue="1" operator="greaterThan">
      <formula>100</formula>
    </cfRule>
  </conditionalFormatting>
  <conditionalFormatting sqref="O461">
    <cfRule type="cellIs" dxfId="8432" priority="5853" stopIfTrue="1" operator="between">
      <formula>1250.1</formula>
      <formula>5000</formula>
    </cfRule>
    <cfRule type="cellIs" dxfId="8431" priority="5854" stopIfTrue="1" operator="greaterThan">
      <formula>5000</formula>
    </cfRule>
  </conditionalFormatting>
  <conditionalFormatting sqref="Q461">
    <cfRule type="cellIs" dxfId="8430" priority="5851" operator="lessThanOrEqual">
      <formula>1</formula>
    </cfRule>
    <cfRule type="cellIs" dxfId="8429" priority="5852" operator="lessThan">
      <formula>3</formula>
    </cfRule>
  </conditionalFormatting>
  <conditionalFormatting sqref="F473 J473">
    <cfRule type="cellIs" dxfId="8428" priority="5848" stopIfTrue="1" operator="lessThanOrEqual">
      <formula>60</formula>
    </cfRule>
    <cfRule type="cellIs" dxfId="8427" priority="5849" stopIfTrue="1" operator="between">
      <formula>60</formula>
      <formula>100</formula>
    </cfRule>
    <cfRule type="cellIs" dxfId="8426" priority="5850" stopIfTrue="1" operator="greaterThan">
      <formula>100</formula>
    </cfRule>
  </conditionalFormatting>
  <conditionalFormatting sqref="E473">
    <cfRule type="cellIs" dxfId="8425" priority="5845" stopIfTrue="1" operator="lessThanOrEqual">
      <formula>2.5</formula>
    </cfRule>
    <cfRule type="cellIs" dxfId="8424" priority="5846" stopIfTrue="1" operator="between">
      <formula>2.5</formula>
      <formula>7</formula>
    </cfRule>
    <cfRule type="cellIs" dxfId="8423" priority="5847" stopIfTrue="1" operator="greaterThan">
      <formula>7</formula>
    </cfRule>
  </conditionalFormatting>
  <conditionalFormatting sqref="H473">
    <cfRule type="cellIs" dxfId="8422" priority="5842" stopIfTrue="1" operator="lessThanOrEqual">
      <formula>12</formula>
    </cfRule>
    <cfRule type="cellIs" dxfId="8421" priority="5843" stopIfTrue="1" operator="between">
      <formula>12</formula>
      <formula>16</formula>
    </cfRule>
    <cfRule type="cellIs" dxfId="8420" priority="5844" stopIfTrue="1" operator="greaterThan">
      <formula>16</formula>
    </cfRule>
  </conditionalFormatting>
  <conditionalFormatting sqref="K473">
    <cfRule type="cellIs" dxfId="8419" priority="5839" stopIfTrue="1" operator="greaterThan">
      <formula>6.2</formula>
    </cfRule>
    <cfRule type="cellIs" dxfId="8418" priority="5840" stopIfTrue="1" operator="between">
      <formula>5.601</formula>
      <formula>6.2</formula>
    </cfRule>
    <cfRule type="cellIs" dxfId="8417" priority="5841" stopIfTrue="1" operator="lessThanOrEqual">
      <formula>5.6</formula>
    </cfRule>
  </conditionalFormatting>
  <conditionalFormatting sqref="L473">
    <cfRule type="cellIs" dxfId="8416" priority="5838" stopIfTrue="1" operator="lessThanOrEqual">
      <formula>0.02</formula>
    </cfRule>
  </conditionalFormatting>
  <conditionalFormatting sqref="G473">
    <cfRule type="cellIs" dxfId="8415" priority="5835" stopIfTrue="1" operator="lessThanOrEqual">
      <formula>0.12</formula>
    </cfRule>
    <cfRule type="cellIs" dxfId="8414" priority="5836" stopIfTrue="1" operator="between">
      <formula>0.1201</formula>
      <formula>0.2</formula>
    </cfRule>
    <cfRule type="cellIs" dxfId="8413" priority="5837" stopIfTrue="1" operator="greaterThan">
      <formula>0.2</formula>
    </cfRule>
  </conditionalFormatting>
  <conditionalFormatting sqref="P473">
    <cfRule type="cellIs" dxfId="8412" priority="5833" stopIfTrue="1" operator="between">
      <formula>50.1</formula>
      <formula>100</formula>
    </cfRule>
    <cfRule type="cellIs" dxfId="8411" priority="5834" stopIfTrue="1" operator="greaterThan">
      <formula>100</formula>
    </cfRule>
  </conditionalFormatting>
  <conditionalFormatting sqref="O473">
    <cfRule type="cellIs" dxfId="8410" priority="5831" stopIfTrue="1" operator="between">
      <formula>1250.1</formula>
      <formula>5000</formula>
    </cfRule>
    <cfRule type="cellIs" dxfId="8409" priority="5832" stopIfTrue="1" operator="greaterThan">
      <formula>5000</formula>
    </cfRule>
  </conditionalFormatting>
  <conditionalFormatting sqref="F473 J473">
    <cfRule type="cellIs" dxfId="8408" priority="5828" stopIfTrue="1" operator="lessThanOrEqual">
      <formula>60</formula>
    </cfRule>
    <cfRule type="cellIs" dxfId="8407" priority="5829" stopIfTrue="1" operator="between">
      <formula>60</formula>
      <formula>100</formula>
    </cfRule>
    <cfRule type="cellIs" dxfId="8406" priority="5830" stopIfTrue="1" operator="greaterThan">
      <formula>100</formula>
    </cfRule>
  </conditionalFormatting>
  <conditionalFormatting sqref="E473">
    <cfRule type="cellIs" dxfId="8405" priority="5825" stopIfTrue="1" operator="lessThanOrEqual">
      <formula>2.5</formula>
    </cfRule>
    <cfRule type="cellIs" dxfId="8404" priority="5826" stopIfTrue="1" operator="between">
      <formula>2.5</formula>
      <formula>7</formula>
    </cfRule>
    <cfRule type="cellIs" dxfId="8403" priority="5827" stopIfTrue="1" operator="greaterThan">
      <formula>7</formula>
    </cfRule>
  </conditionalFormatting>
  <conditionalFormatting sqref="H473">
    <cfRule type="cellIs" dxfId="8402" priority="5822" stopIfTrue="1" operator="lessThanOrEqual">
      <formula>12</formula>
    </cfRule>
    <cfRule type="cellIs" dxfId="8401" priority="5823" stopIfTrue="1" operator="between">
      <formula>12</formula>
      <formula>16</formula>
    </cfRule>
    <cfRule type="cellIs" dxfId="8400" priority="5824" stopIfTrue="1" operator="greaterThan">
      <formula>16</formula>
    </cfRule>
  </conditionalFormatting>
  <conditionalFormatting sqref="K473">
    <cfRule type="cellIs" dxfId="8399" priority="5819" stopIfTrue="1" operator="greaterThan">
      <formula>6.2</formula>
    </cfRule>
    <cfRule type="cellIs" dxfId="8398" priority="5820" stopIfTrue="1" operator="between">
      <formula>5.601</formula>
      <formula>6.2</formula>
    </cfRule>
    <cfRule type="cellIs" dxfId="8397" priority="5821" stopIfTrue="1" operator="lessThanOrEqual">
      <formula>5.6</formula>
    </cfRule>
  </conditionalFormatting>
  <conditionalFormatting sqref="L473">
    <cfRule type="cellIs" dxfId="8396" priority="5818" stopIfTrue="1" operator="lessThanOrEqual">
      <formula>0.02</formula>
    </cfRule>
  </conditionalFormatting>
  <conditionalFormatting sqref="G473">
    <cfRule type="cellIs" dxfId="8395" priority="5815" stopIfTrue="1" operator="lessThanOrEqual">
      <formula>0.12</formula>
    </cfRule>
    <cfRule type="cellIs" dxfId="8394" priority="5816" stopIfTrue="1" operator="between">
      <formula>0.1201</formula>
      <formula>0.2</formula>
    </cfRule>
    <cfRule type="cellIs" dxfId="8393" priority="5817" stopIfTrue="1" operator="greaterThan">
      <formula>0.2</formula>
    </cfRule>
  </conditionalFormatting>
  <conditionalFormatting sqref="P473">
    <cfRule type="cellIs" dxfId="8392" priority="5813" stopIfTrue="1" operator="between">
      <formula>50.1</formula>
      <formula>100</formula>
    </cfRule>
    <cfRule type="cellIs" dxfId="8391" priority="5814" stopIfTrue="1" operator="greaterThan">
      <formula>100</formula>
    </cfRule>
  </conditionalFormatting>
  <conditionalFormatting sqref="O473">
    <cfRule type="cellIs" dxfId="8390" priority="5811" stopIfTrue="1" operator="between">
      <formula>1250.1</formula>
      <formula>5000</formula>
    </cfRule>
    <cfRule type="cellIs" dxfId="8389" priority="5812" stopIfTrue="1" operator="greaterThan">
      <formula>5000</formula>
    </cfRule>
  </conditionalFormatting>
  <conditionalFormatting sqref="Q473">
    <cfRule type="cellIs" dxfId="8388" priority="5809" operator="lessThanOrEqual">
      <formula>1</formula>
    </cfRule>
    <cfRule type="cellIs" dxfId="8387" priority="5810" operator="lessThan">
      <formula>3</formula>
    </cfRule>
  </conditionalFormatting>
  <conditionalFormatting sqref="F485:G485">
    <cfRule type="cellIs" dxfId="8386" priority="5806" stopIfTrue="1" operator="lessThanOrEqual">
      <formula>60</formula>
    </cfRule>
    <cfRule type="cellIs" dxfId="8385" priority="5807" stopIfTrue="1" operator="between">
      <formula>60</formula>
      <formula>100</formula>
    </cfRule>
    <cfRule type="cellIs" dxfId="8384" priority="5808" stopIfTrue="1" operator="greaterThan">
      <formula>100</formula>
    </cfRule>
  </conditionalFormatting>
  <conditionalFormatting sqref="E485">
    <cfRule type="cellIs" dxfId="8383" priority="5803" stopIfTrue="1" operator="lessThanOrEqual">
      <formula>2.5</formula>
    </cfRule>
    <cfRule type="cellIs" dxfId="8382" priority="5804" stopIfTrue="1" operator="between">
      <formula>2.5</formula>
      <formula>7</formula>
    </cfRule>
    <cfRule type="cellIs" dxfId="8381" priority="5805" stopIfTrue="1" operator="greaterThan">
      <formula>7</formula>
    </cfRule>
  </conditionalFormatting>
  <conditionalFormatting sqref="H485">
    <cfRule type="cellIs" dxfId="8380" priority="5800" stopIfTrue="1" operator="lessThanOrEqual">
      <formula>12</formula>
    </cfRule>
    <cfRule type="cellIs" dxfId="8379" priority="5801" stopIfTrue="1" operator="between">
      <formula>12</formula>
      <formula>16</formula>
    </cfRule>
    <cfRule type="cellIs" dxfId="8378" priority="5802" stopIfTrue="1" operator="greaterThan">
      <formula>16</formula>
    </cfRule>
  </conditionalFormatting>
  <conditionalFormatting sqref="K485">
    <cfRule type="cellIs" dxfId="8377" priority="5797" stopIfTrue="1" operator="greaterThan">
      <formula>6.2</formula>
    </cfRule>
    <cfRule type="cellIs" dxfId="8376" priority="5798" stopIfTrue="1" operator="between">
      <formula>5.601</formula>
      <formula>6.2</formula>
    </cfRule>
    <cfRule type="cellIs" dxfId="8375" priority="5799" stopIfTrue="1" operator="lessThanOrEqual">
      <formula>5.6</formula>
    </cfRule>
  </conditionalFormatting>
  <conditionalFormatting sqref="L485">
    <cfRule type="cellIs" dxfId="8374" priority="5796" stopIfTrue="1" operator="lessThanOrEqual">
      <formula>0.02</formula>
    </cfRule>
  </conditionalFormatting>
  <conditionalFormatting sqref="G485">
    <cfRule type="cellIs" dxfId="8373" priority="5793" stopIfTrue="1" operator="lessThanOrEqual">
      <formula>0.12</formula>
    </cfRule>
    <cfRule type="cellIs" dxfId="8372" priority="5794" stopIfTrue="1" operator="between">
      <formula>0.1201</formula>
      <formula>0.2</formula>
    </cfRule>
    <cfRule type="cellIs" dxfId="8371" priority="5795" stopIfTrue="1" operator="greaterThan">
      <formula>0.2</formula>
    </cfRule>
  </conditionalFormatting>
  <conditionalFormatting sqref="P485">
    <cfRule type="cellIs" dxfId="8370" priority="5791" stopIfTrue="1" operator="between">
      <formula>50.1</formula>
      <formula>100</formula>
    </cfRule>
    <cfRule type="cellIs" dxfId="8369" priority="5792" stopIfTrue="1" operator="greaterThan">
      <formula>100</formula>
    </cfRule>
  </conditionalFormatting>
  <conditionalFormatting sqref="O485">
    <cfRule type="cellIs" dxfId="8368" priority="5789" stopIfTrue="1" operator="between">
      <formula>1250.1</formula>
      <formula>5000</formula>
    </cfRule>
    <cfRule type="cellIs" dxfId="8367" priority="5790" stopIfTrue="1" operator="greaterThan">
      <formula>5000</formula>
    </cfRule>
  </conditionalFormatting>
  <conditionalFormatting sqref="F485:G485">
    <cfRule type="cellIs" dxfId="8366" priority="5786" stopIfTrue="1" operator="lessThanOrEqual">
      <formula>60</formula>
    </cfRule>
    <cfRule type="cellIs" dxfId="8365" priority="5787" stopIfTrue="1" operator="between">
      <formula>60</formula>
      <formula>100</formula>
    </cfRule>
    <cfRule type="cellIs" dxfId="8364" priority="5788" stopIfTrue="1" operator="greaterThan">
      <formula>100</formula>
    </cfRule>
  </conditionalFormatting>
  <conditionalFormatting sqref="E485">
    <cfRule type="cellIs" dxfId="8363" priority="5783" stopIfTrue="1" operator="lessThanOrEqual">
      <formula>2.5</formula>
    </cfRule>
    <cfRule type="cellIs" dxfId="8362" priority="5784" stopIfTrue="1" operator="between">
      <formula>2.5</formula>
      <formula>7</formula>
    </cfRule>
    <cfRule type="cellIs" dxfId="8361" priority="5785" stopIfTrue="1" operator="greaterThan">
      <formula>7</formula>
    </cfRule>
  </conditionalFormatting>
  <conditionalFormatting sqref="H485">
    <cfRule type="cellIs" dxfId="8360" priority="5780" stopIfTrue="1" operator="lessThanOrEqual">
      <formula>12</formula>
    </cfRule>
    <cfRule type="cellIs" dxfId="8359" priority="5781" stopIfTrue="1" operator="between">
      <formula>12</formula>
      <formula>16</formula>
    </cfRule>
    <cfRule type="cellIs" dxfId="8358" priority="5782" stopIfTrue="1" operator="greaterThan">
      <formula>16</formula>
    </cfRule>
  </conditionalFormatting>
  <conditionalFormatting sqref="K485">
    <cfRule type="cellIs" dxfId="8357" priority="5777" stopIfTrue="1" operator="greaterThan">
      <formula>6.2</formula>
    </cfRule>
    <cfRule type="cellIs" dxfId="8356" priority="5778" stopIfTrue="1" operator="between">
      <formula>5.601</formula>
      <formula>6.2</formula>
    </cfRule>
    <cfRule type="cellIs" dxfId="8355" priority="5779" stopIfTrue="1" operator="lessThanOrEqual">
      <formula>5.6</formula>
    </cfRule>
  </conditionalFormatting>
  <conditionalFormatting sqref="L485">
    <cfRule type="cellIs" dxfId="8354" priority="5776" stopIfTrue="1" operator="lessThanOrEqual">
      <formula>0.02</formula>
    </cfRule>
  </conditionalFormatting>
  <conditionalFormatting sqref="G485">
    <cfRule type="cellIs" dxfId="8353" priority="5773" stopIfTrue="1" operator="lessThanOrEqual">
      <formula>0.12</formula>
    </cfRule>
    <cfRule type="cellIs" dxfId="8352" priority="5774" stopIfTrue="1" operator="between">
      <formula>0.1201</formula>
      <formula>0.2</formula>
    </cfRule>
    <cfRule type="cellIs" dxfId="8351" priority="5775" stopIfTrue="1" operator="greaterThan">
      <formula>0.2</formula>
    </cfRule>
  </conditionalFormatting>
  <conditionalFormatting sqref="P485">
    <cfRule type="cellIs" dxfId="8350" priority="5771" stopIfTrue="1" operator="between">
      <formula>50.1</formula>
      <formula>100</formula>
    </cfRule>
    <cfRule type="cellIs" dxfId="8349" priority="5772" stopIfTrue="1" operator="greaterThan">
      <formula>100</formula>
    </cfRule>
  </conditionalFormatting>
  <conditionalFormatting sqref="O485">
    <cfRule type="cellIs" dxfId="8348" priority="5769" stopIfTrue="1" operator="between">
      <formula>1250.1</formula>
      <formula>5000</formula>
    </cfRule>
    <cfRule type="cellIs" dxfId="8347" priority="5770" stopIfTrue="1" operator="greaterThan">
      <formula>5000</formula>
    </cfRule>
  </conditionalFormatting>
  <conditionalFormatting sqref="Q485">
    <cfRule type="cellIs" dxfId="8346" priority="5767" operator="lessThanOrEqual">
      <formula>1</formula>
    </cfRule>
    <cfRule type="cellIs" dxfId="8345" priority="5768" operator="lessThan">
      <formula>3</formula>
    </cfRule>
  </conditionalFormatting>
  <conditionalFormatting sqref="F497:G497">
    <cfRule type="cellIs" dxfId="8344" priority="5764" stopIfTrue="1" operator="lessThanOrEqual">
      <formula>60</formula>
    </cfRule>
    <cfRule type="cellIs" dxfId="8343" priority="5765" stopIfTrue="1" operator="between">
      <formula>60</formula>
      <formula>100</formula>
    </cfRule>
    <cfRule type="cellIs" dxfId="8342" priority="5766" stopIfTrue="1" operator="greaterThan">
      <formula>100</formula>
    </cfRule>
  </conditionalFormatting>
  <conditionalFormatting sqref="E497">
    <cfRule type="cellIs" dxfId="8341" priority="5761" stopIfTrue="1" operator="lessThanOrEqual">
      <formula>2.5</formula>
    </cfRule>
    <cfRule type="cellIs" dxfId="8340" priority="5762" stopIfTrue="1" operator="between">
      <formula>2.5</formula>
      <formula>7</formula>
    </cfRule>
    <cfRule type="cellIs" dxfId="8339" priority="5763" stopIfTrue="1" operator="greaterThan">
      <formula>7</formula>
    </cfRule>
  </conditionalFormatting>
  <conditionalFormatting sqref="H497">
    <cfRule type="cellIs" dxfId="8338" priority="5758" stopIfTrue="1" operator="lessThanOrEqual">
      <formula>12</formula>
    </cfRule>
    <cfRule type="cellIs" dxfId="8337" priority="5759" stopIfTrue="1" operator="between">
      <formula>12</formula>
      <formula>16</formula>
    </cfRule>
    <cfRule type="cellIs" dxfId="8336" priority="5760" stopIfTrue="1" operator="greaterThan">
      <formula>16</formula>
    </cfRule>
  </conditionalFormatting>
  <conditionalFormatting sqref="K497">
    <cfRule type="cellIs" dxfId="8335" priority="5755" stopIfTrue="1" operator="greaterThan">
      <formula>6.2</formula>
    </cfRule>
    <cfRule type="cellIs" dxfId="8334" priority="5756" stopIfTrue="1" operator="between">
      <formula>5.601</formula>
      <formula>6.2</formula>
    </cfRule>
    <cfRule type="cellIs" dxfId="8333" priority="5757" stopIfTrue="1" operator="lessThanOrEqual">
      <formula>5.6</formula>
    </cfRule>
  </conditionalFormatting>
  <conditionalFormatting sqref="L497">
    <cfRule type="cellIs" dxfId="8332" priority="5754" stopIfTrue="1" operator="lessThanOrEqual">
      <formula>0.02</formula>
    </cfRule>
  </conditionalFormatting>
  <conditionalFormatting sqref="G497">
    <cfRule type="cellIs" dxfId="8331" priority="5751" stopIfTrue="1" operator="lessThanOrEqual">
      <formula>0.12</formula>
    </cfRule>
    <cfRule type="cellIs" dxfId="8330" priority="5752" stopIfTrue="1" operator="between">
      <formula>0.1201</formula>
      <formula>0.2</formula>
    </cfRule>
    <cfRule type="cellIs" dxfId="8329" priority="5753" stopIfTrue="1" operator="greaterThan">
      <formula>0.2</formula>
    </cfRule>
  </conditionalFormatting>
  <conditionalFormatting sqref="P497">
    <cfRule type="cellIs" dxfId="8328" priority="5749" stopIfTrue="1" operator="between">
      <formula>50.1</formula>
      <formula>100</formula>
    </cfRule>
    <cfRule type="cellIs" dxfId="8327" priority="5750" stopIfTrue="1" operator="greaterThan">
      <formula>100</formula>
    </cfRule>
  </conditionalFormatting>
  <conditionalFormatting sqref="O497">
    <cfRule type="cellIs" dxfId="8326" priority="5747" stopIfTrue="1" operator="between">
      <formula>1250.1</formula>
      <formula>5000</formula>
    </cfRule>
    <cfRule type="cellIs" dxfId="8325" priority="5748" stopIfTrue="1" operator="greaterThan">
      <formula>5000</formula>
    </cfRule>
  </conditionalFormatting>
  <conditionalFormatting sqref="F497:G497">
    <cfRule type="cellIs" dxfId="8324" priority="5744" stopIfTrue="1" operator="lessThanOrEqual">
      <formula>60</formula>
    </cfRule>
    <cfRule type="cellIs" dxfId="8323" priority="5745" stopIfTrue="1" operator="between">
      <formula>60</formula>
      <formula>100</formula>
    </cfRule>
    <cfRule type="cellIs" dxfId="8322" priority="5746" stopIfTrue="1" operator="greaterThan">
      <formula>100</formula>
    </cfRule>
  </conditionalFormatting>
  <conditionalFormatting sqref="E497">
    <cfRule type="cellIs" dxfId="8321" priority="5741" stopIfTrue="1" operator="lessThanOrEqual">
      <formula>2.5</formula>
    </cfRule>
    <cfRule type="cellIs" dxfId="8320" priority="5742" stopIfTrue="1" operator="between">
      <formula>2.5</formula>
      <formula>7</formula>
    </cfRule>
    <cfRule type="cellIs" dxfId="8319" priority="5743" stopIfTrue="1" operator="greaterThan">
      <formula>7</formula>
    </cfRule>
  </conditionalFormatting>
  <conditionalFormatting sqref="H497">
    <cfRule type="cellIs" dxfId="8318" priority="5738" stopIfTrue="1" operator="lessThanOrEqual">
      <formula>12</formula>
    </cfRule>
    <cfRule type="cellIs" dxfId="8317" priority="5739" stopIfTrue="1" operator="between">
      <formula>12</formula>
      <formula>16</formula>
    </cfRule>
    <cfRule type="cellIs" dxfId="8316" priority="5740" stopIfTrue="1" operator="greaterThan">
      <formula>16</formula>
    </cfRule>
  </conditionalFormatting>
  <conditionalFormatting sqref="K497">
    <cfRule type="cellIs" dxfId="8315" priority="5735" stopIfTrue="1" operator="greaterThan">
      <formula>6.2</formula>
    </cfRule>
    <cfRule type="cellIs" dxfId="8314" priority="5736" stopIfTrue="1" operator="between">
      <formula>5.601</formula>
      <formula>6.2</formula>
    </cfRule>
    <cfRule type="cellIs" dxfId="8313" priority="5737" stopIfTrue="1" operator="lessThanOrEqual">
      <formula>5.6</formula>
    </cfRule>
  </conditionalFormatting>
  <conditionalFormatting sqref="L497">
    <cfRule type="cellIs" dxfId="8312" priority="5734" stopIfTrue="1" operator="lessThanOrEqual">
      <formula>0.02</formula>
    </cfRule>
  </conditionalFormatting>
  <conditionalFormatting sqref="G497">
    <cfRule type="cellIs" dxfId="8311" priority="5731" stopIfTrue="1" operator="lessThanOrEqual">
      <formula>0.12</formula>
    </cfRule>
    <cfRule type="cellIs" dxfId="8310" priority="5732" stopIfTrue="1" operator="between">
      <formula>0.1201</formula>
      <formula>0.2</formula>
    </cfRule>
    <cfRule type="cellIs" dxfId="8309" priority="5733" stopIfTrue="1" operator="greaterThan">
      <formula>0.2</formula>
    </cfRule>
  </conditionalFormatting>
  <conditionalFormatting sqref="P497">
    <cfRule type="cellIs" dxfId="8308" priority="5729" stopIfTrue="1" operator="between">
      <formula>50.1</formula>
      <formula>100</formula>
    </cfRule>
    <cfRule type="cellIs" dxfId="8307" priority="5730" stopIfTrue="1" operator="greaterThan">
      <formula>100</formula>
    </cfRule>
  </conditionalFormatting>
  <conditionalFormatting sqref="O497">
    <cfRule type="cellIs" dxfId="8306" priority="5727" stopIfTrue="1" operator="between">
      <formula>1250.1</formula>
      <formula>5000</formula>
    </cfRule>
    <cfRule type="cellIs" dxfId="8305" priority="5728" stopIfTrue="1" operator="greaterThan">
      <formula>5000</formula>
    </cfRule>
  </conditionalFormatting>
  <conditionalFormatting sqref="Q497">
    <cfRule type="cellIs" dxfId="8304" priority="5725" operator="lessThanOrEqual">
      <formula>1</formula>
    </cfRule>
    <cfRule type="cellIs" dxfId="8303" priority="5726" operator="lessThan">
      <formula>3</formula>
    </cfRule>
  </conditionalFormatting>
  <conditionalFormatting sqref="F509:G509">
    <cfRule type="cellIs" dxfId="8302" priority="5722" stopIfTrue="1" operator="lessThanOrEqual">
      <formula>60</formula>
    </cfRule>
    <cfRule type="cellIs" dxfId="8301" priority="5723" stopIfTrue="1" operator="between">
      <formula>60</formula>
      <formula>100</formula>
    </cfRule>
    <cfRule type="cellIs" dxfId="8300" priority="5724" stopIfTrue="1" operator="greaterThan">
      <formula>100</formula>
    </cfRule>
  </conditionalFormatting>
  <conditionalFormatting sqref="E509">
    <cfRule type="cellIs" dxfId="8299" priority="5719" stopIfTrue="1" operator="lessThanOrEqual">
      <formula>2.5</formula>
    </cfRule>
    <cfRule type="cellIs" dxfId="8298" priority="5720" stopIfTrue="1" operator="between">
      <formula>2.5</formula>
      <formula>7</formula>
    </cfRule>
    <cfRule type="cellIs" dxfId="8297" priority="5721" stopIfTrue="1" operator="greaterThan">
      <formula>7</formula>
    </cfRule>
  </conditionalFormatting>
  <conditionalFormatting sqref="H509">
    <cfRule type="cellIs" dxfId="8296" priority="5716" stopIfTrue="1" operator="lessThanOrEqual">
      <formula>12</formula>
    </cfRule>
    <cfRule type="cellIs" dxfId="8295" priority="5717" stopIfTrue="1" operator="between">
      <formula>12</formula>
      <formula>16</formula>
    </cfRule>
    <cfRule type="cellIs" dxfId="8294" priority="5718" stopIfTrue="1" operator="greaterThan">
      <formula>16</formula>
    </cfRule>
  </conditionalFormatting>
  <conditionalFormatting sqref="K509">
    <cfRule type="cellIs" dxfId="8293" priority="5713" stopIfTrue="1" operator="greaterThan">
      <formula>6.2</formula>
    </cfRule>
    <cfRule type="cellIs" dxfId="8292" priority="5714" stopIfTrue="1" operator="between">
      <formula>5.601</formula>
      <formula>6.2</formula>
    </cfRule>
    <cfRule type="cellIs" dxfId="8291" priority="5715" stopIfTrue="1" operator="lessThanOrEqual">
      <formula>5.6</formula>
    </cfRule>
  </conditionalFormatting>
  <conditionalFormatting sqref="L509">
    <cfRule type="cellIs" dxfId="8290" priority="5712" stopIfTrue="1" operator="lessThanOrEqual">
      <formula>0.02</formula>
    </cfRule>
  </conditionalFormatting>
  <conditionalFormatting sqref="G509">
    <cfRule type="cellIs" dxfId="8289" priority="5709" stopIfTrue="1" operator="lessThanOrEqual">
      <formula>0.12</formula>
    </cfRule>
    <cfRule type="cellIs" dxfId="8288" priority="5710" stopIfTrue="1" operator="between">
      <formula>0.1201</formula>
      <formula>0.2</formula>
    </cfRule>
    <cfRule type="cellIs" dxfId="8287" priority="5711" stopIfTrue="1" operator="greaterThan">
      <formula>0.2</formula>
    </cfRule>
  </conditionalFormatting>
  <conditionalFormatting sqref="P509">
    <cfRule type="cellIs" dxfId="8286" priority="5707" stopIfTrue="1" operator="between">
      <formula>50.1</formula>
      <formula>100</formula>
    </cfRule>
    <cfRule type="cellIs" dxfId="8285" priority="5708" stopIfTrue="1" operator="greaterThan">
      <formula>100</formula>
    </cfRule>
  </conditionalFormatting>
  <conditionalFormatting sqref="O509">
    <cfRule type="cellIs" dxfId="8284" priority="5705" stopIfTrue="1" operator="between">
      <formula>1250.1</formula>
      <formula>5000</formula>
    </cfRule>
    <cfRule type="cellIs" dxfId="8283" priority="5706" stopIfTrue="1" operator="greaterThan">
      <formula>5000</formula>
    </cfRule>
  </conditionalFormatting>
  <conditionalFormatting sqref="Q509">
    <cfRule type="cellIs" dxfId="8282" priority="5703" operator="lessThanOrEqual">
      <formula>1</formula>
    </cfRule>
    <cfRule type="cellIs" dxfId="8281" priority="5704" operator="lessThan">
      <formula>3</formula>
    </cfRule>
  </conditionalFormatting>
  <conditionalFormatting sqref="F521:G521">
    <cfRule type="cellIs" dxfId="8280" priority="5700" stopIfTrue="1" operator="lessThanOrEqual">
      <formula>60</formula>
    </cfRule>
    <cfRule type="cellIs" dxfId="8279" priority="5701" stopIfTrue="1" operator="between">
      <formula>60</formula>
      <formula>100</formula>
    </cfRule>
    <cfRule type="cellIs" dxfId="8278" priority="5702" stopIfTrue="1" operator="greaterThan">
      <formula>100</formula>
    </cfRule>
  </conditionalFormatting>
  <conditionalFormatting sqref="E521">
    <cfRule type="cellIs" dxfId="8277" priority="5697" stopIfTrue="1" operator="lessThanOrEqual">
      <formula>2.5</formula>
    </cfRule>
    <cfRule type="cellIs" dxfId="8276" priority="5698" stopIfTrue="1" operator="between">
      <formula>2.5</formula>
      <formula>7</formula>
    </cfRule>
    <cfRule type="cellIs" dxfId="8275" priority="5699" stopIfTrue="1" operator="greaterThan">
      <formula>7</formula>
    </cfRule>
  </conditionalFormatting>
  <conditionalFormatting sqref="H521">
    <cfRule type="cellIs" dxfId="8274" priority="5694" stopIfTrue="1" operator="lessThanOrEqual">
      <formula>12</formula>
    </cfRule>
    <cfRule type="cellIs" dxfId="8273" priority="5695" stopIfTrue="1" operator="between">
      <formula>12</formula>
      <formula>16</formula>
    </cfRule>
    <cfRule type="cellIs" dxfId="8272" priority="5696" stopIfTrue="1" operator="greaterThan">
      <formula>16</formula>
    </cfRule>
  </conditionalFormatting>
  <conditionalFormatting sqref="K521">
    <cfRule type="cellIs" dxfId="8271" priority="5691" stopIfTrue="1" operator="greaterThan">
      <formula>6.2</formula>
    </cfRule>
    <cfRule type="cellIs" dxfId="8270" priority="5692" stopIfTrue="1" operator="between">
      <formula>5.601</formula>
      <formula>6.2</formula>
    </cfRule>
    <cfRule type="cellIs" dxfId="8269" priority="5693" stopIfTrue="1" operator="lessThanOrEqual">
      <formula>5.6</formula>
    </cfRule>
  </conditionalFormatting>
  <conditionalFormatting sqref="L521">
    <cfRule type="cellIs" dxfId="8268" priority="5690" stopIfTrue="1" operator="lessThanOrEqual">
      <formula>0.02</formula>
    </cfRule>
  </conditionalFormatting>
  <conditionalFormatting sqref="G521">
    <cfRule type="cellIs" dxfId="8267" priority="5687" stopIfTrue="1" operator="lessThanOrEqual">
      <formula>0.12</formula>
    </cfRule>
    <cfRule type="cellIs" dxfId="8266" priority="5688" stopIfTrue="1" operator="between">
      <formula>0.1201</formula>
      <formula>0.2</formula>
    </cfRule>
    <cfRule type="cellIs" dxfId="8265" priority="5689" stopIfTrue="1" operator="greaterThan">
      <formula>0.2</formula>
    </cfRule>
  </conditionalFormatting>
  <conditionalFormatting sqref="P521">
    <cfRule type="cellIs" dxfId="8264" priority="5685" stopIfTrue="1" operator="between">
      <formula>50.1</formula>
      <formula>100</formula>
    </cfRule>
    <cfRule type="cellIs" dxfId="8263" priority="5686" stopIfTrue="1" operator="greaterThan">
      <formula>100</formula>
    </cfRule>
  </conditionalFormatting>
  <conditionalFormatting sqref="O521">
    <cfRule type="cellIs" dxfId="8262" priority="5683" stopIfTrue="1" operator="between">
      <formula>1250.1</formula>
      <formula>5000</formula>
    </cfRule>
    <cfRule type="cellIs" dxfId="8261" priority="5684" stopIfTrue="1" operator="greaterThan">
      <formula>5000</formula>
    </cfRule>
  </conditionalFormatting>
  <conditionalFormatting sqref="F521:G521">
    <cfRule type="cellIs" dxfId="8260" priority="5680" stopIfTrue="1" operator="lessThanOrEqual">
      <formula>60</formula>
    </cfRule>
    <cfRule type="cellIs" dxfId="8259" priority="5681" stopIfTrue="1" operator="between">
      <formula>60</formula>
      <formula>100</formula>
    </cfRule>
    <cfRule type="cellIs" dxfId="8258" priority="5682" stopIfTrue="1" operator="greaterThan">
      <formula>100</formula>
    </cfRule>
  </conditionalFormatting>
  <conditionalFormatting sqref="E521">
    <cfRule type="cellIs" dxfId="8257" priority="5677" stopIfTrue="1" operator="lessThanOrEqual">
      <formula>2.5</formula>
    </cfRule>
    <cfRule type="cellIs" dxfId="8256" priority="5678" stopIfTrue="1" operator="between">
      <formula>2.5</formula>
      <formula>7</formula>
    </cfRule>
    <cfRule type="cellIs" dxfId="8255" priority="5679" stopIfTrue="1" operator="greaterThan">
      <formula>7</formula>
    </cfRule>
  </conditionalFormatting>
  <conditionalFormatting sqref="H521">
    <cfRule type="cellIs" dxfId="8254" priority="5674" stopIfTrue="1" operator="lessThanOrEqual">
      <formula>12</formula>
    </cfRule>
    <cfRule type="cellIs" dxfId="8253" priority="5675" stopIfTrue="1" operator="between">
      <formula>12</formula>
      <formula>16</formula>
    </cfRule>
    <cfRule type="cellIs" dxfId="8252" priority="5676" stopIfTrue="1" operator="greaterThan">
      <formula>16</formula>
    </cfRule>
  </conditionalFormatting>
  <conditionalFormatting sqref="K521">
    <cfRule type="cellIs" dxfId="8251" priority="5671" stopIfTrue="1" operator="greaterThan">
      <formula>6.2</formula>
    </cfRule>
    <cfRule type="cellIs" dxfId="8250" priority="5672" stopIfTrue="1" operator="between">
      <formula>5.601</formula>
      <formula>6.2</formula>
    </cfRule>
    <cfRule type="cellIs" dxfId="8249" priority="5673" stopIfTrue="1" operator="lessThanOrEqual">
      <formula>5.6</formula>
    </cfRule>
  </conditionalFormatting>
  <conditionalFormatting sqref="L521">
    <cfRule type="cellIs" dxfId="8248" priority="5670" stopIfTrue="1" operator="lessThanOrEqual">
      <formula>0.02</formula>
    </cfRule>
  </conditionalFormatting>
  <conditionalFormatting sqref="G521">
    <cfRule type="cellIs" dxfId="8247" priority="5667" stopIfTrue="1" operator="lessThanOrEqual">
      <formula>0.12</formula>
    </cfRule>
    <cfRule type="cellIs" dxfId="8246" priority="5668" stopIfTrue="1" operator="between">
      <formula>0.1201</formula>
      <formula>0.2</formula>
    </cfRule>
    <cfRule type="cellIs" dxfId="8245" priority="5669" stopIfTrue="1" operator="greaterThan">
      <formula>0.2</formula>
    </cfRule>
  </conditionalFormatting>
  <conditionalFormatting sqref="P521">
    <cfRule type="cellIs" dxfId="8244" priority="5665" stopIfTrue="1" operator="between">
      <formula>50.1</formula>
      <formula>100</formula>
    </cfRule>
    <cfRule type="cellIs" dxfId="8243" priority="5666" stopIfTrue="1" operator="greaterThan">
      <formula>100</formula>
    </cfRule>
  </conditionalFormatting>
  <conditionalFormatting sqref="O521">
    <cfRule type="cellIs" dxfId="8242" priority="5663" stopIfTrue="1" operator="between">
      <formula>1250.1</formula>
      <formula>5000</formula>
    </cfRule>
    <cfRule type="cellIs" dxfId="8241" priority="5664" stopIfTrue="1" operator="greaterThan">
      <formula>5000</formula>
    </cfRule>
  </conditionalFormatting>
  <conditionalFormatting sqref="Q521">
    <cfRule type="cellIs" dxfId="8240" priority="5661" operator="lessThanOrEqual">
      <formula>1</formula>
    </cfRule>
    <cfRule type="cellIs" dxfId="8239" priority="5662" operator="lessThan">
      <formula>3</formula>
    </cfRule>
  </conditionalFormatting>
  <conditionalFormatting sqref="F533:G533">
    <cfRule type="cellIs" dxfId="8238" priority="5658" stopIfTrue="1" operator="lessThanOrEqual">
      <formula>60</formula>
    </cfRule>
    <cfRule type="cellIs" dxfId="8237" priority="5659" stopIfTrue="1" operator="between">
      <formula>60</formula>
      <formula>100</formula>
    </cfRule>
    <cfRule type="cellIs" dxfId="8236" priority="5660" stopIfTrue="1" operator="greaterThan">
      <formula>100</formula>
    </cfRule>
  </conditionalFormatting>
  <conditionalFormatting sqref="E533">
    <cfRule type="cellIs" dxfId="8235" priority="5655" stopIfTrue="1" operator="lessThanOrEqual">
      <formula>2.5</formula>
    </cfRule>
    <cfRule type="cellIs" dxfId="8234" priority="5656" stopIfTrue="1" operator="between">
      <formula>2.5</formula>
      <formula>7</formula>
    </cfRule>
    <cfRule type="cellIs" dxfId="8233" priority="5657" stopIfTrue="1" operator="greaterThan">
      <formula>7</formula>
    </cfRule>
  </conditionalFormatting>
  <conditionalFormatting sqref="H533">
    <cfRule type="cellIs" dxfId="8232" priority="5652" stopIfTrue="1" operator="lessThanOrEqual">
      <formula>12</formula>
    </cfRule>
    <cfRule type="cellIs" dxfId="8231" priority="5653" stopIfTrue="1" operator="between">
      <formula>12</formula>
      <formula>16</formula>
    </cfRule>
    <cfRule type="cellIs" dxfId="8230" priority="5654" stopIfTrue="1" operator="greaterThan">
      <formula>16</formula>
    </cfRule>
  </conditionalFormatting>
  <conditionalFormatting sqref="K533">
    <cfRule type="cellIs" dxfId="8229" priority="5649" stopIfTrue="1" operator="greaterThan">
      <formula>6.2</formula>
    </cfRule>
    <cfRule type="cellIs" dxfId="8228" priority="5650" stopIfTrue="1" operator="between">
      <formula>5.601</formula>
      <formula>6.2</formula>
    </cfRule>
    <cfRule type="cellIs" dxfId="8227" priority="5651" stopIfTrue="1" operator="lessThanOrEqual">
      <formula>5.6</formula>
    </cfRule>
  </conditionalFormatting>
  <conditionalFormatting sqref="L533">
    <cfRule type="cellIs" dxfId="8226" priority="5648" stopIfTrue="1" operator="lessThanOrEqual">
      <formula>0.02</formula>
    </cfRule>
  </conditionalFormatting>
  <conditionalFormatting sqref="G533">
    <cfRule type="cellIs" dxfId="8225" priority="5645" stopIfTrue="1" operator="lessThanOrEqual">
      <formula>0.12</formula>
    </cfRule>
    <cfRule type="cellIs" dxfId="8224" priority="5646" stopIfTrue="1" operator="between">
      <formula>0.1201</formula>
      <formula>0.2</formula>
    </cfRule>
    <cfRule type="cellIs" dxfId="8223" priority="5647" stopIfTrue="1" operator="greaterThan">
      <formula>0.2</formula>
    </cfRule>
  </conditionalFormatting>
  <conditionalFormatting sqref="P533">
    <cfRule type="cellIs" dxfId="8222" priority="5643" stopIfTrue="1" operator="between">
      <formula>50.1</formula>
      <formula>100</formula>
    </cfRule>
    <cfRule type="cellIs" dxfId="8221" priority="5644" stopIfTrue="1" operator="greaterThan">
      <formula>100</formula>
    </cfRule>
  </conditionalFormatting>
  <conditionalFormatting sqref="O533">
    <cfRule type="cellIs" dxfId="8220" priority="5641" stopIfTrue="1" operator="between">
      <formula>1250.1</formula>
      <formula>5000</formula>
    </cfRule>
    <cfRule type="cellIs" dxfId="8219" priority="5642" stopIfTrue="1" operator="greaterThan">
      <formula>5000</formula>
    </cfRule>
  </conditionalFormatting>
  <conditionalFormatting sqref="F533:G533">
    <cfRule type="cellIs" dxfId="8218" priority="5638" stopIfTrue="1" operator="lessThanOrEqual">
      <formula>60</formula>
    </cfRule>
    <cfRule type="cellIs" dxfId="8217" priority="5639" stopIfTrue="1" operator="between">
      <formula>60</formula>
      <formula>100</formula>
    </cfRule>
    <cfRule type="cellIs" dxfId="8216" priority="5640" stopIfTrue="1" operator="greaterThan">
      <formula>100</formula>
    </cfRule>
  </conditionalFormatting>
  <conditionalFormatting sqref="E533">
    <cfRule type="cellIs" dxfId="8215" priority="5635" stopIfTrue="1" operator="lessThanOrEqual">
      <formula>2.5</formula>
    </cfRule>
    <cfRule type="cellIs" dxfId="8214" priority="5636" stopIfTrue="1" operator="between">
      <formula>2.5</formula>
      <formula>7</formula>
    </cfRule>
    <cfRule type="cellIs" dxfId="8213" priority="5637" stopIfTrue="1" operator="greaterThan">
      <formula>7</formula>
    </cfRule>
  </conditionalFormatting>
  <conditionalFormatting sqref="H533">
    <cfRule type="cellIs" dxfId="8212" priority="5632" stopIfTrue="1" operator="lessThanOrEqual">
      <formula>12</formula>
    </cfRule>
    <cfRule type="cellIs" dxfId="8211" priority="5633" stopIfTrue="1" operator="between">
      <formula>12</formula>
      <formula>16</formula>
    </cfRule>
    <cfRule type="cellIs" dxfId="8210" priority="5634" stopIfTrue="1" operator="greaterThan">
      <formula>16</formula>
    </cfRule>
  </conditionalFormatting>
  <conditionalFormatting sqref="K533">
    <cfRule type="cellIs" dxfId="8209" priority="5629" stopIfTrue="1" operator="greaterThan">
      <formula>6.2</formula>
    </cfRule>
    <cfRule type="cellIs" dxfId="8208" priority="5630" stopIfTrue="1" operator="between">
      <formula>5.601</formula>
      <formula>6.2</formula>
    </cfRule>
    <cfRule type="cellIs" dxfId="8207" priority="5631" stopIfTrue="1" operator="lessThanOrEqual">
      <formula>5.6</formula>
    </cfRule>
  </conditionalFormatting>
  <conditionalFormatting sqref="L533">
    <cfRule type="cellIs" dxfId="8206" priority="5628" stopIfTrue="1" operator="lessThanOrEqual">
      <formula>0.02</formula>
    </cfRule>
  </conditionalFormatting>
  <conditionalFormatting sqref="G533">
    <cfRule type="cellIs" dxfId="8205" priority="5625" stopIfTrue="1" operator="lessThanOrEqual">
      <formula>0.12</formula>
    </cfRule>
    <cfRule type="cellIs" dxfId="8204" priority="5626" stopIfTrue="1" operator="between">
      <formula>0.1201</formula>
      <formula>0.2</formula>
    </cfRule>
    <cfRule type="cellIs" dxfId="8203" priority="5627" stopIfTrue="1" operator="greaterThan">
      <formula>0.2</formula>
    </cfRule>
  </conditionalFormatting>
  <conditionalFormatting sqref="P533">
    <cfRule type="cellIs" dxfId="8202" priority="5623" stopIfTrue="1" operator="between">
      <formula>50.1</formula>
      <formula>100</formula>
    </cfRule>
    <cfRule type="cellIs" dxfId="8201" priority="5624" stopIfTrue="1" operator="greaterThan">
      <formula>100</formula>
    </cfRule>
  </conditionalFormatting>
  <conditionalFormatting sqref="O533">
    <cfRule type="cellIs" dxfId="8200" priority="5621" stopIfTrue="1" operator="between">
      <formula>1250.1</formula>
      <formula>5000</formula>
    </cfRule>
    <cfRule type="cellIs" dxfId="8199" priority="5622" stopIfTrue="1" operator="greaterThan">
      <formula>5000</formula>
    </cfRule>
  </conditionalFormatting>
  <conditionalFormatting sqref="Q533">
    <cfRule type="cellIs" dxfId="8198" priority="5619" operator="lessThanOrEqual">
      <formula>1</formula>
    </cfRule>
    <cfRule type="cellIs" dxfId="8197" priority="5620" operator="lessThan">
      <formula>3</formula>
    </cfRule>
  </conditionalFormatting>
  <conditionalFormatting sqref="F545 J545">
    <cfRule type="cellIs" dxfId="8196" priority="5616" stopIfTrue="1" operator="lessThanOrEqual">
      <formula>60</formula>
    </cfRule>
    <cfRule type="cellIs" dxfId="8195" priority="5617" stopIfTrue="1" operator="between">
      <formula>60</formula>
      <formula>100</formula>
    </cfRule>
    <cfRule type="cellIs" dxfId="8194" priority="5618" stopIfTrue="1" operator="greaterThan">
      <formula>100</formula>
    </cfRule>
  </conditionalFormatting>
  <conditionalFormatting sqref="E545">
    <cfRule type="cellIs" dxfId="8193" priority="5613" stopIfTrue="1" operator="lessThanOrEqual">
      <formula>2.5</formula>
    </cfRule>
    <cfRule type="cellIs" dxfId="8192" priority="5614" stopIfTrue="1" operator="between">
      <formula>2.5</formula>
      <formula>7</formula>
    </cfRule>
    <cfRule type="cellIs" dxfId="8191" priority="5615" stopIfTrue="1" operator="greaterThan">
      <formula>7</formula>
    </cfRule>
  </conditionalFormatting>
  <conditionalFormatting sqref="H545">
    <cfRule type="cellIs" dxfId="8190" priority="5610" stopIfTrue="1" operator="lessThanOrEqual">
      <formula>12</formula>
    </cfRule>
    <cfRule type="cellIs" dxfId="8189" priority="5611" stopIfTrue="1" operator="between">
      <formula>12</formula>
      <formula>16</formula>
    </cfRule>
    <cfRule type="cellIs" dxfId="8188" priority="5612" stopIfTrue="1" operator="greaterThan">
      <formula>16</formula>
    </cfRule>
  </conditionalFormatting>
  <conditionalFormatting sqref="K545">
    <cfRule type="cellIs" dxfId="8187" priority="5607" stopIfTrue="1" operator="greaterThan">
      <formula>6.2</formula>
    </cfRule>
    <cfRule type="cellIs" dxfId="8186" priority="5608" stopIfTrue="1" operator="between">
      <formula>5.601</formula>
      <formula>6.2</formula>
    </cfRule>
    <cfRule type="cellIs" dxfId="8185" priority="5609" stopIfTrue="1" operator="lessThanOrEqual">
      <formula>5.6</formula>
    </cfRule>
  </conditionalFormatting>
  <conditionalFormatting sqref="L545">
    <cfRule type="cellIs" dxfId="8184" priority="5606" stopIfTrue="1" operator="lessThanOrEqual">
      <formula>0.02</formula>
    </cfRule>
  </conditionalFormatting>
  <conditionalFormatting sqref="G545">
    <cfRule type="cellIs" dxfId="8183" priority="5603" stopIfTrue="1" operator="lessThanOrEqual">
      <formula>0.12</formula>
    </cfRule>
    <cfRule type="cellIs" dxfId="8182" priority="5604" stopIfTrue="1" operator="between">
      <formula>0.1201</formula>
      <formula>0.2</formula>
    </cfRule>
    <cfRule type="cellIs" dxfId="8181" priority="5605" stopIfTrue="1" operator="greaterThan">
      <formula>0.2</formula>
    </cfRule>
  </conditionalFormatting>
  <conditionalFormatting sqref="P545">
    <cfRule type="cellIs" dxfId="8180" priority="5601" stopIfTrue="1" operator="between">
      <formula>50.1</formula>
      <formula>100</formula>
    </cfRule>
    <cfRule type="cellIs" dxfId="8179" priority="5602" stopIfTrue="1" operator="greaterThan">
      <formula>100</formula>
    </cfRule>
  </conditionalFormatting>
  <conditionalFormatting sqref="O545">
    <cfRule type="cellIs" dxfId="8178" priority="5599" stopIfTrue="1" operator="between">
      <formula>1250.1</formula>
      <formula>5000</formula>
    </cfRule>
    <cfRule type="cellIs" dxfId="8177" priority="5600" stopIfTrue="1" operator="greaterThan">
      <formula>5000</formula>
    </cfRule>
  </conditionalFormatting>
  <conditionalFormatting sqref="F545 J545">
    <cfRule type="cellIs" dxfId="8176" priority="5596" stopIfTrue="1" operator="lessThanOrEqual">
      <formula>60</formula>
    </cfRule>
    <cfRule type="cellIs" dxfId="8175" priority="5597" stopIfTrue="1" operator="between">
      <formula>60</formula>
      <formula>100</formula>
    </cfRule>
    <cfRule type="cellIs" dxfId="8174" priority="5598" stopIfTrue="1" operator="greaterThan">
      <formula>100</formula>
    </cfRule>
  </conditionalFormatting>
  <conditionalFormatting sqref="E545">
    <cfRule type="cellIs" dxfId="8173" priority="5593" stopIfTrue="1" operator="lessThanOrEqual">
      <formula>2.5</formula>
    </cfRule>
    <cfRule type="cellIs" dxfId="8172" priority="5594" stopIfTrue="1" operator="between">
      <formula>2.5</formula>
      <formula>7</formula>
    </cfRule>
    <cfRule type="cellIs" dxfId="8171" priority="5595" stopIfTrue="1" operator="greaterThan">
      <formula>7</formula>
    </cfRule>
  </conditionalFormatting>
  <conditionalFormatting sqref="H545">
    <cfRule type="cellIs" dxfId="8170" priority="5590" stopIfTrue="1" operator="lessThanOrEqual">
      <formula>12</formula>
    </cfRule>
    <cfRule type="cellIs" dxfId="8169" priority="5591" stopIfTrue="1" operator="between">
      <formula>12</formula>
      <formula>16</formula>
    </cfRule>
    <cfRule type="cellIs" dxfId="8168" priority="5592" stopIfTrue="1" operator="greaterThan">
      <formula>16</formula>
    </cfRule>
  </conditionalFormatting>
  <conditionalFormatting sqref="K545">
    <cfRule type="cellIs" dxfId="8167" priority="5587" stopIfTrue="1" operator="greaterThan">
      <formula>6.2</formula>
    </cfRule>
    <cfRule type="cellIs" dxfId="8166" priority="5588" stopIfTrue="1" operator="between">
      <formula>5.601</formula>
      <formula>6.2</formula>
    </cfRule>
    <cfRule type="cellIs" dxfId="8165" priority="5589" stopIfTrue="1" operator="lessThanOrEqual">
      <formula>5.6</formula>
    </cfRule>
  </conditionalFormatting>
  <conditionalFormatting sqref="L545">
    <cfRule type="cellIs" dxfId="8164" priority="5586" stopIfTrue="1" operator="lessThanOrEqual">
      <formula>0.02</formula>
    </cfRule>
  </conditionalFormatting>
  <conditionalFormatting sqref="G545">
    <cfRule type="cellIs" dxfId="8163" priority="5583" stopIfTrue="1" operator="lessThanOrEqual">
      <formula>0.12</formula>
    </cfRule>
    <cfRule type="cellIs" dxfId="8162" priority="5584" stopIfTrue="1" operator="between">
      <formula>0.1201</formula>
      <formula>0.2</formula>
    </cfRule>
    <cfRule type="cellIs" dxfId="8161" priority="5585" stopIfTrue="1" operator="greaterThan">
      <formula>0.2</formula>
    </cfRule>
  </conditionalFormatting>
  <conditionalFormatting sqref="P545">
    <cfRule type="cellIs" dxfId="8160" priority="5581" stopIfTrue="1" operator="between">
      <formula>50.1</formula>
      <formula>100</formula>
    </cfRule>
    <cfRule type="cellIs" dxfId="8159" priority="5582" stopIfTrue="1" operator="greaterThan">
      <formula>100</formula>
    </cfRule>
  </conditionalFormatting>
  <conditionalFormatting sqref="O545">
    <cfRule type="cellIs" dxfId="8158" priority="5579" stopIfTrue="1" operator="between">
      <formula>1250.1</formula>
      <formula>5000</formula>
    </cfRule>
    <cfRule type="cellIs" dxfId="8157" priority="5580" stopIfTrue="1" operator="greaterThan">
      <formula>5000</formula>
    </cfRule>
  </conditionalFormatting>
  <conditionalFormatting sqref="Q545">
    <cfRule type="cellIs" dxfId="8156" priority="5577" operator="lessThanOrEqual">
      <formula>1</formula>
    </cfRule>
    <cfRule type="cellIs" dxfId="8155" priority="5578" operator="lessThan">
      <formula>3</formula>
    </cfRule>
  </conditionalFormatting>
  <conditionalFormatting sqref="F557:G557">
    <cfRule type="cellIs" dxfId="8154" priority="5574" stopIfTrue="1" operator="lessThanOrEqual">
      <formula>60</formula>
    </cfRule>
    <cfRule type="cellIs" dxfId="8153" priority="5575" stopIfTrue="1" operator="between">
      <formula>60</formula>
      <formula>100</formula>
    </cfRule>
    <cfRule type="cellIs" dxfId="8152" priority="5576" stopIfTrue="1" operator="greaterThan">
      <formula>100</formula>
    </cfRule>
  </conditionalFormatting>
  <conditionalFormatting sqref="E557">
    <cfRule type="cellIs" dxfId="8151" priority="5571" stopIfTrue="1" operator="lessThanOrEqual">
      <formula>2.5</formula>
    </cfRule>
    <cfRule type="cellIs" dxfId="8150" priority="5572" stopIfTrue="1" operator="between">
      <formula>2.5</formula>
      <formula>7</formula>
    </cfRule>
    <cfRule type="cellIs" dxfId="8149" priority="5573" stopIfTrue="1" operator="greaterThan">
      <formula>7</formula>
    </cfRule>
  </conditionalFormatting>
  <conditionalFormatting sqref="H557">
    <cfRule type="cellIs" dxfId="8148" priority="5568" stopIfTrue="1" operator="lessThanOrEqual">
      <formula>12</formula>
    </cfRule>
    <cfRule type="cellIs" dxfId="8147" priority="5569" stopIfTrue="1" operator="between">
      <formula>12</formula>
      <formula>16</formula>
    </cfRule>
    <cfRule type="cellIs" dxfId="8146" priority="5570" stopIfTrue="1" operator="greaterThan">
      <formula>16</formula>
    </cfRule>
  </conditionalFormatting>
  <conditionalFormatting sqref="K557">
    <cfRule type="cellIs" dxfId="8145" priority="5565" stopIfTrue="1" operator="greaterThan">
      <formula>6.2</formula>
    </cfRule>
    <cfRule type="cellIs" dxfId="8144" priority="5566" stopIfTrue="1" operator="between">
      <formula>5.601</formula>
      <formula>6.2</formula>
    </cfRule>
    <cfRule type="cellIs" dxfId="8143" priority="5567" stopIfTrue="1" operator="lessThanOrEqual">
      <formula>5.6</formula>
    </cfRule>
  </conditionalFormatting>
  <conditionalFormatting sqref="L557">
    <cfRule type="cellIs" dxfId="8142" priority="5564" stopIfTrue="1" operator="lessThanOrEqual">
      <formula>0.02</formula>
    </cfRule>
  </conditionalFormatting>
  <conditionalFormatting sqref="G557">
    <cfRule type="cellIs" dxfId="8141" priority="5561" stopIfTrue="1" operator="lessThanOrEqual">
      <formula>0.12</formula>
    </cfRule>
    <cfRule type="cellIs" dxfId="8140" priority="5562" stopIfTrue="1" operator="between">
      <formula>0.1201</formula>
      <formula>0.2</formula>
    </cfRule>
    <cfRule type="cellIs" dxfId="8139" priority="5563" stopIfTrue="1" operator="greaterThan">
      <formula>0.2</formula>
    </cfRule>
  </conditionalFormatting>
  <conditionalFormatting sqref="P557">
    <cfRule type="cellIs" dxfId="8138" priority="5559" stopIfTrue="1" operator="between">
      <formula>50.1</formula>
      <formula>100</formula>
    </cfRule>
    <cfRule type="cellIs" dxfId="8137" priority="5560" stopIfTrue="1" operator="greaterThan">
      <formula>100</formula>
    </cfRule>
  </conditionalFormatting>
  <conditionalFormatting sqref="O557">
    <cfRule type="cellIs" dxfId="8136" priority="5557" stopIfTrue="1" operator="between">
      <formula>1250.1</formula>
      <formula>5000</formula>
    </cfRule>
    <cfRule type="cellIs" dxfId="8135" priority="5558" stopIfTrue="1" operator="greaterThan">
      <formula>5000</formula>
    </cfRule>
  </conditionalFormatting>
  <conditionalFormatting sqref="F557:G557">
    <cfRule type="cellIs" dxfId="8134" priority="5554" stopIfTrue="1" operator="lessThanOrEqual">
      <formula>60</formula>
    </cfRule>
    <cfRule type="cellIs" dxfId="8133" priority="5555" stopIfTrue="1" operator="between">
      <formula>60</formula>
      <formula>100</formula>
    </cfRule>
    <cfRule type="cellIs" dxfId="8132" priority="5556" stopIfTrue="1" operator="greaterThan">
      <formula>100</formula>
    </cfRule>
  </conditionalFormatting>
  <conditionalFormatting sqref="E557">
    <cfRule type="cellIs" dxfId="8131" priority="5551" stopIfTrue="1" operator="lessThanOrEqual">
      <formula>2.5</formula>
    </cfRule>
    <cfRule type="cellIs" dxfId="8130" priority="5552" stopIfTrue="1" operator="between">
      <formula>2.5</formula>
      <formula>7</formula>
    </cfRule>
    <cfRule type="cellIs" dxfId="8129" priority="5553" stopIfTrue="1" operator="greaterThan">
      <formula>7</formula>
    </cfRule>
  </conditionalFormatting>
  <conditionalFormatting sqref="H557">
    <cfRule type="cellIs" dxfId="8128" priority="5548" stopIfTrue="1" operator="lessThanOrEqual">
      <formula>12</formula>
    </cfRule>
    <cfRule type="cellIs" dxfId="8127" priority="5549" stopIfTrue="1" operator="between">
      <formula>12</formula>
      <formula>16</formula>
    </cfRule>
    <cfRule type="cellIs" dxfId="8126" priority="5550" stopIfTrue="1" operator="greaterThan">
      <formula>16</formula>
    </cfRule>
  </conditionalFormatting>
  <conditionalFormatting sqref="K557">
    <cfRule type="cellIs" dxfId="8125" priority="5545" stopIfTrue="1" operator="greaterThan">
      <formula>6.2</formula>
    </cfRule>
    <cfRule type="cellIs" dxfId="8124" priority="5546" stopIfTrue="1" operator="between">
      <formula>5.601</formula>
      <formula>6.2</formula>
    </cfRule>
    <cfRule type="cellIs" dxfId="8123" priority="5547" stopIfTrue="1" operator="lessThanOrEqual">
      <formula>5.6</formula>
    </cfRule>
  </conditionalFormatting>
  <conditionalFormatting sqref="L557">
    <cfRule type="cellIs" dxfId="8122" priority="5544" stopIfTrue="1" operator="lessThanOrEqual">
      <formula>0.02</formula>
    </cfRule>
  </conditionalFormatting>
  <conditionalFormatting sqref="G557">
    <cfRule type="cellIs" dxfId="8121" priority="5541" stopIfTrue="1" operator="lessThanOrEqual">
      <formula>0.12</formula>
    </cfRule>
    <cfRule type="cellIs" dxfId="8120" priority="5542" stopIfTrue="1" operator="between">
      <formula>0.1201</formula>
      <formula>0.2</formula>
    </cfRule>
    <cfRule type="cellIs" dxfId="8119" priority="5543" stopIfTrue="1" operator="greaterThan">
      <formula>0.2</formula>
    </cfRule>
  </conditionalFormatting>
  <conditionalFormatting sqref="P557">
    <cfRule type="cellIs" dxfId="8118" priority="5539" stopIfTrue="1" operator="between">
      <formula>50.1</formula>
      <formula>100</formula>
    </cfRule>
    <cfRule type="cellIs" dxfId="8117" priority="5540" stopIfTrue="1" operator="greaterThan">
      <formula>100</formula>
    </cfRule>
  </conditionalFormatting>
  <conditionalFormatting sqref="O557">
    <cfRule type="cellIs" dxfId="8116" priority="5537" stopIfTrue="1" operator="between">
      <formula>1250.1</formula>
      <formula>5000</formula>
    </cfRule>
    <cfRule type="cellIs" dxfId="8115" priority="5538" stopIfTrue="1" operator="greaterThan">
      <formula>5000</formula>
    </cfRule>
  </conditionalFormatting>
  <conditionalFormatting sqref="Q557">
    <cfRule type="cellIs" dxfId="8114" priority="5535" operator="lessThanOrEqual">
      <formula>1</formula>
    </cfRule>
    <cfRule type="cellIs" dxfId="8113" priority="5536" operator="lessThan">
      <formula>3</formula>
    </cfRule>
  </conditionalFormatting>
  <conditionalFormatting sqref="F569:G569">
    <cfRule type="cellIs" dxfId="8112" priority="5532" stopIfTrue="1" operator="lessThanOrEqual">
      <formula>60</formula>
    </cfRule>
    <cfRule type="cellIs" dxfId="8111" priority="5533" stopIfTrue="1" operator="between">
      <formula>60</formula>
      <formula>100</formula>
    </cfRule>
    <cfRule type="cellIs" dxfId="8110" priority="5534" stopIfTrue="1" operator="greaterThan">
      <formula>100</formula>
    </cfRule>
  </conditionalFormatting>
  <conditionalFormatting sqref="E569">
    <cfRule type="cellIs" dxfId="8109" priority="5529" stopIfTrue="1" operator="lessThanOrEqual">
      <formula>2.5</formula>
    </cfRule>
    <cfRule type="cellIs" dxfId="8108" priority="5530" stopIfTrue="1" operator="between">
      <formula>2.5</formula>
      <formula>7</formula>
    </cfRule>
    <cfRule type="cellIs" dxfId="8107" priority="5531" stopIfTrue="1" operator="greaterThan">
      <formula>7</formula>
    </cfRule>
  </conditionalFormatting>
  <conditionalFormatting sqref="H569">
    <cfRule type="cellIs" dxfId="8106" priority="5526" stopIfTrue="1" operator="lessThanOrEqual">
      <formula>12</formula>
    </cfRule>
    <cfRule type="cellIs" dxfId="8105" priority="5527" stopIfTrue="1" operator="between">
      <formula>12</formula>
      <formula>16</formula>
    </cfRule>
    <cfRule type="cellIs" dxfId="8104" priority="5528" stopIfTrue="1" operator="greaterThan">
      <formula>16</formula>
    </cfRule>
  </conditionalFormatting>
  <conditionalFormatting sqref="K569">
    <cfRule type="cellIs" dxfId="8103" priority="5523" stopIfTrue="1" operator="greaterThan">
      <formula>6.2</formula>
    </cfRule>
    <cfRule type="cellIs" dxfId="8102" priority="5524" stopIfTrue="1" operator="between">
      <formula>5.601</formula>
      <formula>6.2</formula>
    </cfRule>
    <cfRule type="cellIs" dxfId="8101" priority="5525" stopIfTrue="1" operator="lessThanOrEqual">
      <formula>5.6</formula>
    </cfRule>
  </conditionalFormatting>
  <conditionalFormatting sqref="L569">
    <cfRule type="cellIs" dxfId="8100" priority="5522" stopIfTrue="1" operator="lessThanOrEqual">
      <formula>0.02</formula>
    </cfRule>
  </conditionalFormatting>
  <conditionalFormatting sqref="G569">
    <cfRule type="cellIs" dxfId="8099" priority="5519" stopIfTrue="1" operator="lessThanOrEqual">
      <formula>0.12</formula>
    </cfRule>
    <cfRule type="cellIs" dxfId="8098" priority="5520" stopIfTrue="1" operator="between">
      <formula>0.1201</formula>
      <formula>0.2</formula>
    </cfRule>
    <cfRule type="cellIs" dxfId="8097" priority="5521" stopIfTrue="1" operator="greaterThan">
      <formula>0.2</formula>
    </cfRule>
  </conditionalFormatting>
  <conditionalFormatting sqref="P569">
    <cfRule type="cellIs" dxfId="8096" priority="5517" stopIfTrue="1" operator="between">
      <formula>50.1</formula>
      <formula>100</formula>
    </cfRule>
    <cfRule type="cellIs" dxfId="8095" priority="5518" stopIfTrue="1" operator="greaterThan">
      <formula>100</formula>
    </cfRule>
  </conditionalFormatting>
  <conditionalFormatting sqref="O569">
    <cfRule type="cellIs" dxfId="8094" priority="5515" stopIfTrue="1" operator="between">
      <formula>1250.1</formula>
      <formula>5000</formula>
    </cfRule>
    <cfRule type="cellIs" dxfId="8093" priority="5516" stopIfTrue="1" operator="greaterThan">
      <formula>5000</formula>
    </cfRule>
  </conditionalFormatting>
  <conditionalFormatting sqref="F569:G569">
    <cfRule type="cellIs" dxfId="8092" priority="5512" stopIfTrue="1" operator="lessThanOrEqual">
      <formula>60</formula>
    </cfRule>
    <cfRule type="cellIs" dxfId="8091" priority="5513" stopIfTrue="1" operator="between">
      <formula>60</formula>
      <formula>100</formula>
    </cfRule>
    <cfRule type="cellIs" dxfId="8090" priority="5514" stopIfTrue="1" operator="greaterThan">
      <formula>100</formula>
    </cfRule>
  </conditionalFormatting>
  <conditionalFormatting sqref="E569">
    <cfRule type="cellIs" dxfId="8089" priority="5509" stopIfTrue="1" operator="lessThanOrEqual">
      <formula>2.5</formula>
    </cfRule>
    <cfRule type="cellIs" dxfId="8088" priority="5510" stopIfTrue="1" operator="between">
      <formula>2.5</formula>
      <formula>7</formula>
    </cfRule>
    <cfRule type="cellIs" dxfId="8087" priority="5511" stopIfTrue="1" operator="greaterThan">
      <formula>7</formula>
    </cfRule>
  </conditionalFormatting>
  <conditionalFormatting sqref="H569">
    <cfRule type="cellIs" dxfId="8086" priority="5506" stopIfTrue="1" operator="lessThanOrEqual">
      <formula>12</formula>
    </cfRule>
    <cfRule type="cellIs" dxfId="8085" priority="5507" stopIfTrue="1" operator="between">
      <formula>12</formula>
      <formula>16</formula>
    </cfRule>
    <cfRule type="cellIs" dxfId="8084" priority="5508" stopIfTrue="1" operator="greaterThan">
      <formula>16</formula>
    </cfRule>
  </conditionalFormatting>
  <conditionalFormatting sqref="K569">
    <cfRule type="cellIs" dxfId="8083" priority="5503" stopIfTrue="1" operator="greaterThan">
      <formula>6.2</formula>
    </cfRule>
    <cfRule type="cellIs" dxfId="8082" priority="5504" stopIfTrue="1" operator="between">
      <formula>5.601</formula>
      <formula>6.2</formula>
    </cfRule>
    <cfRule type="cellIs" dxfId="8081" priority="5505" stopIfTrue="1" operator="lessThanOrEqual">
      <formula>5.6</formula>
    </cfRule>
  </conditionalFormatting>
  <conditionalFormatting sqref="L569">
    <cfRule type="cellIs" dxfId="8080" priority="5502" stopIfTrue="1" operator="lessThanOrEqual">
      <formula>0.02</formula>
    </cfRule>
  </conditionalFormatting>
  <conditionalFormatting sqref="G569">
    <cfRule type="cellIs" dxfId="8079" priority="5499" stopIfTrue="1" operator="lessThanOrEqual">
      <formula>0.12</formula>
    </cfRule>
    <cfRule type="cellIs" dxfId="8078" priority="5500" stopIfTrue="1" operator="between">
      <formula>0.1201</formula>
      <formula>0.2</formula>
    </cfRule>
    <cfRule type="cellIs" dxfId="8077" priority="5501" stopIfTrue="1" operator="greaterThan">
      <formula>0.2</formula>
    </cfRule>
  </conditionalFormatting>
  <conditionalFormatting sqref="P569">
    <cfRule type="cellIs" dxfId="8076" priority="5497" stopIfTrue="1" operator="between">
      <formula>50.1</formula>
      <formula>100</formula>
    </cfRule>
    <cfRule type="cellIs" dxfId="8075" priority="5498" stopIfTrue="1" operator="greaterThan">
      <formula>100</formula>
    </cfRule>
  </conditionalFormatting>
  <conditionalFormatting sqref="O569">
    <cfRule type="cellIs" dxfId="8074" priority="5495" stopIfTrue="1" operator="between">
      <formula>1250.1</formula>
      <formula>5000</formula>
    </cfRule>
    <cfRule type="cellIs" dxfId="8073" priority="5496" stopIfTrue="1" operator="greaterThan">
      <formula>5000</formula>
    </cfRule>
  </conditionalFormatting>
  <conditionalFormatting sqref="Q569">
    <cfRule type="cellIs" dxfId="8072" priority="5493" operator="lessThanOrEqual">
      <formula>1</formula>
    </cfRule>
    <cfRule type="cellIs" dxfId="8071" priority="5494" operator="lessThan">
      <formula>3</formula>
    </cfRule>
  </conditionalFormatting>
  <conditionalFormatting sqref="F581:G581">
    <cfRule type="cellIs" dxfId="8070" priority="5490" stopIfTrue="1" operator="lessThanOrEqual">
      <formula>60</formula>
    </cfRule>
    <cfRule type="cellIs" dxfId="8069" priority="5491" stopIfTrue="1" operator="between">
      <formula>60</formula>
      <formula>100</formula>
    </cfRule>
    <cfRule type="cellIs" dxfId="8068" priority="5492" stopIfTrue="1" operator="greaterThan">
      <formula>100</formula>
    </cfRule>
  </conditionalFormatting>
  <conditionalFormatting sqref="E581">
    <cfRule type="cellIs" dxfId="8067" priority="5487" stopIfTrue="1" operator="lessThanOrEqual">
      <formula>2.5</formula>
    </cfRule>
    <cfRule type="cellIs" dxfId="8066" priority="5488" stopIfTrue="1" operator="between">
      <formula>2.5</formula>
      <formula>7</formula>
    </cfRule>
    <cfRule type="cellIs" dxfId="8065" priority="5489" stopIfTrue="1" operator="greaterThan">
      <formula>7</formula>
    </cfRule>
  </conditionalFormatting>
  <conditionalFormatting sqref="H581">
    <cfRule type="cellIs" dxfId="8064" priority="5484" stopIfTrue="1" operator="lessThanOrEqual">
      <formula>12</formula>
    </cfRule>
    <cfRule type="cellIs" dxfId="8063" priority="5485" stopIfTrue="1" operator="between">
      <formula>12</formula>
      <formula>16</formula>
    </cfRule>
    <cfRule type="cellIs" dxfId="8062" priority="5486" stopIfTrue="1" operator="greaterThan">
      <formula>16</formula>
    </cfRule>
  </conditionalFormatting>
  <conditionalFormatting sqref="K581">
    <cfRule type="cellIs" dxfId="8061" priority="5481" stopIfTrue="1" operator="greaterThan">
      <formula>6.2</formula>
    </cfRule>
    <cfRule type="cellIs" dxfId="8060" priority="5482" stopIfTrue="1" operator="between">
      <formula>5.601</formula>
      <formula>6.2</formula>
    </cfRule>
    <cfRule type="cellIs" dxfId="8059" priority="5483" stopIfTrue="1" operator="lessThanOrEqual">
      <formula>5.6</formula>
    </cfRule>
  </conditionalFormatting>
  <conditionalFormatting sqref="L581">
    <cfRule type="cellIs" dxfId="8058" priority="5480" stopIfTrue="1" operator="lessThanOrEqual">
      <formula>0.02</formula>
    </cfRule>
  </conditionalFormatting>
  <conditionalFormatting sqref="G581">
    <cfRule type="cellIs" dxfId="8057" priority="5477" stopIfTrue="1" operator="lessThanOrEqual">
      <formula>0.12</formula>
    </cfRule>
    <cfRule type="cellIs" dxfId="8056" priority="5478" stopIfTrue="1" operator="between">
      <formula>0.1201</formula>
      <formula>0.2</formula>
    </cfRule>
    <cfRule type="cellIs" dxfId="8055" priority="5479" stopIfTrue="1" operator="greaterThan">
      <formula>0.2</formula>
    </cfRule>
  </conditionalFormatting>
  <conditionalFormatting sqref="P581">
    <cfRule type="cellIs" dxfId="8054" priority="5475" stopIfTrue="1" operator="between">
      <formula>50.1</formula>
      <formula>100</formula>
    </cfRule>
    <cfRule type="cellIs" dxfId="8053" priority="5476" stopIfTrue="1" operator="greaterThan">
      <formula>100</formula>
    </cfRule>
  </conditionalFormatting>
  <conditionalFormatting sqref="O581">
    <cfRule type="cellIs" dxfId="8052" priority="5473" stopIfTrue="1" operator="between">
      <formula>1250.1</formula>
      <formula>5000</formula>
    </cfRule>
    <cfRule type="cellIs" dxfId="8051" priority="5474" stopIfTrue="1" operator="greaterThan">
      <formula>5000</formula>
    </cfRule>
  </conditionalFormatting>
  <conditionalFormatting sqref="Q581">
    <cfRule type="cellIs" dxfId="8050" priority="5471" operator="lessThanOrEqual">
      <formula>1</formula>
    </cfRule>
    <cfRule type="cellIs" dxfId="8049" priority="5472" operator="lessThan">
      <formula>3</formula>
    </cfRule>
  </conditionalFormatting>
  <conditionalFormatting sqref="F593:G593">
    <cfRule type="cellIs" dxfId="8048" priority="5468" stopIfTrue="1" operator="lessThanOrEqual">
      <formula>60</formula>
    </cfRule>
    <cfRule type="cellIs" dxfId="8047" priority="5469" stopIfTrue="1" operator="between">
      <formula>60</formula>
      <formula>100</formula>
    </cfRule>
    <cfRule type="cellIs" dxfId="8046" priority="5470" stopIfTrue="1" operator="greaterThan">
      <formula>100</formula>
    </cfRule>
  </conditionalFormatting>
  <conditionalFormatting sqref="E593">
    <cfRule type="cellIs" dxfId="8045" priority="5465" stopIfTrue="1" operator="lessThanOrEqual">
      <formula>2.5</formula>
    </cfRule>
    <cfRule type="cellIs" dxfId="8044" priority="5466" stopIfTrue="1" operator="between">
      <formula>2.5</formula>
      <formula>7</formula>
    </cfRule>
    <cfRule type="cellIs" dxfId="8043" priority="5467" stopIfTrue="1" operator="greaterThan">
      <formula>7</formula>
    </cfRule>
  </conditionalFormatting>
  <conditionalFormatting sqref="H593">
    <cfRule type="cellIs" dxfId="8042" priority="5462" stopIfTrue="1" operator="lessThanOrEqual">
      <formula>12</formula>
    </cfRule>
    <cfRule type="cellIs" dxfId="8041" priority="5463" stopIfTrue="1" operator="between">
      <formula>12</formula>
      <formula>16</formula>
    </cfRule>
    <cfRule type="cellIs" dxfId="8040" priority="5464" stopIfTrue="1" operator="greaterThan">
      <formula>16</formula>
    </cfRule>
  </conditionalFormatting>
  <conditionalFormatting sqref="K593">
    <cfRule type="cellIs" dxfId="8039" priority="5459" stopIfTrue="1" operator="greaterThan">
      <formula>6.2</formula>
    </cfRule>
    <cfRule type="cellIs" dxfId="8038" priority="5460" stopIfTrue="1" operator="between">
      <formula>5.601</formula>
      <formula>6.2</formula>
    </cfRule>
    <cfRule type="cellIs" dxfId="8037" priority="5461" stopIfTrue="1" operator="lessThanOrEqual">
      <formula>5.6</formula>
    </cfRule>
  </conditionalFormatting>
  <conditionalFormatting sqref="L593">
    <cfRule type="cellIs" dxfId="8036" priority="5458" stopIfTrue="1" operator="lessThanOrEqual">
      <formula>0.02</formula>
    </cfRule>
  </conditionalFormatting>
  <conditionalFormatting sqref="G593">
    <cfRule type="cellIs" dxfId="8035" priority="5455" stopIfTrue="1" operator="lessThanOrEqual">
      <formula>0.12</formula>
    </cfRule>
    <cfRule type="cellIs" dxfId="8034" priority="5456" stopIfTrue="1" operator="between">
      <formula>0.1201</formula>
      <formula>0.2</formula>
    </cfRule>
    <cfRule type="cellIs" dxfId="8033" priority="5457" stopIfTrue="1" operator="greaterThan">
      <formula>0.2</formula>
    </cfRule>
  </conditionalFormatting>
  <conditionalFormatting sqref="P593">
    <cfRule type="cellIs" dxfId="8032" priority="5453" stopIfTrue="1" operator="between">
      <formula>50.1</formula>
      <formula>100</formula>
    </cfRule>
    <cfRule type="cellIs" dxfId="8031" priority="5454" stopIfTrue="1" operator="greaterThan">
      <formula>100</formula>
    </cfRule>
  </conditionalFormatting>
  <conditionalFormatting sqref="O593">
    <cfRule type="cellIs" dxfId="8030" priority="5451" stopIfTrue="1" operator="between">
      <formula>1250.1</formula>
      <formula>5000</formula>
    </cfRule>
    <cfRule type="cellIs" dxfId="8029" priority="5452" stopIfTrue="1" operator="greaterThan">
      <formula>5000</formula>
    </cfRule>
  </conditionalFormatting>
  <conditionalFormatting sqref="F593:G593">
    <cfRule type="cellIs" dxfId="8028" priority="5448" stopIfTrue="1" operator="lessThanOrEqual">
      <formula>60</formula>
    </cfRule>
    <cfRule type="cellIs" dxfId="8027" priority="5449" stopIfTrue="1" operator="between">
      <formula>60</formula>
      <formula>100</formula>
    </cfRule>
    <cfRule type="cellIs" dxfId="8026" priority="5450" stopIfTrue="1" operator="greaterThan">
      <formula>100</formula>
    </cfRule>
  </conditionalFormatting>
  <conditionalFormatting sqref="E593">
    <cfRule type="cellIs" dxfId="8025" priority="5445" stopIfTrue="1" operator="lessThanOrEqual">
      <formula>2.5</formula>
    </cfRule>
    <cfRule type="cellIs" dxfId="8024" priority="5446" stopIfTrue="1" operator="between">
      <formula>2.5</formula>
      <formula>7</formula>
    </cfRule>
    <cfRule type="cellIs" dxfId="8023" priority="5447" stopIfTrue="1" operator="greaterThan">
      <formula>7</formula>
    </cfRule>
  </conditionalFormatting>
  <conditionalFormatting sqref="H593">
    <cfRule type="cellIs" dxfId="8022" priority="5442" stopIfTrue="1" operator="lessThanOrEqual">
      <formula>12</formula>
    </cfRule>
    <cfRule type="cellIs" dxfId="8021" priority="5443" stopIfTrue="1" operator="between">
      <formula>12</formula>
      <formula>16</formula>
    </cfRule>
    <cfRule type="cellIs" dxfId="8020" priority="5444" stopIfTrue="1" operator="greaterThan">
      <formula>16</formula>
    </cfRule>
  </conditionalFormatting>
  <conditionalFormatting sqref="K593">
    <cfRule type="cellIs" dxfId="8019" priority="5439" stopIfTrue="1" operator="greaterThan">
      <formula>6.2</formula>
    </cfRule>
    <cfRule type="cellIs" dxfId="8018" priority="5440" stopIfTrue="1" operator="between">
      <formula>5.601</formula>
      <formula>6.2</formula>
    </cfRule>
    <cfRule type="cellIs" dxfId="8017" priority="5441" stopIfTrue="1" operator="lessThanOrEqual">
      <formula>5.6</formula>
    </cfRule>
  </conditionalFormatting>
  <conditionalFormatting sqref="L593">
    <cfRule type="cellIs" dxfId="8016" priority="5438" stopIfTrue="1" operator="lessThanOrEqual">
      <formula>0.02</formula>
    </cfRule>
  </conditionalFormatting>
  <conditionalFormatting sqref="G593">
    <cfRule type="cellIs" dxfId="8015" priority="5435" stopIfTrue="1" operator="lessThanOrEqual">
      <formula>0.12</formula>
    </cfRule>
    <cfRule type="cellIs" dxfId="8014" priority="5436" stopIfTrue="1" operator="between">
      <formula>0.1201</formula>
      <formula>0.2</formula>
    </cfRule>
    <cfRule type="cellIs" dxfId="8013" priority="5437" stopIfTrue="1" operator="greaterThan">
      <formula>0.2</formula>
    </cfRule>
  </conditionalFormatting>
  <conditionalFormatting sqref="P593">
    <cfRule type="cellIs" dxfId="8012" priority="5433" stopIfTrue="1" operator="between">
      <formula>50.1</formula>
      <formula>100</formula>
    </cfRule>
    <cfRule type="cellIs" dxfId="8011" priority="5434" stopIfTrue="1" operator="greaterThan">
      <formula>100</formula>
    </cfRule>
  </conditionalFormatting>
  <conditionalFormatting sqref="O593">
    <cfRule type="cellIs" dxfId="8010" priority="5431" stopIfTrue="1" operator="between">
      <formula>1250.1</formula>
      <formula>5000</formula>
    </cfRule>
    <cfRule type="cellIs" dxfId="8009" priority="5432" stopIfTrue="1" operator="greaterThan">
      <formula>5000</formula>
    </cfRule>
  </conditionalFormatting>
  <conditionalFormatting sqref="Q593">
    <cfRule type="cellIs" dxfId="8008" priority="5429" operator="lessThanOrEqual">
      <formula>1</formula>
    </cfRule>
    <cfRule type="cellIs" dxfId="8007" priority="5430" operator="lessThan">
      <formula>3</formula>
    </cfRule>
  </conditionalFormatting>
  <conditionalFormatting sqref="F605:G605">
    <cfRule type="cellIs" dxfId="8006" priority="5426" stopIfTrue="1" operator="lessThanOrEqual">
      <formula>60</formula>
    </cfRule>
    <cfRule type="cellIs" dxfId="8005" priority="5427" stopIfTrue="1" operator="between">
      <formula>60</formula>
      <formula>100</formula>
    </cfRule>
    <cfRule type="cellIs" dxfId="8004" priority="5428" stopIfTrue="1" operator="greaterThan">
      <formula>100</formula>
    </cfRule>
  </conditionalFormatting>
  <conditionalFormatting sqref="E605">
    <cfRule type="cellIs" dxfId="8003" priority="5423" stopIfTrue="1" operator="lessThanOrEqual">
      <formula>2.5</formula>
    </cfRule>
    <cfRule type="cellIs" dxfId="8002" priority="5424" stopIfTrue="1" operator="between">
      <formula>2.5</formula>
      <formula>7</formula>
    </cfRule>
    <cfRule type="cellIs" dxfId="8001" priority="5425" stopIfTrue="1" operator="greaterThan">
      <formula>7</formula>
    </cfRule>
  </conditionalFormatting>
  <conditionalFormatting sqref="H605">
    <cfRule type="cellIs" dxfId="8000" priority="5420" stopIfTrue="1" operator="lessThanOrEqual">
      <formula>12</formula>
    </cfRule>
    <cfRule type="cellIs" dxfId="7999" priority="5421" stopIfTrue="1" operator="between">
      <formula>12</formula>
      <formula>16</formula>
    </cfRule>
    <cfRule type="cellIs" dxfId="7998" priority="5422" stopIfTrue="1" operator="greaterThan">
      <formula>16</formula>
    </cfRule>
  </conditionalFormatting>
  <conditionalFormatting sqref="K605">
    <cfRule type="cellIs" dxfId="7997" priority="5417" stopIfTrue="1" operator="greaterThan">
      <formula>6.2</formula>
    </cfRule>
    <cfRule type="cellIs" dxfId="7996" priority="5418" stopIfTrue="1" operator="between">
      <formula>5.601</formula>
      <formula>6.2</formula>
    </cfRule>
    <cfRule type="cellIs" dxfId="7995" priority="5419" stopIfTrue="1" operator="lessThanOrEqual">
      <formula>5.6</formula>
    </cfRule>
  </conditionalFormatting>
  <conditionalFormatting sqref="L605">
    <cfRule type="cellIs" dxfId="7994" priority="5416" stopIfTrue="1" operator="lessThanOrEqual">
      <formula>0.02</formula>
    </cfRule>
  </conditionalFormatting>
  <conditionalFormatting sqref="G605">
    <cfRule type="cellIs" dxfId="7993" priority="5413" stopIfTrue="1" operator="lessThanOrEqual">
      <formula>0.12</formula>
    </cfRule>
    <cfRule type="cellIs" dxfId="7992" priority="5414" stopIfTrue="1" operator="between">
      <formula>0.1201</formula>
      <formula>0.2</formula>
    </cfRule>
    <cfRule type="cellIs" dxfId="7991" priority="5415" stopIfTrue="1" operator="greaterThan">
      <formula>0.2</formula>
    </cfRule>
  </conditionalFormatting>
  <conditionalFormatting sqref="P605">
    <cfRule type="cellIs" dxfId="7990" priority="5411" stopIfTrue="1" operator="between">
      <formula>50.1</formula>
      <formula>100</formula>
    </cfRule>
    <cfRule type="cellIs" dxfId="7989" priority="5412" stopIfTrue="1" operator="greaterThan">
      <formula>100</formula>
    </cfRule>
  </conditionalFormatting>
  <conditionalFormatting sqref="O605">
    <cfRule type="cellIs" dxfId="7988" priority="5409" stopIfTrue="1" operator="between">
      <formula>1250.1</formula>
      <formula>5000</formula>
    </cfRule>
    <cfRule type="cellIs" dxfId="7987" priority="5410" stopIfTrue="1" operator="greaterThan">
      <formula>5000</formula>
    </cfRule>
  </conditionalFormatting>
  <conditionalFormatting sqref="F605:G605">
    <cfRule type="cellIs" dxfId="7986" priority="5406" stopIfTrue="1" operator="lessThanOrEqual">
      <formula>60</formula>
    </cfRule>
    <cfRule type="cellIs" dxfId="7985" priority="5407" stopIfTrue="1" operator="between">
      <formula>60</formula>
      <formula>100</formula>
    </cfRule>
    <cfRule type="cellIs" dxfId="7984" priority="5408" stopIfTrue="1" operator="greaterThan">
      <formula>100</formula>
    </cfRule>
  </conditionalFormatting>
  <conditionalFormatting sqref="E605">
    <cfRule type="cellIs" dxfId="7983" priority="5403" stopIfTrue="1" operator="lessThanOrEqual">
      <formula>2.5</formula>
    </cfRule>
    <cfRule type="cellIs" dxfId="7982" priority="5404" stopIfTrue="1" operator="between">
      <formula>2.5</formula>
      <formula>7</formula>
    </cfRule>
    <cfRule type="cellIs" dxfId="7981" priority="5405" stopIfTrue="1" operator="greaterThan">
      <formula>7</formula>
    </cfRule>
  </conditionalFormatting>
  <conditionalFormatting sqref="H605">
    <cfRule type="cellIs" dxfId="7980" priority="5400" stopIfTrue="1" operator="lessThanOrEqual">
      <formula>12</formula>
    </cfRule>
    <cfRule type="cellIs" dxfId="7979" priority="5401" stopIfTrue="1" operator="between">
      <formula>12</formula>
      <formula>16</formula>
    </cfRule>
    <cfRule type="cellIs" dxfId="7978" priority="5402" stopIfTrue="1" operator="greaterThan">
      <formula>16</formula>
    </cfRule>
  </conditionalFormatting>
  <conditionalFormatting sqref="K605">
    <cfRule type="cellIs" dxfId="7977" priority="5397" stopIfTrue="1" operator="greaterThan">
      <formula>6.2</formula>
    </cfRule>
    <cfRule type="cellIs" dxfId="7976" priority="5398" stopIfTrue="1" operator="between">
      <formula>5.601</formula>
      <formula>6.2</formula>
    </cfRule>
    <cfRule type="cellIs" dxfId="7975" priority="5399" stopIfTrue="1" operator="lessThanOrEqual">
      <formula>5.6</formula>
    </cfRule>
  </conditionalFormatting>
  <conditionalFormatting sqref="L605">
    <cfRule type="cellIs" dxfId="7974" priority="5396" stopIfTrue="1" operator="lessThanOrEqual">
      <formula>0.02</formula>
    </cfRule>
  </conditionalFormatting>
  <conditionalFormatting sqref="G605">
    <cfRule type="cellIs" dxfId="7973" priority="5393" stopIfTrue="1" operator="lessThanOrEqual">
      <formula>0.12</formula>
    </cfRule>
    <cfRule type="cellIs" dxfId="7972" priority="5394" stopIfTrue="1" operator="between">
      <formula>0.1201</formula>
      <formula>0.2</formula>
    </cfRule>
    <cfRule type="cellIs" dxfId="7971" priority="5395" stopIfTrue="1" operator="greaterThan">
      <formula>0.2</formula>
    </cfRule>
  </conditionalFormatting>
  <conditionalFormatting sqref="P605">
    <cfRule type="cellIs" dxfId="7970" priority="5391" stopIfTrue="1" operator="between">
      <formula>50.1</formula>
      <formula>100</formula>
    </cfRule>
    <cfRule type="cellIs" dxfId="7969" priority="5392" stopIfTrue="1" operator="greaterThan">
      <formula>100</formula>
    </cfRule>
  </conditionalFormatting>
  <conditionalFormatting sqref="O605">
    <cfRule type="cellIs" dxfId="7968" priority="5389" stopIfTrue="1" operator="between">
      <formula>1250.1</formula>
      <formula>5000</formula>
    </cfRule>
    <cfRule type="cellIs" dxfId="7967" priority="5390" stopIfTrue="1" operator="greaterThan">
      <formula>5000</formula>
    </cfRule>
  </conditionalFormatting>
  <conditionalFormatting sqref="Q605">
    <cfRule type="cellIs" dxfId="7966" priority="5387" operator="lessThanOrEqual">
      <formula>1</formula>
    </cfRule>
    <cfRule type="cellIs" dxfId="7965" priority="5388" operator="lessThan">
      <formula>3</formula>
    </cfRule>
  </conditionalFormatting>
  <conditionalFormatting sqref="F617 J617">
    <cfRule type="cellIs" dxfId="7964" priority="5384" stopIfTrue="1" operator="lessThanOrEqual">
      <formula>60</formula>
    </cfRule>
    <cfRule type="cellIs" dxfId="7963" priority="5385" stopIfTrue="1" operator="between">
      <formula>60</formula>
      <formula>100</formula>
    </cfRule>
    <cfRule type="cellIs" dxfId="7962" priority="5386" stopIfTrue="1" operator="greaterThan">
      <formula>100</formula>
    </cfRule>
  </conditionalFormatting>
  <conditionalFormatting sqref="E617">
    <cfRule type="cellIs" dxfId="7961" priority="5381" stopIfTrue="1" operator="lessThanOrEqual">
      <formula>2.5</formula>
    </cfRule>
    <cfRule type="cellIs" dxfId="7960" priority="5382" stopIfTrue="1" operator="between">
      <formula>2.5</formula>
      <formula>7</formula>
    </cfRule>
    <cfRule type="cellIs" dxfId="7959" priority="5383" stopIfTrue="1" operator="greaterThan">
      <formula>7</formula>
    </cfRule>
  </conditionalFormatting>
  <conditionalFormatting sqref="H617">
    <cfRule type="cellIs" dxfId="7958" priority="5378" stopIfTrue="1" operator="lessThanOrEqual">
      <formula>12</formula>
    </cfRule>
    <cfRule type="cellIs" dxfId="7957" priority="5379" stopIfTrue="1" operator="between">
      <formula>12</formula>
      <formula>16</formula>
    </cfRule>
    <cfRule type="cellIs" dxfId="7956" priority="5380" stopIfTrue="1" operator="greaterThan">
      <formula>16</formula>
    </cfRule>
  </conditionalFormatting>
  <conditionalFormatting sqref="K617">
    <cfRule type="cellIs" dxfId="7955" priority="5375" stopIfTrue="1" operator="greaterThan">
      <formula>6.2</formula>
    </cfRule>
    <cfRule type="cellIs" dxfId="7954" priority="5376" stopIfTrue="1" operator="between">
      <formula>5.601</formula>
      <formula>6.2</formula>
    </cfRule>
    <cfRule type="cellIs" dxfId="7953" priority="5377" stopIfTrue="1" operator="lessThanOrEqual">
      <formula>5.6</formula>
    </cfRule>
  </conditionalFormatting>
  <conditionalFormatting sqref="L617">
    <cfRule type="cellIs" dxfId="7952" priority="5374" stopIfTrue="1" operator="lessThanOrEqual">
      <formula>0.02</formula>
    </cfRule>
  </conditionalFormatting>
  <conditionalFormatting sqref="G617">
    <cfRule type="cellIs" dxfId="7951" priority="5371" stopIfTrue="1" operator="lessThanOrEqual">
      <formula>0.12</formula>
    </cfRule>
    <cfRule type="cellIs" dxfId="7950" priority="5372" stopIfTrue="1" operator="between">
      <formula>0.1201</formula>
      <formula>0.2</formula>
    </cfRule>
    <cfRule type="cellIs" dxfId="7949" priority="5373" stopIfTrue="1" operator="greaterThan">
      <formula>0.2</formula>
    </cfRule>
  </conditionalFormatting>
  <conditionalFormatting sqref="P617">
    <cfRule type="cellIs" dxfId="7948" priority="5369" stopIfTrue="1" operator="between">
      <formula>50.1</formula>
      <formula>100</formula>
    </cfRule>
    <cfRule type="cellIs" dxfId="7947" priority="5370" stopIfTrue="1" operator="greaterThan">
      <formula>100</formula>
    </cfRule>
  </conditionalFormatting>
  <conditionalFormatting sqref="O617">
    <cfRule type="cellIs" dxfId="7946" priority="5367" stopIfTrue="1" operator="between">
      <formula>1250.1</formula>
      <formula>5000</formula>
    </cfRule>
    <cfRule type="cellIs" dxfId="7945" priority="5368" stopIfTrue="1" operator="greaterThan">
      <formula>5000</formula>
    </cfRule>
  </conditionalFormatting>
  <conditionalFormatting sqref="F617 J617">
    <cfRule type="cellIs" dxfId="7944" priority="5364" stopIfTrue="1" operator="lessThanOrEqual">
      <formula>60</formula>
    </cfRule>
    <cfRule type="cellIs" dxfId="7943" priority="5365" stopIfTrue="1" operator="between">
      <formula>60</formula>
      <formula>100</formula>
    </cfRule>
    <cfRule type="cellIs" dxfId="7942" priority="5366" stopIfTrue="1" operator="greaterThan">
      <formula>100</formula>
    </cfRule>
  </conditionalFormatting>
  <conditionalFormatting sqref="E617">
    <cfRule type="cellIs" dxfId="7941" priority="5361" stopIfTrue="1" operator="lessThanOrEqual">
      <formula>2.5</formula>
    </cfRule>
    <cfRule type="cellIs" dxfId="7940" priority="5362" stopIfTrue="1" operator="between">
      <formula>2.5</formula>
      <formula>7</formula>
    </cfRule>
    <cfRule type="cellIs" dxfId="7939" priority="5363" stopIfTrue="1" operator="greaterThan">
      <formula>7</formula>
    </cfRule>
  </conditionalFormatting>
  <conditionalFormatting sqref="H617">
    <cfRule type="cellIs" dxfId="7938" priority="5358" stopIfTrue="1" operator="lessThanOrEqual">
      <formula>12</formula>
    </cfRule>
    <cfRule type="cellIs" dxfId="7937" priority="5359" stopIfTrue="1" operator="between">
      <formula>12</formula>
      <formula>16</formula>
    </cfRule>
    <cfRule type="cellIs" dxfId="7936" priority="5360" stopIfTrue="1" operator="greaterThan">
      <formula>16</formula>
    </cfRule>
  </conditionalFormatting>
  <conditionalFormatting sqref="K617">
    <cfRule type="cellIs" dxfId="7935" priority="5355" stopIfTrue="1" operator="greaterThan">
      <formula>6.2</formula>
    </cfRule>
    <cfRule type="cellIs" dxfId="7934" priority="5356" stopIfTrue="1" operator="between">
      <formula>5.601</formula>
      <formula>6.2</formula>
    </cfRule>
    <cfRule type="cellIs" dxfId="7933" priority="5357" stopIfTrue="1" operator="lessThanOrEqual">
      <formula>5.6</formula>
    </cfRule>
  </conditionalFormatting>
  <conditionalFormatting sqref="L617">
    <cfRule type="cellIs" dxfId="7932" priority="5354" stopIfTrue="1" operator="lessThanOrEqual">
      <formula>0.02</formula>
    </cfRule>
  </conditionalFormatting>
  <conditionalFormatting sqref="G617">
    <cfRule type="cellIs" dxfId="7931" priority="5351" stopIfTrue="1" operator="lessThanOrEqual">
      <formula>0.12</formula>
    </cfRule>
    <cfRule type="cellIs" dxfId="7930" priority="5352" stopIfTrue="1" operator="between">
      <formula>0.1201</formula>
      <formula>0.2</formula>
    </cfRule>
    <cfRule type="cellIs" dxfId="7929" priority="5353" stopIfTrue="1" operator="greaterThan">
      <formula>0.2</formula>
    </cfRule>
  </conditionalFormatting>
  <conditionalFormatting sqref="P617">
    <cfRule type="cellIs" dxfId="7928" priority="5349" stopIfTrue="1" operator="between">
      <formula>50.1</formula>
      <formula>100</formula>
    </cfRule>
    <cfRule type="cellIs" dxfId="7927" priority="5350" stopIfTrue="1" operator="greaterThan">
      <formula>100</formula>
    </cfRule>
  </conditionalFormatting>
  <conditionalFormatting sqref="O617">
    <cfRule type="cellIs" dxfId="7926" priority="5347" stopIfTrue="1" operator="between">
      <formula>1250.1</formula>
      <formula>5000</formula>
    </cfRule>
    <cfRule type="cellIs" dxfId="7925" priority="5348" stopIfTrue="1" operator="greaterThan">
      <formula>5000</formula>
    </cfRule>
  </conditionalFormatting>
  <conditionalFormatting sqref="Q617">
    <cfRule type="cellIs" dxfId="7924" priority="5345" operator="lessThanOrEqual">
      <formula>1</formula>
    </cfRule>
    <cfRule type="cellIs" dxfId="7923" priority="5346" operator="lessThan">
      <formula>3</formula>
    </cfRule>
  </conditionalFormatting>
  <conditionalFormatting sqref="F629:G629">
    <cfRule type="cellIs" dxfId="7922" priority="5342" stopIfTrue="1" operator="lessThanOrEqual">
      <formula>60</formula>
    </cfRule>
    <cfRule type="cellIs" dxfId="7921" priority="5343" stopIfTrue="1" operator="between">
      <formula>60</formula>
      <formula>100</formula>
    </cfRule>
    <cfRule type="cellIs" dxfId="7920" priority="5344" stopIfTrue="1" operator="greaterThan">
      <formula>100</formula>
    </cfRule>
  </conditionalFormatting>
  <conditionalFormatting sqref="E629">
    <cfRule type="cellIs" dxfId="7919" priority="5339" stopIfTrue="1" operator="lessThanOrEqual">
      <formula>2.5</formula>
    </cfRule>
    <cfRule type="cellIs" dxfId="7918" priority="5340" stopIfTrue="1" operator="between">
      <formula>2.5</formula>
      <formula>7</formula>
    </cfRule>
    <cfRule type="cellIs" dxfId="7917" priority="5341" stopIfTrue="1" operator="greaterThan">
      <formula>7</formula>
    </cfRule>
  </conditionalFormatting>
  <conditionalFormatting sqref="H629">
    <cfRule type="cellIs" dxfId="7916" priority="5336" stopIfTrue="1" operator="lessThanOrEqual">
      <formula>12</formula>
    </cfRule>
    <cfRule type="cellIs" dxfId="7915" priority="5337" stopIfTrue="1" operator="between">
      <formula>12</formula>
      <formula>16</formula>
    </cfRule>
    <cfRule type="cellIs" dxfId="7914" priority="5338" stopIfTrue="1" operator="greaterThan">
      <formula>16</formula>
    </cfRule>
  </conditionalFormatting>
  <conditionalFormatting sqref="K629">
    <cfRule type="cellIs" dxfId="7913" priority="5333" stopIfTrue="1" operator="greaterThan">
      <formula>6.2</formula>
    </cfRule>
    <cfRule type="cellIs" dxfId="7912" priority="5334" stopIfTrue="1" operator="between">
      <formula>5.601</formula>
      <formula>6.2</formula>
    </cfRule>
    <cfRule type="cellIs" dxfId="7911" priority="5335" stopIfTrue="1" operator="lessThanOrEqual">
      <formula>5.6</formula>
    </cfRule>
  </conditionalFormatting>
  <conditionalFormatting sqref="L629">
    <cfRule type="cellIs" dxfId="7910" priority="5332" stopIfTrue="1" operator="lessThanOrEqual">
      <formula>0.02</formula>
    </cfRule>
  </conditionalFormatting>
  <conditionalFormatting sqref="G629">
    <cfRule type="cellIs" dxfId="7909" priority="5329" stopIfTrue="1" operator="lessThanOrEqual">
      <formula>0.12</formula>
    </cfRule>
    <cfRule type="cellIs" dxfId="7908" priority="5330" stopIfTrue="1" operator="between">
      <formula>0.1201</formula>
      <formula>0.2</formula>
    </cfRule>
    <cfRule type="cellIs" dxfId="7907" priority="5331" stopIfTrue="1" operator="greaterThan">
      <formula>0.2</formula>
    </cfRule>
  </conditionalFormatting>
  <conditionalFormatting sqref="P629">
    <cfRule type="cellIs" dxfId="7906" priority="5327" stopIfTrue="1" operator="between">
      <formula>50.1</formula>
      <formula>100</formula>
    </cfRule>
    <cfRule type="cellIs" dxfId="7905" priority="5328" stopIfTrue="1" operator="greaterThan">
      <formula>100</formula>
    </cfRule>
  </conditionalFormatting>
  <conditionalFormatting sqref="O629">
    <cfRule type="cellIs" dxfId="7904" priority="5325" stopIfTrue="1" operator="between">
      <formula>1250.1</formula>
      <formula>5000</formula>
    </cfRule>
    <cfRule type="cellIs" dxfId="7903" priority="5326" stopIfTrue="1" operator="greaterThan">
      <formula>5000</formula>
    </cfRule>
  </conditionalFormatting>
  <conditionalFormatting sqref="F629:G629">
    <cfRule type="cellIs" dxfId="7902" priority="5322" stopIfTrue="1" operator="lessThanOrEqual">
      <formula>60</formula>
    </cfRule>
    <cfRule type="cellIs" dxfId="7901" priority="5323" stopIfTrue="1" operator="between">
      <formula>60</formula>
      <formula>100</formula>
    </cfRule>
    <cfRule type="cellIs" dxfId="7900" priority="5324" stopIfTrue="1" operator="greaterThan">
      <formula>100</formula>
    </cfRule>
  </conditionalFormatting>
  <conditionalFormatting sqref="E629">
    <cfRule type="cellIs" dxfId="7899" priority="5319" stopIfTrue="1" operator="lessThanOrEqual">
      <formula>2.5</formula>
    </cfRule>
    <cfRule type="cellIs" dxfId="7898" priority="5320" stopIfTrue="1" operator="between">
      <formula>2.5</formula>
      <formula>7</formula>
    </cfRule>
    <cfRule type="cellIs" dxfId="7897" priority="5321" stopIfTrue="1" operator="greaterThan">
      <formula>7</formula>
    </cfRule>
  </conditionalFormatting>
  <conditionalFormatting sqref="H629">
    <cfRule type="cellIs" dxfId="7896" priority="5316" stopIfTrue="1" operator="lessThanOrEqual">
      <formula>12</formula>
    </cfRule>
    <cfRule type="cellIs" dxfId="7895" priority="5317" stopIfTrue="1" operator="between">
      <formula>12</formula>
      <formula>16</formula>
    </cfRule>
    <cfRule type="cellIs" dxfId="7894" priority="5318" stopIfTrue="1" operator="greaterThan">
      <formula>16</formula>
    </cfRule>
  </conditionalFormatting>
  <conditionalFormatting sqref="K629">
    <cfRule type="cellIs" dxfId="7893" priority="5313" stopIfTrue="1" operator="greaterThan">
      <formula>6.2</formula>
    </cfRule>
    <cfRule type="cellIs" dxfId="7892" priority="5314" stopIfTrue="1" operator="between">
      <formula>5.601</formula>
      <formula>6.2</formula>
    </cfRule>
    <cfRule type="cellIs" dxfId="7891" priority="5315" stopIfTrue="1" operator="lessThanOrEqual">
      <formula>5.6</formula>
    </cfRule>
  </conditionalFormatting>
  <conditionalFormatting sqref="L629">
    <cfRule type="cellIs" dxfId="7890" priority="5312" stopIfTrue="1" operator="lessThanOrEqual">
      <formula>0.02</formula>
    </cfRule>
  </conditionalFormatting>
  <conditionalFormatting sqref="G629">
    <cfRule type="cellIs" dxfId="7889" priority="5309" stopIfTrue="1" operator="lessThanOrEqual">
      <formula>0.12</formula>
    </cfRule>
    <cfRule type="cellIs" dxfId="7888" priority="5310" stopIfTrue="1" operator="between">
      <formula>0.1201</formula>
      <formula>0.2</formula>
    </cfRule>
    <cfRule type="cellIs" dxfId="7887" priority="5311" stopIfTrue="1" operator="greaterThan">
      <formula>0.2</formula>
    </cfRule>
  </conditionalFormatting>
  <conditionalFormatting sqref="P629">
    <cfRule type="cellIs" dxfId="7886" priority="5307" stopIfTrue="1" operator="between">
      <formula>50.1</formula>
      <formula>100</formula>
    </cfRule>
    <cfRule type="cellIs" dxfId="7885" priority="5308" stopIfTrue="1" operator="greaterThan">
      <formula>100</formula>
    </cfRule>
  </conditionalFormatting>
  <conditionalFormatting sqref="O629">
    <cfRule type="cellIs" dxfId="7884" priority="5305" stopIfTrue="1" operator="between">
      <formula>1250.1</formula>
      <formula>5000</formula>
    </cfRule>
    <cfRule type="cellIs" dxfId="7883" priority="5306" stopIfTrue="1" operator="greaterThan">
      <formula>5000</formula>
    </cfRule>
  </conditionalFormatting>
  <conditionalFormatting sqref="Q629">
    <cfRule type="cellIs" dxfId="7882" priority="5303" operator="lessThanOrEqual">
      <formula>1</formula>
    </cfRule>
    <cfRule type="cellIs" dxfId="7881" priority="5304" operator="lessThan">
      <formula>3</formula>
    </cfRule>
  </conditionalFormatting>
  <conditionalFormatting sqref="F641:G641">
    <cfRule type="cellIs" dxfId="7880" priority="5300" stopIfTrue="1" operator="lessThanOrEqual">
      <formula>60</formula>
    </cfRule>
    <cfRule type="cellIs" dxfId="7879" priority="5301" stopIfTrue="1" operator="between">
      <formula>60</formula>
      <formula>100</formula>
    </cfRule>
    <cfRule type="cellIs" dxfId="7878" priority="5302" stopIfTrue="1" operator="greaterThan">
      <formula>100</formula>
    </cfRule>
  </conditionalFormatting>
  <conditionalFormatting sqref="E641">
    <cfRule type="cellIs" dxfId="7877" priority="5297" stopIfTrue="1" operator="lessThanOrEqual">
      <formula>2.5</formula>
    </cfRule>
    <cfRule type="cellIs" dxfId="7876" priority="5298" stopIfTrue="1" operator="between">
      <formula>2.5</formula>
      <formula>7</formula>
    </cfRule>
    <cfRule type="cellIs" dxfId="7875" priority="5299" stopIfTrue="1" operator="greaterThan">
      <formula>7</formula>
    </cfRule>
  </conditionalFormatting>
  <conditionalFormatting sqref="H641">
    <cfRule type="cellIs" dxfId="7874" priority="5294" stopIfTrue="1" operator="lessThanOrEqual">
      <formula>12</formula>
    </cfRule>
    <cfRule type="cellIs" dxfId="7873" priority="5295" stopIfTrue="1" operator="between">
      <formula>12</formula>
      <formula>16</formula>
    </cfRule>
    <cfRule type="cellIs" dxfId="7872" priority="5296" stopIfTrue="1" operator="greaterThan">
      <formula>16</formula>
    </cfRule>
  </conditionalFormatting>
  <conditionalFormatting sqref="K641">
    <cfRule type="cellIs" dxfId="7871" priority="5291" stopIfTrue="1" operator="greaterThan">
      <formula>6.2</formula>
    </cfRule>
    <cfRule type="cellIs" dxfId="7870" priority="5292" stopIfTrue="1" operator="between">
      <formula>5.601</formula>
      <formula>6.2</formula>
    </cfRule>
    <cfRule type="cellIs" dxfId="7869" priority="5293" stopIfTrue="1" operator="lessThanOrEqual">
      <formula>5.6</formula>
    </cfRule>
  </conditionalFormatting>
  <conditionalFormatting sqref="L641">
    <cfRule type="cellIs" dxfId="7868" priority="5290" stopIfTrue="1" operator="lessThanOrEqual">
      <formula>0.02</formula>
    </cfRule>
  </conditionalFormatting>
  <conditionalFormatting sqref="G641">
    <cfRule type="cellIs" dxfId="7867" priority="5287" stopIfTrue="1" operator="lessThanOrEqual">
      <formula>0.12</formula>
    </cfRule>
    <cfRule type="cellIs" dxfId="7866" priority="5288" stopIfTrue="1" operator="between">
      <formula>0.1201</formula>
      <formula>0.2</formula>
    </cfRule>
    <cfRule type="cellIs" dxfId="7865" priority="5289" stopIfTrue="1" operator="greaterThan">
      <formula>0.2</formula>
    </cfRule>
  </conditionalFormatting>
  <conditionalFormatting sqref="P641">
    <cfRule type="cellIs" dxfId="7864" priority="5285" stopIfTrue="1" operator="between">
      <formula>50.1</formula>
      <formula>100</formula>
    </cfRule>
    <cfRule type="cellIs" dxfId="7863" priority="5286" stopIfTrue="1" operator="greaterThan">
      <formula>100</formula>
    </cfRule>
  </conditionalFormatting>
  <conditionalFormatting sqref="O641">
    <cfRule type="cellIs" dxfId="7862" priority="5283" stopIfTrue="1" operator="between">
      <formula>1250.1</formula>
      <formula>5000</formula>
    </cfRule>
    <cfRule type="cellIs" dxfId="7861" priority="5284" stopIfTrue="1" operator="greaterThan">
      <formula>5000</formula>
    </cfRule>
  </conditionalFormatting>
  <conditionalFormatting sqref="Q641">
    <cfRule type="cellIs" dxfId="7860" priority="5281" operator="lessThanOrEqual">
      <formula>1</formula>
    </cfRule>
    <cfRule type="cellIs" dxfId="7859" priority="5282" operator="lessThan">
      <formula>3</formula>
    </cfRule>
  </conditionalFormatting>
  <conditionalFormatting sqref="F658:G658">
    <cfRule type="cellIs" dxfId="7858" priority="5278" stopIfTrue="1" operator="lessThanOrEqual">
      <formula>60</formula>
    </cfRule>
    <cfRule type="cellIs" dxfId="7857" priority="5279" stopIfTrue="1" operator="between">
      <formula>60</formula>
      <formula>100</formula>
    </cfRule>
    <cfRule type="cellIs" dxfId="7856" priority="5280" stopIfTrue="1" operator="greaterThan">
      <formula>100</formula>
    </cfRule>
  </conditionalFormatting>
  <conditionalFormatting sqref="E658">
    <cfRule type="cellIs" dxfId="7855" priority="5275" stopIfTrue="1" operator="lessThanOrEqual">
      <formula>2.5</formula>
    </cfRule>
    <cfRule type="cellIs" dxfId="7854" priority="5276" stopIfTrue="1" operator="between">
      <formula>2.5</formula>
      <formula>7</formula>
    </cfRule>
    <cfRule type="cellIs" dxfId="7853" priority="5277" stopIfTrue="1" operator="greaterThan">
      <formula>7</formula>
    </cfRule>
  </conditionalFormatting>
  <conditionalFormatting sqref="H658">
    <cfRule type="cellIs" dxfId="7852" priority="5272" stopIfTrue="1" operator="lessThanOrEqual">
      <formula>12</formula>
    </cfRule>
    <cfRule type="cellIs" dxfId="7851" priority="5273" stopIfTrue="1" operator="between">
      <formula>12</formula>
      <formula>16</formula>
    </cfRule>
    <cfRule type="cellIs" dxfId="7850" priority="5274" stopIfTrue="1" operator="greaterThan">
      <formula>16</formula>
    </cfRule>
  </conditionalFormatting>
  <conditionalFormatting sqref="K658">
    <cfRule type="cellIs" dxfId="7849" priority="5269" stopIfTrue="1" operator="greaterThan">
      <formula>6.2</formula>
    </cfRule>
    <cfRule type="cellIs" dxfId="7848" priority="5270" stopIfTrue="1" operator="between">
      <formula>5.601</formula>
      <formula>6.2</formula>
    </cfRule>
    <cfRule type="cellIs" dxfId="7847" priority="5271" stopIfTrue="1" operator="lessThanOrEqual">
      <formula>5.6</formula>
    </cfRule>
  </conditionalFormatting>
  <conditionalFormatting sqref="L658">
    <cfRule type="cellIs" dxfId="7846" priority="5268" stopIfTrue="1" operator="lessThanOrEqual">
      <formula>0.02</formula>
    </cfRule>
  </conditionalFormatting>
  <conditionalFormatting sqref="G658">
    <cfRule type="cellIs" dxfId="7845" priority="5265" stopIfTrue="1" operator="lessThanOrEqual">
      <formula>0.12</formula>
    </cfRule>
    <cfRule type="cellIs" dxfId="7844" priority="5266" stopIfTrue="1" operator="between">
      <formula>0.1201</formula>
      <formula>0.2</formula>
    </cfRule>
    <cfRule type="cellIs" dxfId="7843" priority="5267" stopIfTrue="1" operator="greaterThan">
      <formula>0.2</formula>
    </cfRule>
  </conditionalFormatting>
  <conditionalFormatting sqref="P658">
    <cfRule type="cellIs" dxfId="7842" priority="5263" stopIfTrue="1" operator="between">
      <formula>50.1</formula>
      <formula>100</formula>
    </cfRule>
    <cfRule type="cellIs" dxfId="7841" priority="5264" stopIfTrue="1" operator="greaterThan">
      <formula>100</formula>
    </cfRule>
  </conditionalFormatting>
  <conditionalFormatting sqref="O658">
    <cfRule type="cellIs" dxfId="7840" priority="5261" stopIfTrue="1" operator="between">
      <formula>1250.1</formula>
      <formula>5000</formula>
    </cfRule>
    <cfRule type="cellIs" dxfId="7839" priority="5262" stopIfTrue="1" operator="greaterThan">
      <formula>5000</formula>
    </cfRule>
  </conditionalFormatting>
  <conditionalFormatting sqref="F658:G658">
    <cfRule type="cellIs" dxfId="7838" priority="5258" stopIfTrue="1" operator="lessThanOrEqual">
      <formula>60</formula>
    </cfRule>
    <cfRule type="cellIs" dxfId="7837" priority="5259" stopIfTrue="1" operator="between">
      <formula>60</formula>
      <formula>100</formula>
    </cfRule>
    <cfRule type="cellIs" dxfId="7836" priority="5260" stopIfTrue="1" operator="greaterThan">
      <formula>100</formula>
    </cfRule>
  </conditionalFormatting>
  <conditionalFormatting sqref="E658">
    <cfRule type="cellIs" dxfId="7835" priority="5255" stopIfTrue="1" operator="lessThanOrEqual">
      <formula>2.5</formula>
    </cfRule>
    <cfRule type="cellIs" dxfId="7834" priority="5256" stopIfTrue="1" operator="between">
      <formula>2.5</formula>
      <formula>7</formula>
    </cfRule>
    <cfRule type="cellIs" dxfId="7833" priority="5257" stopIfTrue="1" operator="greaterThan">
      <formula>7</formula>
    </cfRule>
  </conditionalFormatting>
  <conditionalFormatting sqref="H658">
    <cfRule type="cellIs" dxfId="7832" priority="5252" stopIfTrue="1" operator="lessThanOrEqual">
      <formula>12</formula>
    </cfRule>
    <cfRule type="cellIs" dxfId="7831" priority="5253" stopIfTrue="1" operator="between">
      <formula>12</formula>
      <formula>16</formula>
    </cfRule>
    <cfRule type="cellIs" dxfId="7830" priority="5254" stopIfTrue="1" operator="greaterThan">
      <formula>16</formula>
    </cfRule>
  </conditionalFormatting>
  <conditionalFormatting sqref="K658">
    <cfRule type="cellIs" dxfId="7829" priority="5249" stopIfTrue="1" operator="greaterThan">
      <formula>6.2</formula>
    </cfRule>
    <cfRule type="cellIs" dxfId="7828" priority="5250" stopIfTrue="1" operator="between">
      <formula>5.601</formula>
      <formula>6.2</formula>
    </cfRule>
    <cfRule type="cellIs" dxfId="7827" priority="5251" stopIfTrue="1" operator="lessThanOrEqual">
      <formula>5.6</formula>
    </cfRule>
  </conditionalFormatting>
  <conditionalFormatting sqref="L658">
    <cfRule type="cellIs" dxfId="7826" priority="5248" stopIfTrue="1" operator="lessThanOrEqual">
      <formula>0.02</formula>
    </cfRule>
  </conditionalFormatting>
  <conditionalFormatting sqref="G658">
    <cfRule type="cellIs" dxfId="7825" priority="5245" stopIfTrue="1" operator="lessThanOrEqual">
      <formula>0.12</formula>
    </cfRule>
    <cfRule type="cellIs" dxfId="7824" priority="5246" stopIfTrue="1" operator="between">
      <formula>0.1201</formula>
      <formula>0.2</formula>
    </cfRule>
    <cfRule type="cellIs" dxfId="7823" priority="5247" stopIfTrue="1" operator="greaterThan">
      <formula>0.2</formula>
    </cfRule>
  </conditionalFormatting>
  <conditionalFormatting sqref="P658">
    <cfRule type="cellIs" dxfId="7822" priority="5243" stopIfTrue="1" operator="between">
      <formula>50.1</formula>
      <formula>100</formula>
    </cfRule>
    <cfRule type="cellIs" dxfId="7821" priority="5244" stopIfTrue="1" operator="greaterThan">
      <formula>100</formula>
    </cfRule>
  </conditionalFormatting>
  <conditionalFormatting sqref="O658">
    <cfRule type="cellIs" dxfId="7820" priority="5241" stopIfTrue="1" operator="between">
      <formula>1250.1</formula>
      <formula>5000</formula>
    </cfRule>
    <cfRule type="cellIs" dxfId="7819" priority="5242" stopIfTrue="1" operator="greaterThan">
      <formula>5000</formula>
    </cfRule>
  </conditionalFormatting>
  <conditionalFormatting sqref="Q658">
    <cfRule type="cellIs" dxfId="7818" priority="5239" operator="lessThanOrEqual">
      <formula>1</formula>
    </cfRule>
    <cfRule type="cellIs" dxfId="7817" priority="5240" operator="lessThan">
      <formula>3</formula>
    </cfRule>
  </conditionalFormatting>
  <conditionalFormatting sqref="F671:G671">
    <cfRule type="cellIs" dxfId="7816" priority="5236" stopIfTrue="1" operator="lessThanOrEqual">
      <formula>60</formula>
    </cfRule>
    <cfRule type="cellIs" dxfId="7815" priority="5237" stopIfTrue="1" operator="between">
      <formula>60</formula>
      <formula>100</formula>
    </cfRule>
    <cfRule type="cellIs" dxfId="7814" priority="5238" stopIfTrue="1" operator="greaterThan">
      <formula>100</formula>
    </cfRule>
  </conditionalFormatting>
  <conditionalFormatting sqref="E671">
    <cfRule type="cellIs" dxfId="7813" priority="5233" stopIfTrue="1" operator="lessThanOrEqual">
      <formula>2.5</formula>
    </cfRule>
    <cfRule type="cellIs" dxfId="7812" priority="5234" stopIfTrue="1" operator="between">
      <formula>2.5</formula>
      <formula>7</formula>
    </cfRule>
    <cfRule type="cellIs" dxfId="7811" priority="5235" stopIfTrue="1" operator="greaterThan">
      <formula>7</formula>
    </cfRule>
  </conditionalFormatting>
  <conditionalFormatting sqref="H671">
    <cfRule type="cellIs" dxfId="7810" priority="5230" stopIfTrue="1" operator="lessThanOrEqual">
      <formula>12</formula>
    </cfRule>
    <cfRule type="cellIs" dxfId="7809" priority="5231" stopIfTrue="1" operator="between">
      <formula>12</formula>
      <formula>16</formula>
    </cfRule>
    <cfRule type="cellIs" dxfId="7808" priority="5232" stopIfTrue="1" operator="greaterThan">
      <formula>16</formula>
    </cfRule>
  </conditionalFormatting>
  <conditionalFormatting sqref="K671">
    <cfRule type="cellIs" dxfId="7807" priority="5227" stopIfTrue="1" operator="greaterThan">
      <formula>6.2</formula>
    </cfRule>
    <cfRule type="cellIs" dxfId="7806" priority="5228" stopIfTrue="1" operator="between">
      <formula>5.601</formula>
      <formula>6.2</formula>
    </cfRule>
    <cfRule type="cellIs" dxfId="7805" priority="5229" stopIfTrue="1" operator="lessThanOrEqual">
      <formula>5.6</formula>
    </cfRule>
  </conditionalFormatting>
  <conditionalFormatting sqref="L671">
    <cfRule type="cellIs" dxfId="7804" priority="5226" stopIfTrue="1" operator="lessThanOrEqual">
      <formula>0.02</formula>
    </cfRule>
  </conditionalFormatting>
  <conditionalFormatting sqref="G671">
    <cfRule type="cellIs" dxfId="7803" priority="5223" stopIfTrue="1" operator="lessThanOrEqual">
      <formula>0.12</formula>
    </cfRule>
    <cfRule type="cellIs" dxfId="7802" priority="5224" stopIfTrue="1" operator="between">
      <formula>0.1201</formula>
      <formula>0.2</formula>
    </cfRule>
    <cfRule type="cellIs" dxfId="7801" priority="5225" stopIfTrue="1" operator="greaterThan">
      <formula>0.2</formula>
    </cfRule>
  </conditionalFormatting>
  <conditionalFormatting sqref="P671">
    <cfRule type="cellIs" dxfId="7800" priority="5221" stopIfTrue="1" operator="between">
      <formula>50.1</formula>
      <formula>100</formula>
    </cfRule>
    <cfRule type="cellIs" dxfId="7799" priority="5222" stopIfTrue="1" operator="greaterThan">
      <formula>100</formula>
    </cfRule>
  </conditionalFormatting>
  <conditionalFormatting sqref="O671">
    <cfRule type="cellIs" dxfId="7798" priority="5219" stopIfTrue="1" operator="between">
      <formula>1250.1</formula>
      <formula>5000</formula>
    </cfRule>
    <cfRule type="cellIs" dxfId="7797" priority="5220" stopIfTrue="1" operator="greaterThan">
      <formula>5000</formula>
    </cfRule>
  </conditionalFormatting>
  <conditionalFormatting sqref="F671:G671">
    <cfRule type="cellIs" dxfId="7796" priority="5216" stopIfTrue="1" operator="lessThanOrEqual">
      <formula>60</formula>
    </cfRule>
    <cfRule type="cellIs" dxfId="7795" priority="5217" stopIfTrue="1" operator="between">
      <formula>60</formula>
      <formula>100</formula>
    </cfRule>
    <cfRule type="cellIs" dxfId="7794" priority="5218" stopIfTrue="1" operator="greaterThan">
      <formula>100</formula>
    </cfRule>
  </conditionalFormatting>
  <conditionalFormatting sqref="E671">
    <cfRule type="cellIs" dxfId="7793" priority="5213" stopIfTrue="1" operator="lessThanOrEqual">
      <formula>2.5</formula>
    </cfRule>
    <cfRule type="cellIs" dxfId="7792" priority="5214" stopIfTrue="1" operator="between">
      <formula>2.5</formula>
      <formula>7</formula>
    </cfRule>
    <cfRule type="cellIs" dxfId="7791" priority="5215" stopIfTrue="1" operator="greaterThan">
      <formula>7</formula>
    </cfRule>
  </conditionalFormatting>
  <conditionalFormatting sqref="H671">
    <cfRule type="cellIs" dxfId="7790" priority="5210" stopIfTrue="1" operator="lessThanOrEqual">
      <formula>12</formula>
    </cfRule>
    <cfRule type="cellIs" dxfId="7789" priority="5211" stopIfTrue="1" operator="between">
      <formula>12</formula>
      <formula>16</formula>
    </cfRule>
    <cfRule type="cellIs" dxfId="7788" priority="5212" stopIfTrue="1" operator="greaterThan">
      <formula>16</formula>
    </cfRule>
  </conditionalFormatting>
  <conditionalFormatting sqref="K671">
    <cfRule type="cellIs" dxfId="7787" priority="5207" stopIfTrue="1" operator="greaterThan">
      <formula>6.2</formula>
    </cfRule>
    <cfRule type="cellIs" dxfId="7786" priority="5208" stopIfTrue="1" operator="between">
      <formula>5.601</formula>
      <formula>6.2</formula>
    </cfRule>
    <cfRule type="cellIs" dxfId="7785" priority="5209" stopIfTrue="1" operator="lessThanOrEqual">
      <formula>5.6</formula>
    </cfRule>
  </conditionalFormatting>
  <conditionalFormatting sqref="L671">
    <cfRule type="cellIs" dxfId="7784" priority="5206" stopIfTrue="1" operator="lessThanOrEqual">
      <formula>0.02</formula>
    </cfRule>
  </conditionalFormatting>
  <conditionalFormatting sqref="G671">
    <cfRule type="cellIs" dxfId="7783" priority="5203" stopIfTrue="1" operator="lessThanOrEqual">
      <formula>0.12</formula>
    </cfRule>
    <cfRule type="cellIs" dxfId="7782" priority="5204" stopIfTrue="1" operator="between">
      <formula>0.1201</formula>
      <formula>0.2</formula>
    </cfRule>
    <cfRule type="cellIs" dxfId="7781" priority="5205" stopIfTrue="1" operator="greaterThan">
      <formula>0.2</formula>
    </cfRule>
  </conditionalFormatting>
  <conditionalFormatting sqref="P671">
    <cfRule type="cellIs" dxfId="7780" priority="5201" stopIfTrue="1" operator="between">
      <formula>50.1</formula>
      <formula>100</formula>
    </cfRule>
    <cfRule type="cellIs" dxfId="7779" priority="5202" stopIfTrue="1" operator="greaterThan">
      <formula>100</formula>
    </cfRule>
  </conditionalFormatting>
  <conditionalFormatting sqref="O671">
    <cfRule type="cellIs" dxfId="7778" priority="5199" stopIfTrue="1" operator="between">
      <formula>1250.1</formula>
      <formula>5000</formula>
    </cfRule>
    <cfRule type="cellIs" dxfId="7777" priority="5200" stopIfTrue="1" operator="greaterThan">
      <formula>5000</formula>
    </cfRule>
  </conditionalFormatting>
  <conditionalFormatting sqref="Q671">
    <cfRule type="cellIs" dxfId="7776" priority="5197" operator="lessThanOrEqual">
      <formula>1</formula>
    </cfRule>
    <cfRule type="cellIs" dxfId="7775" priority="5198" operator="lessThan">
      <formula>3</formula>
    </cfRule>
  </conditionalFormatting>
  <conditionalFormatting sqref="F683 J683">
    <cfRule type="cellIs" dxfId="7774" priority="5194" stopIfTrue="1" operator="lessThanOrEqual">
      <formula>60</formula>
    </cfRule>
    <cfRule type="cellIs" dxfId="7773" priority="5195" stopIfTrue="1" operator="between">
      <formula>60</formula>
      <formula>100</formula>
    </cfRule>
    <cfRule type="cellIs" dxfId="7772" priority="5196" stopIfTrue="1" operator="greaterThan">
      <formula>100</formula>
    </cfRule>
  </conditionalFormatting>
  <conditionalFormatting sqref="E683">
    <cfRule type="cellIs" dxfId="7771" priority="5191" stopIfTrue="1" operator="lessThanOrEqual">
      <formula>2.5</formula>
    </cfRule>
    <cfRule type="cellIs" dxfId="7770" priority="5192" stopIfTrue="1" operator="between">
      <formula>2.5</formula>
      <formula>7</formula>
    </cfRule>
    <cfRule type="cellIs" dxfId="7769" priority="5193" stopIfTrue="1" operator="greaterThan">
      <formula>7</formula>
    </cfRule>
  </conditionalFormatting>
  <conditionalFormatting sqref="H683">
    <cfRule type="cellIs" dxfId="7768" priority="5188" stopIfTrue="1" operator="lessThanOrEqual">
      <formula>12</formula>
    </cfRule>
    <cfRule type="cellIs" dxfId="7767" priority="5189" stopIfTrue="1" operator="between">
      <formula>12</formula>
      <formula>16</formula>
    </cfRule>
    <cfRule type="cellIs" dxfId="7766" priority="5190" stopIfTrue="1" operator="greaterThan">
      <formula>16</formula>
    </cfRule>
  </conditionalFormatting>
  <conditionalFormatting sqref="K683">
    <cfRule type="cellIs" dxfId="7765" priority="5185" stopIfTrue="1" operator="greaterThan">
      <formula>6.2</formula>
    </cfRule>
    <cfRule type="cellIs" dxfId="7764" priority="5186" stopIfTrue="1" operator="between">
      <formula>5.601</formula>
      <formula>6.2</formula>
    </cfRule>
    <cfRule type="cellIs" dxfId="7763" priority="5187" stopIfTrue="1" operator="lessThanOrEqual">
      <formula>5.6</formula>
    </cfRule>
  </conditionalFormatting>
  <conditionalFormatting sqref="L683">
    <cfRule type="cellIs" dxfId="7762" priority="5184" stopIfTrue="1" operator="lessThanOrEqual">
      <formula>0.02</formula>
    </cfRule>
  </conditionalFormatting>
  <conditionalFormatting sqref="G683">
    <cfRule type="cellIs" dxfId="7761" priority="5181" stopIfTrue="1" operator="lessThanOrEqual">
      <formula>0.12</formula>
    </cfRule>
    <cfRule type="cellIs" dxfId="7760" priority="5182" stopIfTrue="1" operator="between">
      <formula>0.1201</formula>
      <formula>0.2</formula>
    </cfRule>
    <cfRule type="cellIs" dxfId="7759" priority="5183" stopIfTrue="1" operator="greaterThan">
      <formula>0.2</formula>
    </cfRule>
  </conditionalFormatting>
  <conditionalFormatting sqref="P683">
    <cfRule type="cellIs" dxfId="7758" priority="5179" stopIfTrue="1" operator="between">
      <formula>50.1</formula>
      <formula>100</formula>
    </cfRule>
    <cfRule type="cellIs" dxfId="7757" priority="5180" stopIfTrue="1" operator="greaterThan">
      <formula>100</formula>
    </cfRule>
  </conditionalFormatting>
  <conditionalFormatting sqref="O683">
    <cfRule type="cellIs" dxfId="7756" priority="5177" stopIfTrue="1" operator="between">
      <formula>1250.1</formula>
      <formula>5000</formula>
    </cfRule>
    <cfRule type="cellIs" dxfId="7755" priority="5178" stopIfTrue="1" operator="greaterThan">
      <formula>5000</formula>
    </cfRule>
  </conditionalFormatting>
  <conditionalFormatting sqref="F683 J683">
    <cfRule type="cellIs" dxfId="7754" priority="5174" stopIfTrue="1" operator="lessThanOrEqual">
      <formula>60</formula>
    </cfRule>
    <cfRule type="cellIs" dxfId="7753" priority="5175" stopIfTrue="1" operator="between">
      <formula>60</formula>
      <formula>100</formula>
    </cfRule>
    <cfRule type="cellIs" dxfId="7752" priority="5176" stopIfTrue="1" operator="greaterThan">
      <formula>100</formula>
    </cfRule>
  </conditionalFormatting>
  <conditionalFormatting sqref="E683">
    <cfRule type="cellIs" dxfId="7751" priority="5171" stopIfTrue="1" operator="lessThanOrEqual">
      <formula>2.5</formula>
    </cfRule>
    <cfRule type="cellIs" dxfId="7750" priority="5172" stopIfTrue="1" operator="between">
      <formula>2.5</formula>
      <formula>7</formula>
    </cfRule>
    <cfRule type="cellIs" dxfId="7749" priority="5173" stopIfTrue="1" operator="greaterThan">
      <formula>7</formula>
    </cfRule>
  </conditionalFormatting>
  <conditionalFormatting sqref="H683">
    <cfRule type="cellIs" dxfId="7748" priority="5168" stopIfTrue="1" operator="lessThanOrEqual">
      <formula>12</formula>
    </cfRule>
    <cfRule type="cellIs" dxfId="7747" priority="5169" stopIfTrue="1" operator="between">
      <formula>12</formula>
      <formula>16</formula>
    </cfRule>
    <cfRule type="cellIs" dxfId="7746" priority="5170" stopIfTrue="1" operator="greaterThan">
      <formula>16</formula>
    </cfRule>
  </conditionalFormatting>
  <conditionalFormatting sqref="K683">
    <cfRule type="cellIs" dxfId="7745" priority="5165" stopIfTrue="1" operator="greaterThan">
      <formula>6.2</formula>
    </cfRule>
    <cfRule type="cellIs" dxfId="7744" priority="5166" stopIfTrue="1" operator="between">
      <formula>5.601</formula>
      <formula>6.2</formula>
    </cfRule>
    <cfRule type="cellIs" dxfId="7743" priority="5167" stopIfTrue="1" operator="lessThanOrEqual">
      <formula>5.6</formula>
    </cfRule>
  </conditionalFormatting>
  <conditionalFormatting sqref="L683">
    <cfRule type="cellIs" dxfId="7742" priority="5164" stopIfTrue="1" operator="lessThanOrEqual">
      <formula>0.02</formula>
    </cfRule>
  </conditionalFormatting>
  <conditionalFormatting sqref="G683">
    <cfRule type="cellIs" dxfId="7741" priority="5161" stopIfTrue="1" operator="lessThanOrEqual">
      <formula>0.12</formula>
    </cfRule>
    <cfRule type="cellIs" dxfId="7740" priority="5162" stopIfTrue="1" operator="between">
      <formula>0.1201</formula>
      <formula>0.2</formula>
    </cfRule>
    <cfRule type="cellIs" dxfId="7739" priority="5163" stopIfTrue="1" operator="greaterThan">
      <formula>0.2</formula>
    </cfRule>
  </conditionalFormatting>
  <conditionalFormatting sqref="P683">
    <cfRule type="cellIs" dxfId="7738" priority="5159" stopIfTrue="1" operator="between">
      <formula>50.1</formula>
      <formula>100</formula>
    </cfRule>
    <cfRule type="cellIs" dxfId="7737" priority="5160" stopIfTrue="1" operator="greaterThan">
      <formula>100</formula>
    </cfRule>
  </conditionalFormatting>
  <conditionalFormatting sqref="O683">
    <cfRule type="cellIs" dxfId="7736" priority="5157" stopIfTrue="1" operator="between">
      <formula>1250.1</formula>
      <formula>5000</formula>
    </cfRule>
    <cfRule type="cellIs" dxfId="7735" priority="5158" stopIfTrue="1" operator="greaterThan">
      <formula>5000</formula>
    </cfRule>
  </conditionalFormatting>
  <conditionalFormatting sqref="Q683">
    <cfRule type="cellIs" dxfId="7734" priority="5155" operator="lessThanOrEqual">
      <formula>1</formula>
    </cfRule>
    <cfRule type="cellIs" dxfId="7733" priority="5156" operator="lessThan">
      <formula>3</formula>
    </cfRule>
  </conditionalFormatting>
  <conditionalFormatting sqref="F695:G695">
    <cfRule type="cellIs" dxfId="7732" priority="5152" stopIfTrue="1" operator="lessThanOrEqual">
      <formula>60</formula>
    </cfRule>
    <cfRule type="cellIs" dxfId="7731" priority="5153" stopIfTrue="1" operator="between">
      <formula>60</formula>
      <formula>100</formula>
    </cfRule>
    <cfRule type="cellIs" dxfId="7730" priority="5154" stopIfTrue="1" operator="greaterThan">
      <formula>100</formula>
    </cfRule>
  </conditionalFormatting>
  <conditionalFormatting sqref="E695">
    <cfRule type="cellIs" dxfId="7729" priority="5149" stopIfTrue="1" operator="lessThanOrEqual">
      <formula>2.5</formula>
    </cfRule>
    <cfRule type="cellIs" dxfId="7728" priority="5150" stopIfTrue="1" operator="between">
      <formula>2.5</formula>
      <formula>7</formula>
    </cfRule>
    <cfRule type="cellIs" dxfId="7727" priority="5151" stopIfTrue="1" operator="greaterThan">
      <formula>7</formula>
    </cfRule>
  </conditionalFormatting>
  <conditionalFormatting sqref="H695">
    <cfRule type="cellIs" dxfId="7726" priority="5146" stopIfTrue="1" operator="lessThanOrEqual">
      <formula>12</formula>
    </cfRule>
    <cfRule type="cellIs" dxfId="7725" priority="5147" stopIfTrue="1" operator="between">
      <formula>12</formula>
      <formula>16</formula>
    </cfRule>
    <cfRule type="cellIs" dxfId="7724" priority="5148" stopIfTrue="1" operator="greaterThan">
      <formula>16</formula>
    </cfRule>
  </conditionalFormatting>
  <conditionalFormatting sqref="K695">
    <cfRule type="cellIs" dxfId="7723" priority="5143" stopIfTrue="1" operator="greaterThan">
      <formula>6.2</formula>
    </cfRule>
    <cfRule type="cellIs" dxfId="7722" priority="5144" stopIfTrue="1" operator="between">
      <formula>5.601</formula>
      <formula>6.2</formula>
    </cfRule>
    <cfRule type="cellIs" dxfId="7721" priority="5145" stopIfTrue="1" operator="lessThanOrEqual">
      <formula>5.6</formula>
    </cfRule>
  </conditionalFormatting>
  <conditionalFormatting sqref="L695">
    <cfRule type="cellIs" dxfId="7720" priority="5142" stopIfTrue="1" operator="lessThanOrEqual">
      <formula>0.02</formula>
    </cfRule>
  </conditionalFormatting>
  <conditionalFormatting sqref="G695">
    <cfRule type="cellIs" dxfId="7719" priority="5139" stopIfTrue="1" operator="lessThanOrEqual">
      <formula>0.12</formula>
    </cfRule>
    <cfRule type="cellIs" dxfId="7718" priority="5140" stopIfTrue="1" operator="between">
      <formula>0.1201</formula>
      <formula>0.2</formula>
    </cfRule>
    <cfRule type="cellIs" dxfId="7717" priority="5141" stopIfTrue="1" operator="greaterThan">
      <formula>0.2</formula>
    </cfRule>
  </conditionalFormatting>
  <conditionalFormatting sqref="P695">
    <cfRule type="cellIs" dxfId="7716" priority="5137" stopIfTrue="1" operator="between">
      <formula>50.1</formula>
      <formula>100</formula>
    </cfRule>
    <cfRule type="cellIs" dxfId="7715" priority="5138" stopIfTrue="1" operator="greaterThan">
      <formula>100</formula>
    </cfRule>
  </conditionalFormatting>
  <conditionalFormatting sqref="O695">
    <cfRule type="cellIs" dxfId="7714" priority="5135" stopIfTrue="1" operator="between">
      <formula>1250.1</formula>
      <formula>5000</formula>
    </cfRule>
    <cfRule type="cellIs" dxfId="7713" priority="5136" stopIfTrue="1" operator="greaterThan">
      <formula>5000</formula>
    </cfRule>
  </conditionalFormatting>
  <conditionalFormatting sqref="F695:G695">
    <cfRule type="cellIs" dxfId="7712" priority="5132" stopIfTrue="1" operator="lessThanOrEqual">
      <formula>60</formula>
    </cfRule>
    <cfRule type="cellIs" dxfId="7711" priority="5133" stopIfTrue="1" operator="between">
      <formula>60</formula>
      <formula>100</formula>
    </cfRule>
    <cfRule type="cellIs" dxfId="7710" priority="5134" stopIfTrue="1" operator="greaterThan">
      <formula>100</formula>
    </cfRule>
  </conditionalFormatting>
  <conditionalFormatting sqref="E695">
    <cfRule type="cellIs" dxfId="7709" priority="5129" stopIfTrue="1" operator="lessThanOrEqual">
      <formula>2.5</formula>
    </cfRule>
    <cfRule type="cellIs" dxfId="7708" priority="5130" stopIfTrue="1" operator="between">
      <formula>2.5</formula>
      <formula>7</formula>
    </cfRule>
    <cfRule type="cellIs" dxfId="7707" priority="5131" stopIfTrue="1" operator="greaterThan">
      <formula>7</formula>
    </cfRule>
  </conditionalFormatting>
  <conditionalFormatting sqref="H695">
    <cfRule type="cellIs" dxfId="7706" priority="5126" stopIfTrue="1" operator="lessThanOrEqual">
      <formula>12</formula>
    </cfRule>
    <cfRule type="cellIs" dxfId="7705" priority="5127" stopIfTrue="1" operator="between">
      <formula>12</formula>
      <formula>16</formula>
    </cfRule>
    <cfRule type="cellIs" dxfId="7704" priority="5128" stopIfTrue="1" operator="greaterThan">
      <formula>16</formula>
    </cfRule>
  </conditionalFormatting>
  <conditionalFormatting sqref="K695">
    <cfRule type="cellIs" dxfId="7703" priority="5123" stopIfTrue="1" operator="greaterThan">
      <formula>6.2</formula>
    </cfRule>
    <cfRule type="cellIs" dxfId="7702" priority="5124" stopIfTrue="1" operator="between">
      <formula>5.601</formula>
      <formula>6.2</formula>
    </cfRule>
    <cfRule type="cellIs" dxfId="7701" priority="5125" stopIfTrue="1" operator="lessThanOrEqual">
      <formula>5.6</formula>
    </cfRule>
  </conditionalFormatting>
  <conditionalFormatting sqref="L695">
    <cfRule type="cellIs" dxfId="7700" priority="5122" stopIfTrue="1" operator="lessThanOrEqual">
      <formula>0.02</formula>
    </cfRule>
  </conditionalFormatting>
  <conditionalFormatting sqref="G695">
    <cfRule type="cellIs" dxfId="7699" priority="5119" stopIfTrue="1" operator="lessThanOrEqual">
      <formula>0.12</formula>
    </cfRule>
    <cfRule type="cellIs" dxfId="7698" priority="5120" stopIfTrue="1" operator="between">
      <formula>0.1201</formula>
      <formula>0.2</formula>
    </cfRule>
    <cfRule type="cellIs" dxfId="7697" priority="5121" stopIfTrue="1" operator="greaterThan">
      <formula>0.2</formula>
    </cfRule>
  </conditionalFormatting>
  <conditionalFormatting sqref="P695">
    <cfRule type="cellIs" dxfId="7696" priority="5117" stopIfTrue="1" operator="between">
      <formula>50.1</formula>
      <formula>100</formula>
    </cfRule>
    <cfRule type="cellIs" dxfId="7695" priority="5118" stopIfTrue="1" operator="greaterThan">
      <formula>100</formula>
    </cfRule>
  </conditionalFormatting>
  <conditionalFormatting sqref="O695">
    <cfRule type="cellIs" dxfId="7694" priority="5115" stopIfTrue="1" operator="between">
      <formula>1250.1</formula>
      <formula>5000</formula>
    </cfRule>
    <cfRule type="cellIs" dxfId="7693" priority="5116" stopIfTrue="1" operator="greaterThan">
      <formula>5000</formula>
    </cfRule>
  </conditionalFormatting>
  <conditionalFormatting sqref="Q695">
    <cfRule type="cellIs" dxfId="7692" priority="5113" operator="lessThanOrEqual">
      <formula>1</formula>
    </cfRule>
    <cfRule type="cellIs" dxfId="7691" priority="5114" operator="lessThan">
      <formula>3</formula>
    </cfRule>
  </conditionalFormatting>
  <conditionalFormatting sqref="F707:G707">
    <cfRule type="cellIs" dxfId="7690" priority="5110" stopIfTrue="1" operator="lessThanOrEqual">
      <formula>60</formula>
    </cfRule>
    <cfRule type="cellIs" dxfId="7689" priority="5111" stopIfTrue="1" operator="between">
      <formula>60</formula>
      <formula>100</formula>
    </cfRule>
    <cfRule type="cellIs" dxfId="7688" priority="5112" stopIfTrue="1" operator="greaterThan">
      <formula>100</formula>
    </cfRule>
  </conditionalFormatting>
  <conditionalFormatting sqref="E707">
    <cfRule type="cellIs" dxfId="7687" priority="5107" stopIfTrue="1" operator="lessThanOrEqual">
      <formula>2.5</formula>
    </cfRule>
    <cfRule type="cellIs" dxfId="7686" priority="5108" stopIfTrue="1" operator="between">
      <formula>2.5</formula>
      <formula>7</formula>
    </cfRule>
    <cfRule type="cellIs" dxfId="7685" priority="5109" stopIfTrue="1" operator="greaterThan">
      <formula>7</formula>
    </cfRule>
  </conditionalFormatting>
  <conditionalFormatting sqref="H707">
    <cfRule type="cellIs" dxfId="7684" priority="5104" stopIfTrue="1" operator="lessThanOrEqual">
      <formula>12</formula>
    </cfRule>
    <cfRule type="cellIs" dxfId="7683" priority="5105" stopIfTrue="1" operator="between">
      <formula>12</formula>
      <formula>16</formula>
    </cfRule>
    <cfRule type="cellIs" dxfId="7682" priority="5106" stopIfTrue="1" operator="greaterThan">
      <formula>16</formula>
    </cfRule>
  </conditionalFormatting>
  <conditionalFormatting sqref="K707">
    <cfRule type="cellIs" dxfId="7681" priority="5101" stopIfTrue="1" operator="greaterThan">
      <formula>6.2</formula>
    </cfRule>
    <cfRule type="cellIs" dxfId="7680" priority="5102" stopIfTrue="1" operator="between">
      <formula>5.601</formula>
      <formula>6.2</formula>
    </cfRule>
    <cfRule type="cellIs" dxfId="7679" priority="5103" stopIfTrue="1" operator="lessThanOrEqual">
      <formula>5.6</formula>
    </cfRule>
  </conditionalFormatting>
  <conditionalFormatting sqref="L707">
    <cfRule type="cellIs" dxfId="7678" priority="5100" stopIfTrue="1" operator="lessThanOrEqual">
      <formula>0.02</formula>
    </cfRule>
  </conditionalFormatting>
  <conditionalFormatting sqref="G707">
    <cfRule type="cellIs" dxfId="7677" priority="5097" stopIfTrue="1" operator="lessThanOrEqual">
      <formula>0.12</formula>
    </cfRule>
    <cfRule type="cellIs" dxfId="7676" priority="5098" stopIfTrue="1" operator="between">
      <formula>0.1201</formula>
      <formula>0.2</formula>
    </cfRule>
    <cfRule type="cellIs" dxfId="7675" priority="5099" stopIfTrue="1" operator="greaterThan">
      <formula>0.2</formula>
    </cfRule>
  </conditionalFormatting>
  <conditionalFormatting sqref="P707">
    <cfRule type="cellIs" dxfId="7674" priority="5095" stopIfTrue="1" operator="between">
      <formula>50.1</formula>
      <formula>100</formula>
    </cfRule>
    <cfRule type="cellIs" dxfId="7673" priority="5096" stopIfTrue="1" operator="greaterThan">
      <formula>100</formula>
    </cfRule>
  </conditionalFormatting>
  <conditionalFormatting sqref="O707">
    <cfRule type="cellIs" dxfId="7672" priority="5093" stopIfTrue="1" operator="between">
      <formula>1250.1</formula>
      <formula>5000</formula>
    </cfRule>
    <cfRule type="cellIs" dxfId="7671" priority="5094" stopIfTrue="1" operator="greaterThan">
      <formula>5000</formula>
    </cfRule>
  </conditionalFormatting>
  <conditionalFormatting sqref="F707:G707">
    <cfRule type="cellIs" dxfId="7670" priority="5090" stopIfTrue="1" operator="lessThanOrEqual">
      <formula>60</formula>
    </cfRule>
    <cfRule type="cellIs" dxfId="7669" priority="5091" stopIfTrue="1" operator="between">
      <formula>60</formula>
      <formula>100</formula>
    </cfRule>
    <cfRule type="cellIs" dxfId="7668" priority="5092" stopIfTrue="1" operator="greaterThan">
      <formula>100</formula>
    </cfRule>
  </conditionalFormatting>
  <conditionalFormatting sqref="E707">
    <cfRule type="cellIs" dxfId="7667" priority="5087" stopIfTrue="1" operator="lessThanOrEqual">
      <formula>2.5</formula>
    </cfRule>
    <cfRule type="cellIs" dxfId="7666" priority="5088" stopIfTrue="1" operator="between">
      <formula>2.5</formula>
      <formula>7</formula>
    </cfRule>
    <cfRule type="cellIs" dxfId="7665" priority="5089" stopIfTrue="1" operator="greaterThan">
      <formula>7</formula>
    </cfRule>
  </conditionalFormatting>
  <conditionalFormatting sqref="H707">
    <cfRule type="cellIs" dxfId="7664" priority="5084" stopIfTrue="1" operator="lessThanOrEqual">
      <formula>12</formula>
    </cfRule>
    <cfRule type="cellIs" dxfId="7663" priority="5085" stopIfTrue="1" operator="between">
      <formula>12</formula>
      <formula>16</formula>
    </cfRule>
    <cfRule type="cellIs" dxfId="7662" priority="5086" stopIfTrue="1" operator="greaterThan">
      <formula>16</formula>
    </cfRule>
  </conditionalFormatting>
  <conditionalFormatting sqref="K707">
    <cfRule type="cellIs" dxfId="7661" priority="5081" stopIfTrue="1" operator="greaterThan">
      <formula>6.2</formula>
    </cfRule>
    <cfRule type="cellIs" dxfId="7660" priority="5082" stopIfTrue="1" operator="between">
      <formula>5.601</formula>
      <formula>6.2</formula>
    </cfRule>
    <cfRule type="cellIs" dxfId="7659" priority="5083" stopIfTrue="1" operator="lessThanOrEqual">
      <formula>5.6</formula>
    </cfRule>
  </conditionalFormatting>
  <conditionalFormatting sqref="L707">
    <cfRule type="cellIs" dxfId="7658" priority="5080" stopIfTrue="1" operator="lessThanOrEqual">
      <formula>0.02</formula>
    </cfRule>
  </conditionalFormatting>
  <conditionalFormatting sqref="G707">
    <cfRule type="cellIs" dxfId="7657" priority="5077" stopIfTrue="1" operator="lessThanOrEqual">
      <formula>0.12</formula>
    </cfRule>
    <cfRule type="cellIs" dxfId="7656" priority="5078" stopIfTrue="1" operator="between">
      <formula>0.1201</formula>
      <formula>0.2</formula>
    </cfRule>
    <cfRule type="cellIs" dxfId="7655" priority="5079" stopIfTrue="1" operator="greaterThan">
      <formula>0.2</formula>
    </cfRule>
  </conditionalFormatting>
  <conditionalFormatting sqref="P707">
    <cfRule type="cellIs" dxfId="7654" priority="5075" stopIfTrue="1" operator="between">
      <formula>50.1</formula>
      <formula>100</formula>
    </cfRule>
    <cfRule type="cellIs" dxfId="7653" priority="5076" stopIfTrue="1" operator="greaterThan">
      <formula>100</formula>
    </cfRule>
  </conditionalFormatting>
  <conditionalFormatting sqref="O707">
    <cfRule type="cellIs" dxfId="7652" priority="5073" stopIfTrue="1" operator="between">
      <formula>1250.1</formula>
      <formula>5000</formula>
    </cfRule>
    <cfRule type="cellIs" dxfId="7651" priority="5074" stopIfTrue="1" operator="greaterThan">
      <formula>5000</formula>
    </cfRule>
  </conditionalFormatting>
  <conditionalFormatting sqref="Q707">
    <cfRule type="cellIs" dxfId="7650" priority="5071" operator="lessThanOrEqual">
      <formula>1</formula>
    </cfRule>
    <cfRule type="cellIs" dxfId="7649" priority="5072" operator="lessThan">
      <formula>3</formula>
    </cfRule>
  </conditionalFormatting>
  <conditionalFormatting sqref="F719:G719">
    <cfRule type="cellIs" dxfId="7648" priority="5068" stopIfTrue="1" operator="lessThanOrEqual">
      <formula>60</formula>
    </cfRule>
    <cfRule type="cellIs" dxfId="7647" priority="5069" stopIfTrue="1" operator="between">
      <formula>60</formula>
      <formula>100</formula>
    </cfRule>
    <cfRule type="cellIs" dxfId="7646" priority="5070" stopIfTrue="1" operator="greaterThan">
      <formula>100</formula>
    </cfRule>
  </conditionalFormatting>
  <conditionalFormatting sqref="E719">
    <cfRule type="cellIs" dxfId="7645" priority="5065" stopIfTrue="1" operator="lessThanOrEqual">
      <formula>2.5</formula>
    </cfRule>
    <cfRule type="cellIs" dxfId="7644" priority="5066" stopIfTrue="1" operator="between">
      <formula>2.5</formula>
      <formula>7</formula>
    </cfRule>
    <cfRule type="cellIs" dxfId="7643" priority="5067" stopIfTrue="1" operator="greaterThan">
      <formula>7</formula>
    </cfRule>
  </conditionalFormatting>
  <conditionalFormatting sqref="H719">
    <cfRule type="cellIs" dxfId="7642" priority="5062" stopIfTrue="1" operator="lessThanOrEqual">
      <formula>12</formula>
    </cfRule>
    <cfRule type="cellIs" dxfId="7641" priority="5063" stopIfTrue="1" operator="between">
      <formula>12</formula>
      <formula>16</formula>
    </cfRule>
    <cfRule type="cellIs" dxfId="7640" priority="5064" stopIfTrue="1" operator="greaterThan">
      <formula>16</formula>
    </cfRule>
  </conditionalFormatting>
  <conditionalFormatting sqref="K719">
    <cfRule type="cellIs" dxfId="7639" priority="5059" stopIfTrue="1" operator="greaterThan">
      <formula>6.2</formula>
    </cfRule>
    <cfRule type="cellIs" dxfId="7638" priority="5060" stopIfTrue="1" operator="between">
      <formula>5.601</formula>
      <formula>6.2</formula>
    </cfRule>
    <cfRule type="cellIs" dxfId="7637" priority="5061" stopIfTrue="1" operator="lessThanOrEqual">
      <formula>5.6</formula>
    </cfRule>
  </conditionalFormatting>
  <conditionalFormatting sqref="L719">
    <cfRule type="cellIs" dxfId="7636" priority="5058" stopIfTrue="1" operator="lessThanOrEqual">
      <formula>0.02</formula>
    </cfRule>
  </conditionalFormatting>
  <conditionalFormatting sqref="G719">
    <cfRule type="cellIs" dxfId="7635" priority="5055" stopIfTrue="1" operator="lessThanOrEqual">
      <formula>0.12</formula>
    </cfRule>
    <cfRule type="cellIs" dxfId="7634" priority="5056" stopIfTrue="1" operator="between">
      <formula>0.1201</formula>
      <formula>0.2</formula>
    </cfRule>
    <cfRule type="cellIs" dxfId="7633" priority="5057" stopIfTrue="1" operator="greaterThan">
      <formula>0.2</formula>
    </cfRule>
  </conditionalFormatting>
  <conditionalFormatting sqref="P719">
    <cfRule type="cellIs" dxfId="7632" priority="5053" stopIfTrue="1" operator="between">
      <formula>50.1</formula>
      <formula>100</formula>
    </cfRule>
    <cfRule type="cellIs" dxfId="7631" priority="5054" stopIfTrue="1" operator="greaterThan">
      <formula>100</formula>
    </cfRule>
  </conditionalFormatting>
  <conditionalFormatting sqref="O719">
    <cfRule type="cellIs" dxfId="7630" priority="5051" stopIfTrue="1" operator="between">
      <formula>1250.1</formula>
      <formula>5000</formula>
    </cfRule>
    <cfRule type="cellIs" dxfId="7629" priority="5052" stopIfTrue="1" operator="greaterThan">
      <formula>5000</formula>
    </cfRule>
  </conditionalFormatting>
  <conditionalFormatting sqref="F719:G719">
    <cfRule type="cellIs" dxfId="7628" priority="5048" stopIfTrue="1" operator="lessThanOrEqual">
      <formula>60</formula>
    </cfRule>
    <cfRule type="cellIs" dxfId="7627" priority="5049" stopIfTrue="1" operator="between">
      <formula>60</formula>
      <formula>100</formula>
    </cfRule>
    <cfRule type="cellIs" dxfId="7626" priority="5050" stopIfTrue="1" operator="greaterThan">
      <formula>100</formula>
    </cfRule>
  </conditionalFormatting>
  <conditionalFormatting sqref="E719">
    <cfRule type="cellIs" dxfId="7625" priority="5045" stopIfTrue="1" operator="lessThanOrEqual">
      <formula>2.5</formula>
    </cfRule>
    <cfRule type="cellIs" dxfId="7624" priority="5046" stopIfTrue="1" operator="between">
      <formula>2.5</formula>
      <formula>7</formula>
    </cfRule>
    <cfRule type="cellIs" dxfId="7623" priority="5047" stopIfTrue="1" operator="greaterThan">
      <formula>7</formula>
    </cfRule>
  </conditionalFormatting>
  <conditionalFormatting sqref="H719">
    <cfRule type="cellIs" dxfId="7622" priority="5042" stopIfTrue="1" operator="lessThanOrEqual">
      <formula>12</formula>
    </cfRule>
    <cfRule type="cellIs" dxfId="7621" priority="5043" stopIfTrue="1" operator="between">
      <formula>12</formula>
      <formula>16</formula>
    </cfRule>
    <cfRule type="cellIs" dxfId="7620" priority="5044" stopIfTrue="1" operator="greaterThan">
      <formula>16</formula>
    </cfRule>
  </conditionalFormatting>
  <conditionalFormatting sqref="K719">
    <cfRule type="cellIs" dxfId="7619" priority="5039" stopIfTrue="1" operator="greaterThan">
      <formula>6.2</formula>
    </cfRule>
    <cfRule type="cellIs" dxfId="7618" priority="5040" stopIfTrue="1" operator="between">
      <formula>5.601</formula>
      <formula>6.2</formula>
    </cfRule>
    <cfRule type="cellIs" dxfId="7617" priority="5041" stopIfTrue="1" operator="lessThanOrEqual">
      <formula>5.6</formula>
    </cfRule>
  </conditionalFormatting>
  <conditionalFormatting sqref="L719">
    <cfRule type="cellIs" dxfId="7616" priority="5038" stopIfTrue="1" operator="lessThanOrEqual">
      <formula>0.02</formula>
    </cfRule>
  </conditionalFormatting>
  <conditionalFormatting sqref="G719">
    <cfRule type="cellIs" dxfId="7615" priority="5035" stopIfTrue="1" operator="lessThanOrEqual">
      <formula>0.12</formula>
    </cfRule>
    <cfRule type="cellIs" dxfId="7614" priority="5036" stopIfTrue="1" operator="between">
      <formula>0.1201</formula>
      <formula>0.2</formula>
    </cfRule>
    <cfRule type="cellIs" dxfId="7613" priority="5037" stopIfTrue="1" operator="greaterThan">
      <formula>0.2</formula>
    </cfRule>
  </conditionalFormatting>
  <conditionalFormatting sqref="P719">
    <cfRule type="cellIs" dxfId="7612" priority="5033" stopIfTrue="1" operator="between">
      <formula>50.1</formula>
      <formula>100</formula>
    </cfRule>
    <cfRule type="cellIs" dxfId="7611" priority="5034" stopIfTrue="1" operator="greaterThan">
      <formula>100</formula>
    </cfRule>
  </conditionalFormatting>
  <conditionalFormatting sqref="O719">
    <cfRule type="cellIs" dxfId="7610" priority="5031" stopIfTrue="1" operator="between">
      <formula>1250.1</formula>
      <formula>5000</formula>
    </cfRule>
    <cfRule type="cellIs" dxfId="7609" priority="5032" stopIfTrue="1" operator="greaterThan">
      <formula>5000</formula>
    </cfRule>
  </conditionalFormatting>
  <conditionalFormatting sqref="Q719">
    <cfRule type="cellIs" dxfId="7608" priority="5029" operator="lessThanOrEqual">
      <formula>1</formula>
    </cfRule>
    <cfRule type="cellIs" dxfId="7607" priority="5030" operator="lessThan">
      <formula>3</formula>
    </cfRule>
  </conditionalFormatting>
  <conditionalFormatting sqref="F732:G732">
    <cfRule type="cellIs" dxfId="7606" priority="5026" stopIfTrue="1" operator="lessThanOrEqual">
      <formula>60</formula>
    </cfRule>
    <cfRule type="cellIs" dxfId="7605" priority="5027" stopIfTrue="1" operator="between">
      <formula>60</formula>
      <formula>100</formula>
    </cfRule>
    <cfRule type="cellIs" dxfId="7604" priority="5028" stopIfTrue="1" operator="greaterThan">
      <formula>100</formula>
    </cfRule>
  </conditionalFormatting>
  <conditionalFormatting sqref="E732">
    <cfRule type="cellIs" dxfId="7603" priority="5023" stopIfTrue="1" operator="lessThanOrEqual">
      <formula>2.5</formula>
    </cfRule>
    <cfRule type="cellIs" dxfId="7602" priority="5024" stopIfTrue="1" operator="between">
      <formula>2.5</formula>
      <formula>7</formula>
    </cfRule>
    <cfRule type="cellIs" dxfId="7601" priority="5025" stopIfTrue="1" operator="greaterThan">
      <formula>7</formula>
    </cfRule>
  </conditionalFormatting>
  <conditionalFormatting sqref="H732">
    <cfRule type="cellIs" dxfId="7600" priority="5020" stopIfTrue="1" operator="lessThanOrEqual">
      <formula>12</formula>
    </cfRule>
    <cfRule type="cellIs" dxfId="7599" priority="5021" stopIfTrue="1" operator="between">
      <formula>12</formula>
      <formula>16</formula>
    </cfRule>
    <cfRule type="cellIs" dxfId="7598" priority="5022" stopIfTrue="1" operator="greaterThan">
      <formula>16</formula>
    </cfRule>
  </conditionalFormatting>
  <conditionalFormatting sqref="K732">
    <cfRule type="cellIs" dxfId="7597" priority="5017" stopIfTrue="1" operator="greaterThan">
      <formula>6.2</formula>
    </cfRule>
    <cfRule type="cellIs" dxfId="7596" priority="5018" stopIfTrue="1" operator="between">
      <formula>5.601</formula>
      <formula>6.2</formula>
    </cfRule>
    <cfRule type="cellIs" dxfId="7595" priority="5019" stopIfTrue="1" operator="lessThanOrEqual">
      <formula>5.6</formula>
    </cfRule>
  </conditionalFormatting>
  <conditionalFormatting sqref="L732">
    <cfRule type="cellIs" dxfId="7594" priority="5016" stopIfTrue="1" operator="lessThanOrEqual">
      <formula>0.02</formula>
    </cfRule>
  </conditionalFormatting>
  <conditionalFormatting sqref="G732">
    <cfRule type="cellIs" dxfId="7593" priority="5013" stopIfTrue="1" operator="lessThanOrEqual">
      <formula>0.12</formula>
    </cfRule>
    <cfRule type="cellIs" dxfId="7592" priority="5014" stopIfTrue="1" operator="between">
      <formula>0.1201</formula>
      <formula>0.2</formula>
    </cfRule>
    <cfRule type="cellIs" dxfId="7591" priority="5015" stopIfTrue="1" operator="greaterThan">
      <formula>0.2</formula>
    </cfRule>
  </conditionalFormatting>
  <conditionalFormatting sqref="P732">
    <cfRule type="cellIs" dxfId="7590" priority="5011" stopIfTrue="1" operator="between">
      <formula>50.1</formula>
      <formula>100</formula>
    </cfRule>
    <cfRule type="cellIs" dxfId="7589" priority="5012" stopIfTrue="1" operator="greaterThan">
      <formula>100</formula>
    </cfRule>
  </conditionalFormatting>
  <conditionalFormatting sqref="O732">
    <cfRule type="cellIs" dxfId="7588" priority="5009" stopIfTrue="1" operator="between">
      <formula>1250.1</formula>
      <formula>5000</formula>
    </cfRule>
    <cfRule type="cellIs" dxfId="7587" priority="5010" stopIfTrue="1" operator="greaterThan">
      <formula>5000</formula>
    </cfRule>
  </conditionalFormatting>
  <conditionalFormatting sqref="F732:G732">
    <cfRule type="cellIs" dxfId="7586" priority="5006" stopIfTrue="1" operator="lessThanOrEqual">
      <formula>60</formula>
    </cfRule>
    <cfRule type="cellIs" dxfId="7585" priority="5007" stopIfTrue="1" operator="between">
      <formula>60</formula>
      <formula>100</formula>
    </cfRule>
    <cfRule type="cellIs" dxfId="7584" priority="5008" stopIfTrue="1" operator="greaterThan">
      <formula>100</formula>
    </cfRule>
  </conditionalFormatting>
  <conditionalFormatting sqref="E732">
    <cfRule type="cellIs" dxfId="7583" priority="5003" stopIfTrue="1" operator="lessThanOrEqual">
      <formula>2.5</formula>
    </cfRule>
    <cfRule type="cellIs" dxfId="7582" priority="5004" stopIfTrue="1" operator="between">
      <formula>2.5</formula>
      <formula>7</formula>
    </cfRule>
    <cfRule type="cellIs" dxfId="7581" priority="5005" stopIfTrue="1" operator="greaterThan">
      <formula>7</formula>
    </cfRule>
  </conditionalFormatting>
  <conditionalFormatting sqref="H732">
    <cfRule type="cellIs" dxfId="7580" priority="5000" stopIfTrue="1" operator="lessThanOrEqual">
      <formula>12</formula>
    </cfRule>
    <cfRule type="cellIs" dxfId="7579" priority="5001" stopIfTrue="1" operator="between">
      <formula>12</formula>
      <formula>16</formula>
    </cfRule>
    <cfRule type="cellIs" dxfId="7578" priority="5002" stopIfTrue="1" operator="greaterThan">
      <formula>16</formula>
    </cfRule>
  </conditionalFormatting>
  <conditionalFormatting sqref="K732">
    <cfRule type="cellIs" dxfId="7577" priority="4997" stopIfTrue="1" operator="greaterThan">
      <formula>6.2</formula>
    </cfRule>
    <cfRule type="cellIs" dxfId="7576" priority="4998" stopIfTrue="1" operator="between">
      <formula>5.601</formula>
      <formula>6.2</formula>
    </cfRule>
    <cfRule type="cellIs" dxfId="7575" priority="4999" stopIfTrue="1" operator="lessThanOrEqual">
      <formula>5.6</formula>
    </cfRule>
  </conditionalFormatting>
  <conditionalFormatting sqref="L732">
    <cfRule type="cellIs" dxfId="7574" priority="4996" stopIfTrue="1" operator="lessThanOrEqual">
      <formula>0.02</formula>
    </cfRule>
  </conditionalFormatting>
  <conditionalFormatting sqref="G732">
    <cfRule type="cellIs" dxfId="7573" priority="4993" stopIfTrue="1" operator="lessThanOrEqual">
      <formula>0.12</formula>
    </cfRule>
    <cfRule type="cellIs" dxfId="7572" priority="4994" stopIfTrue="1" operator="between">
      <formula>0.1201</formula>
      <formula>0.2</formula>
    </cfRule>
    <cfRule type="cellIs" dxfId="7571" priority="4995" stopIfTrue="1" operator="greaterThan">
      <formula>0.2</formula>
    </cfRule>
  </conditionalFormatting>
  <conditionalFormatting sqref="P732">
    <cfRule type="cellIs" dxfId="7570" priority="4991" stopIfTrue="1" operator="between">
      <formula>50.1</formula>
      <formula>100</formula>
    </cfRule>
    <cfRule type="cellIs" dxfId="7569" priority="4992" stopIfTrue="1" operator="greaterThan">
      <formula>100</formula>
    </cfRule>
  </conditionalFormatting>
  <conditionalFormatting sqref="O732">
    <cfRule type="cellIs" dxfId="7568" priority="4989" stopIfTrue="1" operator="between">
      <formula>1250.1</formula>
      <formula>5000</formula>
    </cfRule>
    <cfRule type="cellIs" dxfId="7567" priority="4990" stopIfTrue="1" operator="greaterThan">
      <formula>5000</formula>
    </cfRule>
  </conditionalFormatting>
  <conditionalFormatting sqref="Q732">
    <cfRule type="cellIs" dxfId="7566" priority="4987" operator="lessThanOrEqual">
      <formula>1</formula>
    </cfRule>
    <cfRule type="cellIs" dxfId="7565" priority="4988" operator="lessThan">
      <formula>3</formula>
    </cfRule>
  </conditionalFormatting>
  <conditionalFormatting sqref="F744 J744">
    <cfRule type="cellIs" dxfId="7564" priority="4984" stopIfTrue="1" operator="lessThanOrEqual">
      <formula>60</formula>
    </cfRule>
    <cfRule type="cellIs" dxfId="7563" priority="4985" stopIfTrue="1" operator="between">
      <formula>60</formula>
      <formula>100</formula>
    </cfRule>
    <cfRule type="cellIs" dxfId="7562" priority="4986" stopIfTrue="1" operator="greaterThan">
      <formula>100</formula>
    </cfRule>
  </conditionalFormatting>
  <conditionalFormatting sqref="E744">
    <cfRule type="cellIs" dxfId="7561" priority="4981" stopIfTrue="1" operator="lessThanOrEqual">
      <formula>2.5</formula>
    </cfRule>
    <cfRule type="cellIs" dxfId="7560" priority="4982" stopIfTrue="1" operator="between">
      <formula>2.5</formula>
      <formula>7</formula>
    </cfRule>
    <cfRule type="cellIs" dxfId="7559" priority="4983" stopIfTrue="1" operator="greaterThan">
      <formula>7</formula>
    </cfRule>
  </conditionalFormatting>
  <conditionalFormatting sqref="H744">
    <cfRule type="cellIs" dxfId="7558" priority="4978" stopIfTrue="1" operator="lessThanOrEqual">
      <formula>12</formula>
    </cfRule>
    <cfRule type="cellIs" dxfId="7557" priority="4979" stopIfTrue="1" operator="between">
      <formula>12</formula>
      <formula>16</formula>
    </cfRule>
    <cfRule type="cellIs" dxfId="7556" priority="4980" stopIfTrue="1" operator="greaterThan">
      <formula>16</formula>
    </cfRule>
  </conditionalFormatting>
  <conditionalFormatting sqref="K744">
    <cfRule type="cellIs" dxfId="7555" priority="4975" stopIfTrue="1" operator="greaterThan">
      <formula>6.2</formula>
    </cfRule>
    <cfRule type="cellIs" dxfId="7554" priority="4976" stopIfTrue="1" operator="between">
      <formula>5.601</formula>
      <formula>6.2</formula>
    </cfRule>
    <cfRule type="cellIs" dxfId="7553" priority="4977" stopIfTrue="1" operator="lessThanOrEqual">
      <formula>5.6</formula>
    </cfRule>
  </conditionalFormatting>
  <conditionalFormatting sqref="L744">
    <cfRule type="cellIs" dxfId="7552" priority="4974" stopIfTrue="1" operator="lessThanOrEqual">
      <formula>0.02</formula>
    </cfRule>
  </conditionalFormatting>
  <conditionalFormatting sqref="G744">
    <cfRule type="cellIs" dxfId="7551" priority="4971" stopIfTrue="1" operator="lessThanOrEqual">
      <formula>0.12</formula>
    </cfRule>
    <cfRule type="cellIs" dxfId="7550" priority="4972" stopIfTrue="1" operator="between">
      <formula>0.1201</formula>
      <formula>0.2</formula>
    </cfRule>
    <cfRule type="cellIs" dxfId="7549" priority="4973" stopIfTrue="1" operator="greaterThan">
      <formula>0.2</formula>
    </cfRule>
  </conditionalFormatting>
  <conditionalFormatting sqref="P744">
    <cfRule type="cellIs" dxfId="7548" priority="4969" stopIfTrue="1" operator="between">
      <formula>50.1</formula>
      <formula>100</formula>
    </cfRule>
    <cfRule type="cellIs" dxfId="7547" priority="4970" stopIfTrue="1" operator="greaterThan">
      <formula>100</formula>
    </cfRule>
  </conditionalFormatting>
  <conditionalFormatting sqref="O744">
    <cfRule type="cellIs" dxfId="7546" priority="4967" stopIfTrue="1" operator="between">
      <formula>1250.1</formula>
      <formula>5000</formula>
    </cfRule>
    <cfRule type="cellIs" dxfId="7545" priority="4968" stopIfTrue="1" operator="greaterThan">
      <formula>5000</formula>
    </cfRule>
  </conditionalFormatting>
  <conditionalFormatting sqref="F744 J744">
    <cfRule type="cellIs" dxfId="7544" priority="4964" stopIfTrue="1" operator="lessThanOrEqual">
      <formula>60</formula>
    </cfRule>
    <cfRule type="cellIs" dxfId="7543" priority="4965" stopIfTrue="1" operator="between">
      <formula>60</formula>
      <formula>100</formula>
    </cfRule>
    <cfRule type="cellIs" dxfId="7542" priority="4966" stopIfTrue="1" operator="greaterThan">
      <formula>100</formula>
    </cfRule>
  </conditionalFormatting>
  <conditionalFormatting sqref="E744">
    <cfRule type="cellIs" dxfId="7541" priority="4961" stopIfTrue="1" operator="lessThanOrEqual">
      <formula>2.5</formula>
    </cfRule>
    <cfRule type="cellIs" dxfId="7540" priority="4962" stopIfTrue="1" operator="between">
      <formula>2.5</formula>
      <formula>7</formula>
    </cfRule>
    <cfRule type="cellIs" dxfId="7539" priority="4963" stopIfTrue="1" operator="greaterThan">
      <formula>7</formula>
    </cfRule>
  </conditionalFormatting>
  <conditionalFormatting sqref="H744">
    <cfRule type="cellIs" dxfId="7538" priority="4958" stopIfTrue="1" operator="lessThanOrEqual">
      <formula>12</formula>
    </cfRule>
    <cfRule type="cellIs" dxfId="7537" priority="4959" stopIfTrue="1" operator="between">
      <formula>12</formula>
      <formula>16</formula>
    </cfRule>
    <cfRule type="cellIs" dxfId="7536" priority="4960" stopIfTrue="1" operator="greaterThan">
      <formula>16</formula>
    </cfRule>
  </conditionalFormatting>
  <conditionalFormatting sqref="K744">
    <cfRule type="cellIs" dxfId="7535" priority="4955" stopIfTrue="1" operator="greaterThan">
      <formula>6.2</formula>
    </cfRule>
    <cfRule type="cellIs" dxfId="7534" priority="4956" stopIfTrue="1" operator="between">
      <formula>5.601</formula>
      <formula>6.2</formula>
    </cfRule>
    <cfRule type="cellIs" dxfId="7533" priority="4957" stopIfTrue="1" operator="lessThanOrEqual">
      <formula>5.6</formula>
    </cfRule>
  </conditionalFormatting>
  <conditionalFormatting sqref="L744">
    <cfRule type="cellIs" dxfId="7532" priority="4954" stopIfTrue="1" operator="lessThanOrEqual">
      <formula>0.02</formula>
    </cfRule>
  </conditionalFormatting>
  <conditionalFormatting sqref="G744">
    <cfRule type="cellIs" dxfId="7531" priority="4951" stopIfTrue="1" operator="lessThanOrEqual">
      <formula>0.12</formula>
    </cfRule>
    <cfRule type="cellIs" dxfId="7530" priority="4952" stopIfTrue="1" operator="between">
      <formula>0.1201</formula>
      <formula>0.2</formula>
    </cfRule>
    <cfRule type="cellIs" dxfId="7529" priority="4953" stopIfTrue="1" operator="greaterThan">
      <formula>0.2</formula>
    </cfRule>
  </conditionalFormatting>
  <conditionalFormatting sqref="P744">
    <cfRule type="cellIs" dxfId="7528" priority="4949" stopIfTrue="1" operator="between">
      <formula>50.1</formula>
      <formula>100</formula>
    </cfRule>
    <cfRule type="cellIs" dxfId="7527" priority="4950" stopIfTrue="1" operator="greaterThan">
      <formula>100</formula>
    </cfRule>
  </conditionalFormatting>
  <conditionalFormatting sqref="O744">
    <cfRule type="cellIs" dxfId="7526" priority="4947" stopIfTrue="1" operator="between">
      <formula>1250.1</formula>
      <formula>5000</formula>
    </cfRule>
    <cfRule type="cellIs" dxfId="7525" priority="4948" stopIfTrue="1" operator="greaterThan">
      <formula>5000</formula>
    </cfRule>
  </conditionalFormatting>
  <conditionalFormatting sqref="Q744">
    <cfRule type="cellIs" dxfId="7524" priority="4945" operator="lessThanOrEqual">
      <formula>1</formula>
    </cfRule>
    <cfRule type="cellIs" dxfId="7523" priority="4946" operator="lessThan">
      <formula>3</formula>
    </cfRule>
  </conditionalFormatting>
  <conditionalFormatting sqref="F79:G79">
    <cfRule type="cellIs" dxfId="7522" priority="4942" stopIfTrue="1" operator="lessThanOrEqual">
      <formula>60</formula>
    </cfRule>
    <cfRule type="cellIs" dxfId="7521" priority="4943" stopIfTrue="1" operator="between">
      <formula>60</formula>
      <formula>100</formula>
    </cfRule>
    <cfRule type="cellIs" dxfId="7520" priority="4944" stopIfTrue="1" operator="greaterThan">
      <formula>100</formula>
    </cfRule>
  </conditionalFormatting>
  <conditionalFormatting sqref="E79">
    <cfRule type="cellIs" dxfId="7519" priority="4939" stopIfTrue="1" operator="lessThanOrEqual">
      <formula>2.5</formula>
    </cfRule>
    <cfRule type="cellIs" dxfId="7518" priority="4940" stopIfTrue="1" operator="between">
      <formula>2.5</formula>
      <formula>7</formula>
    </cfRule>
    <cfRule type="cellIs" dxfId="7517" priority="4941" stopIfTrue="1" operator="greaterThan">
      <formula>7</formula>
    </cfRule>
  </conditionalFormatting>
  <conditionalFormatting sqref="H79">
    <cfRule type="cellIs" dxfId="7516" priority="4936" stopIfTrue="1" operator="lessThanOrEqual">
      <formula>12</formula>
    </cfRule>
    <cfRule type="cellIs" dxfId="7515" priority="4937" stopIfTrue="1" operator="between">
      <formula>12</formula>
      <formula>16</formula>
    </cfRule>
    <cfRule type="cellIs" dxfId="7514" priority="4938" stopIfTrue="1" operator="greaterThan">
      <formula>16</formula>
    </cfRule>
  </conditionalFormatting>
  <conditionalFormatting sqref="K79">
    <cfRule type="cellIs" dxfId="7513" priority="4933" stopIfTrue="1" operator="greaterThan">
      <formula>6.2</formula>
    </cfRule>
    <cfRule type="cellIs" dxfId="7512" priority="4934" stopIfTrue="1" operator="between">
      <formula>5.601</formula>
      <formula>6.2</formula>
    </cfRule>
    <cfRule type="cellIs" dxfId="7511" priority="4935" stopIfTrue="1" operator="lessThanOrEqual">
      <formula>5.6</formula>
    </cfRule>
  </conditionalFormatting>
  <conditionalFormatting sqref="L79">
    <cfRule type="cellIs" dxfId="7510" priority="4932" stopIfTrue="1" operator="lessThanOrEqual">
      <formula>0.02</formula>
    </cfRule>
  </conditionalFormatting>
  <conditionalFormatting sqref="G79">
    <cfRule type="cellIs" dxfId="7509" priority="4929" stopIfTrue="1" operator="lessThanOrEqual">
      <formula>0.12</formula>
    </cfRule>
    <cfRule type="cellIs" dxfId="7508" priority="4930" stopIfTrue="1" operator="between">
      <formula>0.1201</formula>
      <formula>0.2</formula>
    </cfRule>
    <cfRule type="cellIs" dxfId="7507" priority="4931" stopIfTrue="1" operator="greaterThan">
      <formula>0.2</formula>
    </cfRule>
  </conditionalFormatting>
  <conditionalFormatting sqref="P79">
    <cfRule type="cellIs" dxfId="7506" priority="4927" stopIfTrue="1" operator="between">
      <formula>50.1</formula>
      <formula>100</formula>
    </cfRule>
    <cfRule type="cellIs" dxfId="7505" priority="4928" stopIfTrue="1" operator="greaterThan">
      <formula>100</formula>
    </cfRule>
  </conditionalFormatting>
  <conditionalFormatting sqref="O79">
    <cfRule type="cellIs" dxfId="7504" priority="4925" stopIfTrue="1" operator="between">
      <formula>1250.1</formula>
      <formula>5000</formula>
    </cfRule>
    <cfRule type="cellIs" dxfId="7503" priority="4926" stopIfTrue="1" operator="greaterThan">
      <formula>5000</formula>
    </cfRule>
  </conditionalFormatting>
  <conditionalFormatting sqref="F79:G79">
    <cfRule type="cellIs" dxfId="7502" priority="4922" stopIfTrue="1" operator="lessThanOrEqual">
      <formula>60</formula>
    </cfRule>
    <cfRule type="cellIs" dxfId="7501" priority="4923" stopIfTrue="1" operator="between">
      <formula>60</formula>
      <formula>100</formula>
    </cfRule>
    <cfRule type="cellIs" dxfId="7500" priority="4924" stopIfTrue="1" operator="greaterThan">
      <formula>100</formula>
    </cfRule>
  </conditionalFormatting>
  <conditionalFormatting sqref="E79">
    <cfRule type="cellIs" dxfId="7499" priority="4919" stopIfTrue="1" operator="lessThanOrEqual">
      <formula>2.5</formula>
    </cfRule>
    <cfRule type="cellIs" dxfId="7498" priority="4920" stopIfTrue="1" operator="between">
      <formula>2.5</formula>
      <formula>7</formula>
    </cfRule>
    <cfRule type="cellIs" dxfId="7497" priority="4921" stopIfTrue="1" operator="greaterThan">
      <formula>7</formula>
    </cfRule>
  </conditionalFormatting>
  <conditionalFormatting sqref="H79">
    <cfRule type="cellIs" dxfId="7496" priority="4916" stopIfTrue="1" operator="lessThanOrEqual">
      <formula>12</formula>
    </cfRule>
    <cfRule type="cellIs" dxfId="7495" priority="4917" stopIfTrue="1" operator="between">
      <formula>12</formula>
      <formula>16</formula>
    </cfRule>
    <cfRule type="cellIs" dxfId="7494" priority="4918" stopIfTrue="1" operator="greaterThan">
      <formula>16</formula>
    </cfRule>
  </conditionalFormatting>
  <conditionalFormatting sqref="K79">
    <cfRule type="cellIs" dxfId="7493" priority="4913" stopIfTrue="1" operator="greaterThan">
      <formula>6.2</formula>
    </cfRule>
    <cfRule type="cellIs" dxfId="7492" priority="4914" stopIfTrue="1" operator="between">
      <formula>5.601</formula>
      <formula>6.2</formula>
    </cfRule>
    <cfRule type="cellIs" dxfId="7491" priority="4915" stopIfTrue="1" operator="lessThanOrEqual">
      <formula>5.6</formula>
    </cfRule>
  </conditionalFormatting>
  <conditionalFormatting sqref="L79">
    <cfRule type="cellIs" dxfId="7490" priority="4912" stopIfTrue="1" operator="lessThanOrEqual">
      <formula>0.02</formula>
    </cfRule>
  </conditionalFormatting>
  <conditionalFormatting sqref="G79">
    <cfRule type="cellIs" dxfId="7489" priority="4909" stopIfTrue="1" operator="lessThanOrEqual">
      <formula>0.12</formula>
    </cfRule>
    <cfRule type="cellIs" dxfId="7488" priority="4910" stopIfTrue="1" operator="between">
      <formula>0.1201</formula>
      <formula>0.2</formula>
    </cfRule>
    <cfRule type="cellIs" dxfId="7487" priority="4911" stopIfTrue="1" operator="greaterThan">
      <formula>0.2</formula>
    </cfRule>
  </conditionalFormatting>
  <conditionalFormatting sqref="P79">
    <cfRule type="cellIs" dxfId="7486" priority="4907" stopIfTrue="1" operator="between">
      <formula>50.1</formula>
      <formula>100</formula>
    </cfRule>
    <cfRule type="cellIs" dxfId="7485" priority="4908" stopIfTrue="1" operator="greaterThan">
      <formula>100</formula>
    </cfRule>
  </conditionalFormatting>
  <conditionalFormatting sqref="O79">
    <cfRule type="cellIs" dxfId="7484" priority="4905" stopIfTrue="1" operator="between">
      <formula>1250.1</formula>
      <formula>5000</formula>
    </cfRule>
    <cfRule type="cellIs" dxfId="7483" priority="4906" stopIfTrue="1" operator="greaterThan">
      <formula>5000</formula>
    </cfRule>
  </conditionalFormatting>
  <conditionalFormatting sqref="Q79">
    <cfRule type="cellIs" dxfId="7482" priority="4903" operator="lessThanOrEqual">
      <formula>1</formula>
    </cfRule>
    <cfRule type="cellIs" dxfId="7481" priority="4904" operator="lessThan">
      <formula>3</formula>
    </cfRule>
  </conditionalFormatting>
  <conditionalFormatting sqref="F97:G97">
    <cfRule type="cellIs" dxfId="7480" priority="4900" stopIfTrue="1" operator="lessThanOrEqual">
      <formula>60</formula>
    </cfRule>
    <cfRule type="cellIs" dxfId="7479" priority="4901" stopIfTrue="1" operator="between">
      <formula>60</formula>
      <formula>100</formula>
    </cfRule>
    <cfRule type="cellIs" dxfId="7478" priority="4902" stopIfTrue="1" operator="greaterThan">
      <formula>100</formula>
    </cfRule>
  </conditionalFormatting>
  <conditionalFormatting sqref="E97">
    <cfRule type="cellIs" dxfId="7477" priority="4897" stopIfTrue="1" operator="lessThanOrEqual">
      <formula>2.5</formula>
    </cfRule>
    <cfRule type="cellIs" dxfId="7476" priority="4898" stopIfTrue="1" operator="between">
      <formula>2.5</formula>
      <formula>7</formula>
    </cfRule>
    <cfRule type="cellIs" dxfId="7475" priority="4899" stopIfTrue="1" operator="greaterThan">
      <formula>7</formula>
    </cfRule>
  </conditionalFormatting>
  <conditionalFormatting sqref="H97">
    <cfRule type="cellIs" dxfId="7474" priority="4894" stopIfTrue="1" operator="lessThanOrEqual">
      <formula>12</formula>
    </cfRule>
    <cfRule type="cellIs" dxfId="7473" priority="4895" stopIfTrue="1" operator="between">
      <formula>12</formula>
      <formula>16</formula>
    </cfRule>
    <cfRule type="cellIs" dxfId="7472" priority="4896" stopIfTrue="1" operator="greaterThan">
      <formula>16</formula>
    </cfRule>
  </conditionalFormatting>
  <conditionalFormatting sqref="K97">
    <cfRule type="cellIs" dxfId="7471" priority="4891" stopIfTrue="1" operator="greaterThan">
      <formula>6.2</formula>
    </cfRule>
    <cfRule type="cellIs" dxfId="7470" priority="4892" stopIfTrue="1" operator="between">
      <formula>5.601</formula>
      <formula>6.2</formula>
    </cfRule>
    <cfRule type="cellIs" dxfId="7469" priority="4893" stopIfTrue="1" operator="lessThanOrEqual">
      <formula>5.6</formula>
    </cfRule>
  </conditionalFormatting>
  <conditionalFormatting sqref="L97">
    <cfRule type="cellIs" dxfId="7468" priority="4890" stopIfTrue="1" operator="lessThanOrEqual">
      <formula>0.02</formula>
    </cfRule>
  </conditionalFormatting>
  <conditionalFormatting sqref="G97">
    <cfRule type="cellIs" dxfId="7467" priority="4887" stopIfTrue="1" operator="lessThanOrEqual">
      <formula>0.12</formula>
    </cfRule>
    <cfRule type="cellIs" dxfId="7466" priority="4888" stopIfTrue="1" operator="between">
      <formula>0.1201</formula>
      <formula>0.2</formula>
    </cfRule>
    <cfRule type="cellIs" dxfId="7465" priority="4889" stopIfTrue="1" operator="greaterThan">
      <formula>0.2</formula>
    </cfRule>
  </conditionalFormatting>
  <conditionalFormatting sqref="P97">
    <cfRule type="cellIs" dxfId="7464" priority="4885" stopIfTrue="1" operator="between">
      <formula>50.1</formula>
      <formula>100</formula>
    </cfRule>
    <cfRule type="cellIs" dxfId="7463" priority="4886" stopIfTrue="1" operator="greaterThan">
      <formula>100</formula>
    </cfRule>
  </conditionalFormatting>
  <conditionalFormatting sqref="O97">
    <cfRule type="cellIs" dxfId="7462" priority="4883" stopIfTrue="1" operator="between">
      <formula>1250.1</formula>
      <formula>5000</formula>
    </cfRule>
    <cfRule type="cellIs" dxfId="7461" priority="4884" stopIfTrue="1" operator="greaterThan">
      <formula>5000</formula>
    </cfRule>
  </conditionalFormatting>
  <conditionalFormatting sqref="F97:G97">
    <cfRule type="cellIs" dxfId="7460" priority="4880" stopIfTrue="1" operator="lessThanOrEqual">
      <formula>60</formula>
    </cfRule>
    <cfRule type="cellIs" dxfId="7459" priority="4881" stopIfTrue="1" operator="between">
      <formula>60</formula>
      <formula>100</formula>
    </cfRule>
    <cfRule type="cellIs" dxfId="7458" priority="4882" stopIfTrue="1" operator="greaterThan">
      <formula>100</formula>
    </cfRule>
  </conditionalFormatting>
  <conditionalFormatting sqref="E97">
    <cfRule type="cellIs" dxfId="7457" priority="4877" stopIfTrue="1" operator="lessThanOrEqual">
      <formula>2.5</formula>
    </cfRule>
    <cfRule type="cellIs" dxfId="7456" priority="4878" stopIfTrue="1" operator="between">
      <formula>2.5</formula>
      <formula>7</formula>
    </cfRule>
    <cfRule type="cellIs" dxfId="7455" priority="4879" stopIfTrue="1" operator="greaterThan">
      <formula>7</formula>
    </cfRule>
  </conditionalFormatting>
  <conditionalFormatting sqref="H97">
    <cfRule type="cellIs" dxfId="7454" priority="4874" stopIfTrue="1" operator="lessThanOrEqual">
      <formula>12</formula>
    </cfRule>
    <cfRule type="cellIs" dxfId="7453" priority="4875" stopIfTrue="1" operator="between">
      <formula>12</formula>
      <formula>16</formula>
    </cfRule>
    <cfRule type="cellIs" dxfId="7452" priority="4876" stopIfTrue="1" operator="greaterThan">
      <formula>16</formula>
    </cfRule>
  </conditionalFormatting>
  <conditionalFormatting sqref="K97">
    <cfRule type="cellIs" dxfId="7451" priority="4871" stopIfTrue="1" operator="greaterThan">
      <formula>6.2</formula>
    </cfRule>
    <cfRule type="cellIs" dxfId="7450" priority="4872" stopIfTrue="1" operator="between">
      <formula>5.601</formula>
      <formula>6.2</formula>
    </cfRule>
    <cfRule type="cellIs" dxfId="7449" priority="4873" stopIfTrue="1" operator="lessThanOrEqual">
      <formula>5.6</formula>
    </cfRule>
  </conditionalFormatting>
  <conditionalFormatting sqref="L97">
    <cfRule type="cellIs" dxfId="7448" priority="4870" stopIfTrue="1" operator="lessThanOrEqual">
      <formula>0.02</formula>
    </cfRule>
  </conditionalFormatting>
  <conditionalFormatting sqref="G97">
    <cfRule type="cellIs" dxfId="7447" priority="4867" stopIfTrue="1" operator="lessThanOrEqual">
      <formula>0.12</formula>
    </cfRule>
    <cfRule type="cellIs" dxfId="7446" priority="4868" stopIfTrue="1" operator="between">
      <formula>0.1201</formula>
      <formula>0.2</formula>
    </cfRule>
    <cfRule type="cellIs" dxfId="7445" priority="4869" stopIfTrue="1" operator="greaterThan">
      <formula>0.2</formula>
    </cfRule>
  </conditionalFormatting>
  <conditionalFormatting sqref="P97">
    <cfRule type="cellIs" dxfId="7444" priority="4865" stopIfTrue="1" operator="between">
      <formula>50.1</formula>
      <formula>100</formula>
    </cfRule>
    <cfRule type="cellIs" dxfId="7443" priority="4866" stopIfTrue="1" operator="greaterThan">
      <formula>100</formula>
    </cfRule>
  </conditionalFormatting>
  <conditionalFormatting sqref="O97">
    <cfRule type="cellIs" dxfId="7442" priority="4863" stopIfTrue="1" operator="between">
      <formula>1250.1</formula>
      <formula>5000</formula>
    </cfRule>
    <cfRule type="cellIs" dxfId="7441" priority="4864" stopIfTrue="1" operator="greaterThan">
      <formula>5000</formula>
    </cfRule>
  </conditionalFormatting>
  <conditionalFormatting sqref="Q97">
    <cfRule type="cellIs" dxfId="7440" priority="4861" operator="lessThanOrEqual">
      <formula>1</formula>
    </cfRule>
    <cfRule type="cellIs" dxfId="7439" priority="4862" operator="lessThan">
      <formula>3</formula>
    </cfRule>
  </conditionalFormatting>
  <conditionalFormatting sqref="F139:G139">
    <cfRule type="cellIs" dxfId="7438" priority="4858" stopIfTrue="1" operator="lessThanOrEqual">
      <formula>60</formula>
    </cfRule>
    <cfRule type="cellIs" dxfId="7437" priority="4859" stopIfTrue="1" operator="between">
      <formula>60</formula>
      <formula>100</formula>
    </cfRule>
    <cfRule type="cellIs" dxfId="7436" priority="4860" stopIfTrue="1" operator="greaterThan">
      <formula>100</formula>
    </cfRule>
  </conditionalFormatting>
  <conditionalFormatting sqref="E139">
    <cfRule type="cellIs" dxfId="7435" priority="4855" stopIfTrue="1" operator="lessThanOrEqual">
      <formula>2.5</formula>
    </cfRule>
    <cfRule type="cellIs" dxfId="7434" priority="4856" stopIfTrue="1" operator="between">
      <formula>2.5</formula>
      <formula>7</formula>
    </cfRule>
    <cfRule type="cellIs" dxfId="7433" priority="4857" stopIfTrue="1" operator="greaterThan">
      <formula>7</formula>
    </cfRule>
  </conditionalFormatting>
  <conditionalFormatting sqref="H139">
    <cfRule type="cellIs" dxfId="7432" priority="4852" stopIfTrue="1" operator="lessThanOrEqual">
      <formula>12</formula>
    </cfRule>
    <cfRule type="cellIs" dxfId="7431" priority="4853" stopIfTrue="1" operator="between">
      <formula>12</formula>
      <formula>16</formula>
    </cfRule>
    <cfRule type="cellIs" dxfId="7430" priority="4854" stopIfTrue="1" operator="greaterThan">
      <formula>16</formula>
    </cfRule>
  </conditionalFormatting>
  <conditionalFormatting sqref="K139">
    <cfRule type="cellIs" dxfId="7429" priority="4849" stopIfTrue="1" operator="greaterThan">
      <formula>6.2</formula>
    </cfRule>
    <cfRule type="cellIs" dxfId="7428" priority="4850" stopIfTrue="1" operator="between">
      <formula>5.601</formula>
      <formula>6.2</formula>
    </cfRule>
    <cfRule type="cellIs" dxfId="7427" priority="4851" stopIfTrue="1" operator="lessThanOrEqual">
      <formula>5.6</formula>
    </cfRule>
  </conditionalFormatting>
  <conditionalFormatting sqref="L139">
    <cfRule type="cellIs" dxfId="7426" priority="4848" stopIfTrue="1" operator="lessThanOrEqual">
      <formula>0.02</formula>
    </cfRule>
  </conditionalFormatting>
  <conditionalFormatting sqref="G139">
    <cfRule type="cellIs" dxfId="7425" priority="4845" stopIfTrue="1" operator="lessThanOrEqual">
      <formula>0.12</formula>
    </cfRule>
    <cfRule type="cellIs" dxfId="7424" priority="4846" stopIfTrue="1" operator="between">
      <formula>0.1201</formula>
      <formula>0.2</formula>
    </cfRule>
    <cfRule type="cellIs" dxfId="7423" priority="4847" stopIfTrue="1" operator="greaterThan">
      <formula>0.2</formula>
    </cfRule>
  </conditionalFormatting>
  <conditionalFormatting sqref="P139">
    <cfRule type="cellIs" dxfId="7422" priority="4843" stopIfTrue="1" operator="between">
      <formula>50.1</formula>
      <formula>100</formula>
    </cfRule>
    <cfRule type="cellIs" dxfId="7421" priority="4844" stopIfTrue="1" operator="greaterThan">
      <formula>100</formula>
    </cfRule>
  </conditionalFormatting>
  <conditionalFormatting sqref="O139">
    <cfRule type="cellIs" dxfId="7420" priority="4841" stopIfTrue="1" operator="between">
      <formula>1250.1</formula>
      <formula>5000</formula>
    </cfRule>
    <cfRule type="cellIs" dxfId="7419" priority="4842" stopIfTrue="1" operator="greaterThan">
      <formula>5000</formula>
    </cfRule>
  </conditionalFormatting>
  <conditionalFormatting sqref="F139:G139">
    <cfRule type="cellIs" dxfId="7418" priority="4838" stopIfTrue="1" operator="lessThanOrEqual">
      <formula>60</formula>
    </cfRule>
    <cfRule type="cellIs" dxfId="7417" priority="4839" stopIfTrue="1" operator="between">
      <formula>60</formula>
      <formula>100</formula>
    </cfRule>
    <cfRule type="cellIs" dxfId="7416" priority="4840" stopIfTrue="1" operator="greaterThan">
      <formula>100</formula>
    </cfRule>
  </conditionalFormatting>
  <conditionalFormatting sqref="E139">
    <cfRule type="cellIs" dxfId="7415" priority="4835" stopIfTrue="1" operator="lessThanOrEqual">
      <formula>2.5</formula>
    </cfRule>
    <cfRule type="cellIs" dxfId="7414" priority="4836" stopIfTrue="1" operator="between">
      <formula>2.5</formula>
      <formula>7</formula>
    </cfRule>
    <cfRule type="cellIs" dxfId="7413" priority="4837" stopIfTrue="1" operator="greaterThan">
      <formula>7</formula>
    </cfRule>
  </conditionalFormatting>
  <conditionalFormatting sqref="H139">
    <cfRule type="cellIs" dxfId="7412" priority="4832" stopIfTrue="1" operator="lessThanOrEqual">
      <formula>12</formula>
    </cfRule>
    <cfRule type="cellIs" dxfId="7411" priority="4833" stopIfTrue="1" operator="between">
      <formula>12</formula>
      <formula>16</formula>
    </cfRule>
    <cfRule type="cellIs" dxfId="7410" priority="4834" stopIfTrue="1" operator="greaterThan">
      <formula>16</formula>
    </cfRule>
  </conditionalFormatting>
  <conditionalFormatting sqref="K139">
    <cfRule type="cellIs" dxfId="7409" priority="4829" stopIfTrue="1" operator="greaterThan">
      <formula>6.2</formula>
    </cfRule>
    <cfRule type="cellIs" dxfId="7408" priority="4830" stopIfTrue="1" operator="between">
      <formula>5.601</formula>
      <formula>6.2</formula>
    </cfRule>
    <cfRule type="cellIs" dxfId="7407" priority="4831" stopIfTrue="1" operator="lessThanOrEqual">
      <formula>5.6</formula>
    </cfRule>
  </conditionalFormatting>
  <conditionalFormatting sqref="L139">
    <cfRule type="cellIs" dxfId="7406" priority="4828" stopIfTrue="1" operator="lessThanOrEqual">
      <formula>0.02</formula>
    </cfRule>
  </conditionalFormatting>
  <conditionalFormatting sqref="G139">
    <cfRule type="cellIs" dxfId="7405" priority="4825" stopIfTrue="1" operator="lessThanOrEqual">
      <formula>0.12</formula>
    </cfRule>
    <cfRule type="cellIs" dxfId="7404" priority="4826" stopIfTrue="1" operator="between">
      <formula>0.1201</formula>
      <formula>0.2</formula>
    </cfRule>
    <cfRule type="cellIs" dxfId="7403" priority="4827" stopIfTrue="1" operator="greaterThan">
      <formula>0.2</formula>
    </cfRule>
  </conditionalFormatting>
  <conditionalFormatting sqref="P139">
    <cfRule type="cellIs" dxfId="7402" priority="4823" stopIfTrue="1" operator="between">
      <formula>50.1</formula>
      <formula>100</formula>
    </cfRule>
    <cfRule type="cellIs" dxfId="7401" priority="4824" stopIfTrue="1" operator="greaterThan">
      <formula>100</formula>
    </cfRule>
  </conditionalFormatting>
  <conditionalFormatting sqref="O139">
    <cfRule type="cellIs" dxfId="7400" priority="4821" stopIfTrue="1" operator="between">
      <formula>1250.1</formula>
      <formula>5000</formula>
    </cfRule>
    <cfRule type="cellIs" dxfId="7399" priority="4822" stopIfTrue="1" operator="greaterThan">
      <formula>5000</formula>
    </cfRule>
  </conditionalFormatting>
  <conditionalFormatting sqref="F139:G139">
    <cfRule type="cellIs" dxfId="7398" priority="4818" stopIfTrue="1" operator="lessThanOrEqual">
      <formula>60</formula>
    </cfRule>
    <cfRule type="cellIs" dxfId="7397" priority="4819" stopIfTrue="1" operator="between">
      <formula>60</formula>
      <formula>100</formula>
    </cfRule>
    <cfRule type="cellIs" dxfId="7396" priority="4820" stopIfTrue="1" operator="greaterThan">
      <formula>100</formula>
    </cfRule>
  </conditionalFormatting>
  <conditionalFormatting sqref="E139">
    <cfRule type="cellIs" dxfId="7395" priority="4815" stopIfTrue="1" operator="lessThanOrEqual">
      <formula>2.5</formula>
    </cfRule>
    <cfRule type="cellIs" dxfId="7394" priority="4816" stopIfTrue="1" operator="between">
      <formula>2.5</formula>
      <formula>7</formula>
    </cfRule>
    <cfRule type="cellIs" dxfId="7393" priority="4817" stopIfTrue="1" operator="greaterThan">
      <formula>7</formula>
    </cfRule>
  </conditionalFormatting>
  <conditionalFormatting sqref="H139">
    <cfRule type="cellIs" dxfId="7392" priority="4812" stopIfTrue="1" operator="lessThanOrEqual">
      <formula>12</formula>
    </cfRule>
    <cfRule type="cellIs" dxfId="7391" priority="4813" stopIfTrue="1" operator="between">
      <formula>12</formula>
      <formula>16</formula>
    </cfRule>
    <cfRule type="cellIs" dxfId="7390" priority="4814" stopIfTrue="1" operator="greaterThan">
      <formula>16</formula>
    </cfRule>
  </conditionalFormatting>
  <conditionalFormatting sqref="K139">
    <cfRule type="cellIs" dxfId="7389" priority="4809" stopIfTrue="1" operator="greaterThan">
      <formula>6.2</formula>
    </cfRule>
    <cfRule type="cellIs" dxfId="7388" priority="4810" stopIfTrue="1" operator="between">
      <formula>5.601</formula>
      <formula>6.2</formula>
    </cfRule>
    <cfRule type="cellIs" dxfId="7387" priority="4811" stopIfTrue="1" operator="lessThanOrEqual">
      <formula>5.6</formula>
    </cfRule>
  </conditionalFormatting>
  <conditionalFormatting sqref="L139">
    <cfRule type="cellIs" dxfId="7386" priority="4808" stopIfTrue="1" operator="lessThanOrEqual">
      <formula>0.02</formula>
    </cfRule>
  </conditionalFormatting>
  <conditionalFormatting sqref="G139">
    <cfRule type="cellIs" dxfId="7385" priority="4805" stopIfTrue="1" operator="lessThanOrEqual">
      <formula>0.12</formula>
    </cfRule>
    <cfRule type="cellIs" dxfId="7384" priority="4806" stopIfTrue="1" operator="between">
      <formula>0.1201</formula>
      <formula>0.2</formula>
    </cfRule>
    <cfRule type="cellIs" dxfId="7383" priority="4807" stopIfTrue="1" operator="greaterThan">
      <formula>0.2</formula>
    </cfRule>
  </conditionalFormatting>
  <conditionalFormatting sqref="P139">
    <cfRule type="cellIs" dxfId="7382" priority="4803" stopIfTrue="1" operator="between">
      <formula>50.1</formula>
      <formula>100</formula>
    </cfRule>
    <cfRule type="cellIs" dxfId="7381" priority="4804" stopIfTrue="1" operator="greaterThan">
      <formula>100</formula>
    </cfRule>
  </conditionalFormatting>
  <conditionalFormatting sqref="O139">
    <cfRule type="cellIs" dxfId="7380" priority="4801" stopIfTrue="1" operator="between">
      <formula>1250.1</formula>
      <formula>5000</formula>
    </cfRule>
    <cfRule type="cellIs" dxfId="7379" priority="4802" stopIfTrue="1" operator="greaterThan">
      <formula>5000</formula>
    </cfRule>
  </conditionalFormatting>
  <conditionalFormatting sqref="F139:G139">
    <cfRule type="cellIs" dxfId="7378" priority="4798" stopIfTrue="1" operator="lessThanOrEqual">
      <formula>60</formula>
    </cfRule>
    <cfRule type="cellIs" dxfId="7377" priority="4799" stopIfTrue="1" operator="between">
      <formula>60</formula>
      <formula>100</formula>
    </cfRule>
    <cfRule type="cellIs" dxfId="7376" priority="4800" stopIfTrue="1" operator="greaterThan">
      <formula>100</formula>
    </cfRule>
  </conditionalFormatting>
  <conditionalFormatting sqref="E139">
    <cfRule type="cellIs" dxfId="7375" priority="4795" stopIfTrue="1" operator="lessThanOrEqual">
      <formula>2.5</formula>
    </cfRule>
    <cfRule type="cellIs" dxfId="7374" priority="4796" stopIfTrue="1" operator="between">
      <formula>2.5</formula>
      <formula>7</formula>
    </cfRule>
    <cfRule type="cellIs" dxfId="7373" priority="4797" stopIfTrue="1" operator="greaterThan">
      <formula>7</formula>
    </cfRule>
  </conditionalFormatting>
  <conditionalFormatting sqref="H139">
    <cfRule type="cellIs" dxfId="7372" priority="4792" stopIfTrue="1" operator="lessThanOrEqual">
      <formula>12</formula>
    </cfRule>
    <cfRule type="cellIs" dxfId="7371" priority="4793" stopIfTrue="1" operator="between">
      <formula>12</formula>
      <formula>16</formula>
    </cfRule>
    <cfRule type="cellIs" dxfId="7370" priority="4794" stopIfTrue="1" operator="greaterThan">
      <formula>16</formula>
    </cfRule>
  </conditionalFormatting>
  <conditionalFormatting sqref="K139">
    <cfRule type="cellIs" dxfId="7369" priority="4789" stopIfTrue="1" operator="greaterThan">
      <formula>6.2</formula>
    </cfRule>
    <cfRule type="cellIs" dxfId="7368" priority="4790" stopIfTrue="1" operator="between">
      <formula>5.601</formula>
      <formula>6.2</formula>
    </cfRule>
    <cfRule type="cellIs" dxfId="7367" priority="4791" stopIfTrue="1" operator="lessThanOrEqual">
      <formula>5.6</formula>
    </cfRule>
  </conditionalFormatting>
  <conditionalFormatting sqref="L139">
    <cfRule type="cellIs" dxfId="7366" priority="4788" stopIfTrue="1" operator="lessThanOrEqual">
      <formula>0.02</formula>
    </cfRule>
  </conditionalFormatting>
  <conditionalFormatting sqref="G139">
    <cfRule type="cellIs" dxfId="7365" priority="4785" stopIfTrue="1" operator="lessThanOrEqual">
      <formula>0.12</formula>
    </cfRule>
    <cfRule type="cellIs" dxfId="7364" priority="4786" stopIfTrue="1" operator="between">
      <formula>0.1201</formula>
      <formula>0.2</formula>
    </cfRule>
    <cfRule type="cellIs" dxfId="7363" priority="4787" stopIfTrue="1" operator="greaterThan">
      <formula>0.2</formula>
    </cfRule>
  </conditionalFormatting>
  <conditionalFormatting sqref="P139">
    <cfRule type="cellIs" dxfId="7362" priority="4783" stopIfTrue="1" operator="between">
      <formula>50.1</formula>
      <formula>100</formula>
    </cfRule>
    <cfRule type="cellIs" dxfId="7361" priority="4784" stopIfTrue="1" operator="greaterThan">
      <formula>100</formula>
    </cfRule>
  </conditionalFormatting>
  <conditionalFormatting sqref="O139">
    <cfRule type="cellIs" dxfId="7360" priority="4781" stopIfTrue="1" operator="between">
      <formula>1250.1</formula>
      <formula>5000</formula>
    </cfRule>
    <cfRule type="cellIs" dxfId="7359" priority="4782" stopIfTrue="1" operator="greaterThan">
      <formula>5000</formula>
    </cfRule>
  </conditionalFormatting>
  <conditionalFormatting sqref="Q139">
    <cfRule type="cellIs" dxfId="7358" priority="4779" operator="lessThanOrEqual">
      <formula>1</formula>
    </cfRule>
    <cfRule type="cellIs" dxfId="7357" priority="4780" operator="lessThan">
      <formula>3</formula>
    </cfRule>
  </conditionalFormatting>
  <conditionalFormatting sqref="F169">
    <cfRule type="cellIs" dxfId="7356" priority="4776" stopIfTrue="1" operator="lessThanOrEqual">
      <formula>60</formula>
    </cfRule>
    <cfRule type="cellIs" dxfId="7355" priority="4777" stopIfTrue="1" operator="between">
      <formula>60</formula>
      <formula>100</formula>
    </cfRule>
    <cfRule type="cellIs" dxfId="7354" priority="4778" stopIfTrue="1" operator="greaterThan">
      <formula>100</formula>
    </cfRule>
  </conditionalFormatting>
  <conditionalFormatting sqref="E169">
    <cfRule type="cellIs" dxfId="7353" priority="4773" stopIfTrue="1" operator="lessThanOrEqual">
      <formula>2.5</formula>
    </cfRule>
    <cfRule type="cellIs" dxfId="7352" priority="4774" stopIfTrue="1" operator="between">
      <formula>2.5</formula>
      <formula>7</formula>
    </cfRule>
    <cfRule type="cellIs" dxfId="7351" priority="4775" stopIfTrue="1" operator="greaterThan">
      <formula>7</formula>
    </cfRule>
  </conditionalFormatting>
  <conditionalFormatting sqref="H169">
    <cfRule type="cellIs" dxfId="7350" priority="4770" stopIfTrue="1" operator="lessThanOrEqual">
      <formula>12</formula>
    </cfRule>
    <cfRule type="cellIs" dxfId="7349" priority="4771" stopIfTrue="1" operator="between">
      <formula>12</formula>
      <formula>16</formula>
    </cfRule>
    <cfRule type="cellIs" dxfId="7348" priority="4772" stopIfTrue="1" operator="greaterThan">
      <formula>16</formula>
    </cfRule>
  </conditionalFormatting>
  <conditionalFormatting sqref="K169">
    <cfRule type="cellIs" dxfId="7347" priority="4767" stopIfTrue="1" operator="greaterThan">
      <formula>6.2</formula>
    </cfRule>
    <cfRule type="cellIs" dxfId="7346" priority="4768" stopIfTrue="1" operator="between">
      <formula>5.601</formula>
      <formula>6.2</formula>
    </cfRule>
    <cfRule type="cellIs" dxfId="7345" priority="4769" stopIfTrue="1" operator="lessThanOrEqual">
      <formula>5.6</formula>
    </cfRule>
  </conditionalFormatting>
  <conditionalFormatting sqref="L169">
    <cfRule type="cellIs" dxfId="7344" priority="4766" stopIfTrue="1" operator="lessThanOrEqual">
      <formula>0.02</formula>
    </cfRule>
  </conditionalFormatting>
  <conditionalFormatting sqref="P169">
    <cfRule type="cellIs" dxfId="7343" priority="4764" stopIfTrue="1" operator="between">
      <formula>50.1</formula>
      <formula>100</formula>
    </cfRule>
    <cfRule type="cellIs" dxfId="7342" priority="4765" stopIfTrue="1" operator="greaterThan">
      <formula>100</formula>
    </cfRule>
  </conditionalFormatting>
  <conditionalFormatting sqref="O169">
    <cfRule type="cellIs" dxfId="7341" priority="4762" stopIfTrue="1" operator="between">
      <formula>1250.1</formula>
      <formula>5000</formula>
    </cfRule>
    <cfRule type="cellIs" dxfId="7340" priority="4763" stopIfTrue="1" operator="greaterThan">
      <formula>5000</formula>
    </cfRule>
  </conditionalFormatting>
  <conditionalFormatting sqref="F169">
    <cfRule type="cellIs" dxfId="7339" priority="4759" stopIfTrue="1" operator="lessThanOrEqual">
      <formula>60</formula>
    </cfRule>
    <cfRule type="cellIs" dxfId="7338" priority="4760" stopIfTrue="1" operator="between">
      <formula>60</formula>
      <formula>100</formula>
    </cfRule>
    <cfRule type="cellIs" dxfId="7337" priority="4761" stopIfTrue="1" operator="greaterThan">
      <formula>100</formula>
    </cfRule>
  </conditionalFormatting>
  <conditionalFormatting sqref="E169">
    <cfRule type="cellIs" dxfId="7336" priority="4756" stopIfTrue="1" operator="lessThanOrEqual">
      <formula>2.5</formula>
    </cfRule>
    <cfRule type="cellIs" dxfId="7335" priority="4757" stopIfTrue="1" operator="between">
      <formula>2.5</formula>
      <formula>7</formula>
    </cfRule>
    <cfRule type="cellIs" dxfId="7334" priority="4758" stopIfTrue="1" operator="greaterThan">
      <formula>7</formula>
    </cfRule>
  </conditionalFormatting>
  <conditionalFormatting sqref="H169">
    <cfRule type="cellIs" dxfId="7333" priority="4753" stopIfTrue="1" operator="lessThanOrEqual">
      <formula>12</formula>
    </cfRule>
    <cfRule type="cellIs" dxfId="7332" priority="4754" stopIfTrue="1" operator="between">
      <formula>12</formula>
      <formula>16</formula>
    </cfRule>
    <cfRule type="cellIs" dxfId="7331" priority="4755" stopIfTrue="1" operator="greaterThan">
      <formula>16</formula>
    </cfRule>
  </conditionalFormatting>
  <conditionalFormatting sqref="K169">
    <cfRule type="cellIs" dxfId="7330" priority="4750" stopIfTrue="1" operator="greaterThan">
      <formula>6.2</formula>
    </cfRule>
    <cfRule type="cellIs" dxfId="7329" priority="4751" stopIfTrue="1" operator="between">
      <formula>5.601</formula>
      <formula>6.2</formula>
    </cfRule>
    <cfRule type="cellIs" dxfId="7328" priority="4752" stopIfTrue="1" operator="lessThanOrEqual">
      <formula>5.6</formula>
    </cfRule>
  </conditionalFormatting>
  <conditionalFormatting sqref="L169">
    <cfRule type="cellIs" dxfId="7327" priority="4749" stopIfTrue="1" operator="lessThanOrEqual">
      <formula>0.02</formula>
    </cfRule>
  </conditionalFormatting>
  <conditionalFormatting sqref="P169">
    <cfRule type="cellIs" dxfId="7326" priority="4747" stopIfTrue="1" operator="between">
      <formula>50.1</formula>
      <formula>100</formula>
    </cfRule>
    <cfRule type="cellIs" dxfId="7325" priority="4748" stopIfTrue="1" operator="greaterThan">
      <formula>100</formula>
    </cfRule>
  </conditionalFormatting>
  <conditionalFormatting sqref="O169">
    <cfRule type="cellIs" dxfId="7324" priority="4745" stopIfTrue="1" operator="between">
      <formula>1250.1</formula>
      <formula>5000</formula>
    </cfRule>
    <cfRule type="cellIs" dxfId="7323" priority="4746" stopIfTrue="1" operator="greaterThan">
      <formula>5000</formula>
    </cfRule>
  </conditionalFormatting>
  <conditionalFormatting sqref="E169">
    <cfRule type="cellIs" dxfId="7322" priority="4742" stopIfTrue="1" operator="lessThanOrEqual">
      <formula>2.5</formula>
    </cfRule>
    <cfRule type="cellIs" dxfId="7321" priority="4743" stopIfTrue="1" operator="between">
      <formula>2.5</formula>
      <formula>7</formula>
    </cfRule>
    <cfRule type="cellIs" dxfId="7320" priority="4744" stopIfTrue="1" operator="greaterThan">
      <formula>7</formula>
    </cfRule>
  </conditionalFormatting>
  <conditionalFormatting sqref="H169">
    <cfRule type="cellIs" dxfId="7319" priority="4739" stopIfTrue="1" operator="lessThanOrEqual">
      <formula>12</formula>
    </cfRule>
    <cfRule type="cellIs" dxfId="7318" priority="4740" stopIfTrue="1" operator="between">
      <formula>12</formula>
      <formula>16</formula>
    </cfRule>
    <cfRule type="cellIs" dxfId="7317" priority="4741" stopIfTrue="1" operator="greaterThan">
      <formula>16</formula>
    </cfRule>
  </conditionalFormatting>
  <conditionalFormatting sqref="K169">
    <cfRule type="cellIs" dxfId="7316" priority="4736" stopIfTrue="1" operator="greaterThan">
      <formula>6.2</formula>
    </cfRule>
    <cfRule type="cellIs" dxfId="7315" priority="4737" stopIfTrue="1" operator="between">
      <formula>5.601</formula>
      <formula>6.2</formula>
    </cfRule>
    <cfRule type="cellIs" dxfId="7314" priority="4738" stopIfTrue="1" operator="lessThanOrEqual">
      <formula>5.6</formula>
    </cfRule>
  </conditionalFormatting>
  <conditionalFormatting sqref="L169">
    <cfRule type="cellIs" dxfId="7313" priority="4735" stopIfTrue="1" operator="lessThanOrEqual">
      <formula>0.02</formula>
    </cfRule>
  </conditionalFormatting>
  <conditionalFormatting sqref="P169">
    <cfRule type="cellIs" dxfId="7312" priority="4733" stopIfTrue="1" operator="between">
      <formula>50.1</formula>
      <formula>100</formula>
    </cfRule>
    <cfRule type="cellIs" dxfId="7311" priority="4734" stopIfTrue="1" operator="greaterThan">
      <formula>100</formula>
    </cfRule>
  </conditionalFormatting>
  <conditionalFormatting sqref="O169">
    <cfRule type="cellIs" dxfId="7310" priority="4731" stopIfTrue="1" operator="between">
      <formula>1250.1</formula>
      <formula>5000</formula>
    </cfRule>
    <cfRule type="cellIs" dxfId="7309" priority="4732" stopIfTrue="1" operator="greaterThan">
      <formula>5000</formula>
    </cfRule>
  </conditionalFormatting>
  <conditionalFormatting sqref="E169">
    <cfRule type="cellIs" dxfId="7308" priority="4728" stopIfTrue="1" operator="lessThanOrEqual">
      <formula>2.5</formula>
    </cfRule>
    <cfRule type="cellIs" dxfId="7307" priority="4729" stopIfTrue="1" operator="between">
      <formula>2.5</formula>
      <formula>7</formula>
    </cfRule>
    <cfRule type="cellIs" dxfId="7306" priority="4730" stopIfTrue="1" operator="greaterThan">
      <formula>7</formula>
    </cfRule>
  </conditionalFormatting>
  <conditionalFormatting sqref="H169">
    <cfRule type="cellIs" dxfId="7305" priority="4725" stopIfTrue="1" operator="lessThanOrEqual">
      <formula>12</formula>
    </cfRule>
    <cfRule type="cellIs" dxfId="7304" priority="4726" stopIfTrue="1" operator="between">
      <formula>12</formula>
      <formula>16</formula>
    </cfRule>
    <cfRule type="cellIs" dxfId="7303" priority="4727" stopIfTrue="1" operator="greaterThan">
      <formula>16</formula>
    </cfRule>
  </conditionalFormatting>
  <conditionalFormatting sqref="K169">
    <cfRule type="cellIs" dxfId="7302" priority="4722" stopIfTrue="1" operator="greaterThan">
      <formula>6.2</formula>
    </cfRule>
    <cfRule type="cellIs" dxfId="7301" priority="4723" stopIfTrue="1" operator="between">
      <formula>5.601</formula>
      <formula>6.2</formula>
    </cfRule>
    <cfRule type="cellIs" dxfId="7300" priority="4724" stopIfTrue="1" operator="lessThanOrEqual">
      <formula>5.6</formula>
    </cfRule>
  </conditionalFormatting>
  <conditionalFormatting sqref="L169">
    <cfRule type="cellIs" dxfId="7299" priority="4721" stopIfTrue="1" operator="lessThanOrEqual">
      <formula>0.02</formula>
    </cfRule>
  </conditionalFormatting>
  <conditionalFormatting sqref="P169">
    <cfRule type="cellIs" dxfId="7298" priority="4719" stopIfTrue="1" operator="between">
      <formula>50.1</formula>
      <formula>100</formula>
    </cfRule>
    <cfRule type="cellIs" dxfId="7297" priority="4720" stopIfTrue="1" operator="greaterThan">
      <formula>100</formula>
    </cfRule>
  </conditionalFormatting>
  <conditionalFormatting sqref="O169">
    <cfRule type="cellIs" dxfId="7296" priority="4717" stopIfTrue="1" operator="between">
      <formula>1250.1</formula>
      <formula>5000</formula>
    </cfRule>
    <cfRule type="cellIs" dxfId="7295" priority="4718" stopIfTrue="1" operator="greaterThan">
      <formula>5000</formula>
    </cfRule>
  </conditionalFormatting>
  <conditionalFormatting sqref="F169">
    <cfRule type="cellIs" dxfId="7294" priority="4714" stopIfTrue="1" operator="lessThanOrEqual">
      <formula>60</formula>
    </cfRule>
    <cfRule type="cellIs" dxfId="7293" priority="4715" stopIfTrue="1" operator="between">
      <formula>60</formula>
      <formula>100</formula>
    </cfRule>
    <cfRule type="cellIs" dxfId="7292" priority="4716" stopIfTrue="1" operator="greaterThan">
      <formula>100</formula>
    </cfRule>
  </conditionalFormatting>
  <conditionalFormatting sqref="F169">
    <cfRule type="cellIs" dxfId="7291" priority="4711" stopIfTrue="1" operator="lessThanOrEqual">
      <formula>60</formula>
    </cfRule>
    <cfRule type="cellIs" dxfId="7290" priority="4712" stopIfTrue="1" operator="between">
      <formula>60</formula>
      <formula>100</formula>
    </cfRule>
    <cfRule type="cellIs" dxfId="7289" priority="4713" stopIfTrue="1" operator="greaterThan">
      <formula>100</formula>
    </cfRule>
  </conditionalFormatting>
  <conditionalFormatting sqref="G169">
    <cfRule type="cellIs" dxfId="7288" priority="4708" stopIfTrue="1" operator="lessThanOrEqual">
      <formula>60</formula>
    </cfRule>
    <cfRule type="cellIs" dxfId="7287" priority="4709" stopIfTrue="1" operator="between">
      <formula>60</formula>
      <formula>100</formula>
    </cfRule>
    <cfRule type="cellIs" dxfId="7286" priority="4710" stopIfTrue="1" operator="greaterThan">
      <formula>100</formula>
    </cfRule>
  </conditionalFormatting>
  <conditionalFormatting sqref="G169">
    <cfRule type="cellIs" dxfId="7285" priority="4705" stopIfTrue="1" operator="lessThanOrEqual">
      <formula>0.12</formula>
    </cfRule>
    <cfRule type="cellIs" dxfId="7284" priority="4706" stopIfTrue="1" operator="between">
      <formula>0.1201</formula>
      <formula>0.2</formula>
    </cfRule>
    <cfRule type="cellIs" dxfId="7283" priority="4707" stopIfTrue="1" operator="greaterThan">
      <formula>0.2</formula>
    </cfRule>
  </conditionalFormatting>
  <conditionalFormatting sqref="G169">
    <cfRule type="cellIs" dxfId="7282" priority="4702" stopIfTrue="1" operator="lessThanOrEqual">
      <formula>60</formula>
    </cfRule>
    <cfRule type="cellIs" dxfId="7281" priority="4703" stopIfTrue="1" operator="between">
      <formula>60</formula>
      <formula>100</formula>
    </cfRule>
    <cfRule type="cellIs" dxfId="7280" priority="4704" stopIfTrue="1" operator="greaterThan">
      <formula>100</formula>
    </cfRule>
  </conditionalFormatting>
  <conditionalFormatting sqref="G169">
    <cfRule type="cellIs" dxfId="7279" priority="4699" stopIfTrue="1" operator="lessThanOrEqual">
      <formula>0.12</formula>
    </cfRule>
    <cfRule type="cellIs" dxfId="7278" priority="4700" stopIfTrue="1" operator="between">
      <formula>0.1201</formula>
      <formula>0.2</formula>
    </cfRule>
    <cfRule type="cellIs" dxfId="7277" priority="4701" stopIfTrue="1" operator="greaterThan">
      <formula>0.2</formula>
    </cfRule>
  </conditionalFormatting>
  <conditionalFormatting sqref="G169">
    <cfRule type="cellIs" dxfId="7276" priority="4696" stopIfTrue="1" operator="lessThanOrEqual">
      <formula>60</formula>
    </cfRule>
    <cfRule type="cellIs" dxfId="7275" priority="4697" stopIfTrue="1" operator="between">
      <formula>60</formula>
      <formula>100</formula>
    </cfRule>
    <cfRule type="cellIs" dxfId="7274" priority="4698" stopIfTrue="1" operator="greaterThan">
      <formula>100</formula>
    </cfRule>
  </conditionalFormatting>
  <conditionalFormatting sqref="G169">
    <cfRule type="cellIs" dxfId="7273" priority="4693" stopIfTrue="1" operator="lessThanOrEqual">
      <formula>0.12</formula>
    </cfRule>
    <cfRule type="cellIs" dxfId="7272" priority="4694" stopIfTrue="1" operator="between">
      <formula>0.1201</formula>
      <formula>0.2</formula>
    </cfRule>
    <cfRule type="cellIs" dxfId="7271" priority="4695" stopIfTrue="1" operator="greaterThan">
      <formula>0.2</formula>
    </cfRule>
  </conditionalFormatting>
  <conditionalFormatting sqref="G169">
    <cfRule type="cellIs" dxfId="7270" priority="4690" stopIfTrue="1" operator="lessThanOrEqual">
      <formula>60</formula>
    </cfRule>
    <cfRule type="cellIs" dxfId="7269" priority="4691" stopIfTrue="1" operator="between">
      <formula>60</formula>
      <formula>100</formula>
    </cfRule>
    <cfRule type="cellIs" dxfId="7268" priority="4692" stopIfTrue="1" operator="greaterThan">
      <formula>100</formula>
    </cfRule>
  </conditionalFormatting>
  <conditionalFormatting sqref="G169">
    <cfRule type="cellIs" dxfId="7267" priority="4687" stopIfTrue="1" operator="lessThanOrEqual">
      <formula>0.12</formula>
    </cfRule>
    <cfRule type="cellIs" dxfId="7266" priority="4688" stopIfTrue="1" operator="between">
      <formula>0.1201</formula>
      <formula>0.2</formula>
    </cfRule>
    <cfRule type="cellIs" dxfId="7265" priority="4689" stopIfTrue="1" operator="greaterThan">
      <formula>0.2</formula>
    </cfRule>
  </conditionalFormatting>
  <conditionalFormatting sqref="Q169">
    <cfRule type="cellIs" dxfId="7264" priority="4685" operator="lessThanOrEqual">
      <formula>1</formula>
    </cfRule>
    <cfRule type="cellIs" dxfId="7263" priority="4686" operator="lessThan">
      <formula>3</formula>
    </cfRule>
  </conditionalFormatting>
  <conditionalFormatting sqref="F199:G199">
    <cfRule type="cellIs" dxfId="7262" priority="4682" stopIfTrue="1" operator="lessThanOrEqual">
      <formula>60</formula>
    </cfRule>
    <cfRule type="cellIs" dxfId="7261" priority="4683" stopIfTrue="1" operator="between">
      <formula>60</formula>
      <formula>100</formula>
    </cfRule>
    <cfRule type="cellIs" dxfId="7260" priority="4684" stopIfTrue="1" operator="greaterThan">
      <formula>100</formula>
    </cfRule>
  </conditionalFormatting>
  <conditionalFormatting sqref="E199">
    <cfRule type="cellIs" dxfId="7259" priority="4679" stopIfTrue="1" operator="lessThanOrEqual">
      <formula>2.5</formula>
    </cfRule>
    <cfRule type="cellIs" dxfId="7258" priority="4680" stopIfTrue="1" operator="between">
      <formula>2.5</formula>
      <formula>7</formula>
    </cfRule>
    <cfRule type="cellIs" dxfId="7257" priority="4681" stopIfTrue="1" operator="greaterThan">
      <formula>7</formula>
    </cfRule>
  </conditionalFormatting>
  <conditionalFormatting sqref="H199">
    <cfRule type="cellIs" dxfId="7256" priority="4676" stopIfTrue="1" operator="lessThanOrEqual">
      <formula>12</formula>
    </cfRule>
    <cfRule type="cellIs" dxfId="7255" priority="4677" stopIfTrue="1" operator="between">
      <formula>12</formula>
      <formula>16</formula>
    </cfRule>
    <cfRule type="cellIs" dxfId="7254" priority="4678" stopIfTrue="1" operator="greaterThan">
      <formula>16</formula>
    </cfRule>
  </conditionalFormatting>
  <conditionalFormatting sqref="K199">
    <cfRule type="cellIs" dxfId="7253" priority="4673" stopIfTrue="1" operator="greaterThan">
      <formula>6.2</formula>
    </cfRule>
    <cfRule type="cellIs" dxfId="7252" priority="4674" stopIfTrue="1" operator="between">
      <formula>5.601</formula>
      <formula>6.2</formula>
    </cfRule>
    <cfRule type="cellIs" dxfId="7251" priority="4675" stopIfTrue="1" operator="lessThanOrEqual">
      <formula>5.6</formula>
    </cfRule>
  </conditionalFormatting>
  <conditionalFormatting sqref="L199">
    <cfRule type="cellIs" dxfId="7250" priority="4672" stopIfTrue="1" operator="lessThanOrEqual">
      <formula>0.02</formula>
    </cfRule>
  </conditionalFormatting>
  <conditionalFormatting sqref="G199">
    <cfRule type="cellIs" dxfId="7249" priority="4669" stopIfTrue="1" operator="lessThanOrEqual">
      <formula>0.12</formula>
    </cfRule>
    <cfRule type="cellIs" dxfId="7248" priority="4670" stopIfTrue="1" operator="between">
      <formula>0.1201</formula>
      <formula>0.2</formula>
    </cfRule>
    <cfRule type="cellIs" dxfId="7247" priority="4671" stopIfTrue="1" operator="greaterThan">
      <formula>0.2</formula>
    </cfRule>
  </conditionalFormatting>
  <conditionalFormatting sqref="P199">
    <cfRule type="cellIs" dxfId="7246" priority="4667" stopIfTrue="1" operator="between">
      <formula>50.1</formula>
      <formula>100</formula>
    </cfRule>
    <cfRule type="cellIs" dxfId="7245" priority="4668" stopIfTrue="1" operator="greaterThan">
      <formula>100</formula>
    </cfRule>
  </conditionalFormatting>
  <conditionalFormatting sqref="O199">
    <cfRule type="cellIs" dxfId="7244" priority="4665" stopIfTrue="1" operator="between">
      <formula>1250.1</formula>
      <formula>5000</formula>
    </cfRule>
    <cfRule type="cellIs" dxfId="7243" priority="4666" stopIfTrue="1" operator="greaterThan">
      <formula>5000</formula>
    </cfRule>
  </conditionalFormatting>
  <conditionalFormatting sqref="F199:G199">
    <cfRule type="cellIs" dxfId="7242" priority="4662" stopIfTrue="1" operator="lessThanOrEqual">
      <formula>60</formula>
    </cfRule>
    <cfRule type="cellIs" dxfId="7241" priority="4663" stopIfTrue="1" operator="between">
      <formula>60</formula>
      <formula>100</formula>
    </cfRule>
    <cfRule type="cellIs" dxfId="7240" priority="4664" stopIfTrue="1" operator="greaterThan">
      <formula>100</formula>
    </cfRule>
  </conditionalFormatting>
  <conditionalFormatting sqref="E199">
    <cfRule type="cellIs" dxfId="7239" priority="4659" stopIfTrue="1" operator="lessThanOrEqual">
      <formula>2.5</formula>
    </cfRule>
    <cfRule type="cellIs" dxfId="7238" priority="4660" stopIfTrue="1" operator="between">
      <formula>2.5</formula>
      <formula>7</formula>
    </cfRule>
    <cfRule type="cellIs" dxfId="7237" priority="4661" stopIfTrue="1" operator="greaterThan">
      <formula>7</formula>
    </cfRule>
  </conditionalFormatting>
  <conditionalFormatting sqref="H199">
    <cfRule type="cellIs" dxfId="7236" priority="4656" stopIfTrue="1" operator="lessThanOrEqual">
      <formula>12</formula>
    </cfRule>
    <cfRule type="cellIs" dxfId="7235" priority="4657" stopIfTrue="1" operator="between">
      <formula>12</formula>
      <formula>16</formula>
    </cfRule>
    <cfRule type="cellIs" dxfId="7234" priority="4658" stopIfTrue="1" operator="greaterThan">
      <formula>16</formula>
    </cfRule>
  </conditionalFormatting>
  <conditionalFormatting sqref="K199">
    <cfRule type="cellIs" dxfId="7233" priority="4653" stopIfTrue="1" operator="greaterThan">
      <formula>6.2</formula>
    </cfRule>
    <cfRule type="cellIs" dxfId="7232" priority="4654" stopIfTrue="1" operator="between">
      <formula>5.601</formula>
      <formula>6.2</formula>
    </cfRule>
    <cfRule type="cellIs" dxfId="7231" priority="4655" stopIfTrue="1" operator="lessThanOrEqual">
      <formula>5.6</formula>
    </cfRule>
  </conditionalFormatting>
  <conditionalFormatting sqref="L199">
    <cfRule type="cellIs" dxfId="7230" priority="4652" stopIfTrue="1" operator="lessThanOrEqual">
      <formula>0.02</formula>
    </cfRule>
  </conditionalFormatting>
  <conditionalFormatting sqref="G199">
    <cfRule type="cellIs" dxfId="7229" priority="4649" stopIfTrue="1" operator="lessThanOrEqual">
      <formula>0.12</formula>
    </cfRule>
    <cfRule type="cellIs" dxfId="7228" priority="4650" stopIfTrue="1" operator="between">
      <formula>0.1201</formula>
      <formula>0.2</formula>
    </cfRule>
    <cfRule type="cellIs" dxfId="7227" priority="4651" stopIfTrue="1" operator="greaterThan">
      <formula>0.2</formula>
    </cfRule>
  </conditionalFormatting>
  <conditionalFormatting sqref="P199">
    <cfRule type="cellIs" dxfId="7226" priority="4647" stopIfTrue="1" operator="between">
      <formula>50.1</formula>
      <formula>100</formula>
    </cfRule>
    <cfRule type="cellIs" dxfId="7225" priority="4648" stopIfTrue="1" operator="greaterThan">
      <formula>100</formula>
    </cfRule>
  </conditionalFormatting>
  <conditionalFormatting sqref="O199">
    <cfRule type="cellIs" dxfId="7224" priority="4645" stopIfTrue="1" operator="between">
      <formula>1250.1</formula>
      <formula>5000</formula>
    </cfRule>
    <cfRule type="cellIs" dxfId="7223" priority="4646" stopIfTrue="1" operator="greaterThan">
      <formula>5000</formula>
    </cfRule>
  </conditionalFormatting>
  <conditionalFormatting sqref="F199:G199">
    <cfRule type="cellIs" dxfId="7222" priority="4642" stopIfTrue="1" operator="lessThanOrEqual">
      <formula>60</formula>
    </cfRule>
    <cfRule type="cellIs" dxfId="7221" priority="4643" stopIfTrue="1" operator="between">
      <formula>60</formula>
      <formula>100</formula>
    </cfRule>
    <cfRule type="cellIs" dxfId="7220" priority="4644" stopIfTrue="1" operator="greaterThan">
      <formula>100</formula>
    </cfRule>
  </conditionalFormatting>
  <conditionalFormatting sqref="E199">
    <cfRule type="cellIs" dxfId="7219" priority="4639" stopIfTrue="1" operator="lessThanOrEqual">
      <formula>2.5</formula>
    </cfRule>
    <cfRule type="cellIs" dxfId="7218" priority="4640" stopIfTrue="1" operator="between">
      <formula>2.5</formula>
      <formula>7</formula>
    </cfRule>
    <cfRule type="cellIs" dxfId="7217" priority="4641" stopIfTrue="1" operator="greaterThan">
      <formula>7</formula>
    </cfRule>
  </conditionalFormatting>
  <conditionalFormatting sqref="H199">
    <cfRule type="cellIs" dxfId="7216" priority="4636" stopIfTrue="1" operator="lessThanOrEqual">
      <formula>12</formula>
    </cfRule>
    <cfRule type="cellIs" dxfId="7215" priority="4637" stopIfTrue="1" operator="between">
      <formula>12</formula>
      <formula>16</formula>
    </cfRule>
    <cfRule type="cellIs" dxfId="7214" priority="4638" stopIfTrue="1" operator="greaterThan">
      <formula>16</formula>
    </cfRule>
  </conditionalFormatting>
  <conditionalFormatting sqref="K199">
    <cfRule type="cellIs" dxfId="7213" priority="4633" stopIfTrue="1" operator="greaterThan">
      <formula>6.2</formula>
    </cfRule>
    <cfRule type="cellIs" dxfId="7212" priority="4634" stopIfTrue="1" operator="between">
      <formula>5.601</formula>
      <formula>6.2</formula>
    </cfRule>
    <cfRule type="cellIs" dxfId="7211" priority="4635" stopIfTrue="1" operator="lessThanOrEqual">
      <formula>5.6</formula>
    </cfRule>
  </conditionalFormatting>
  <conditionalFormatting sqref="L199">
    <cfRule type="cellIs" dxfId="7210" priority="4632" stopIfTrue="1" operator="lessThanOrEqual">
      <formula>0.02</formula>
    </cfRule>
  </conditionalFormatting>
  <conditionalFormatting sqref="G199">
    <cfRule type="cellIs" dxfId="7209" priority="4629" stopIfTrue="1" operator="lessThanOrEqual">
      <formula>0.12</formula>
    </cfRule>
    <cfRule type="cellIs" dxfId="7208" priority="4630" stopIfTrue="1" operator="between">
      <formula>0.1201</formula>
      <formula>0.2</formula>
    </cfRule>
    <cfRule type="cellIs" dxfId="7207" priority="4631" stopIfTrue="1" operator="greaterThan">
      <formula>0.2</formula>
    </cfRule>
  </conditionalFormatting>
  <conditionalFormatting sqref="P199">
    <cfRule type="cellIs" dxfId="7206" priority="4627" stopIfTrue="1" operator="between">
      <formula>50.1</formula>
      <formula>100</formula>
    </cfRule>
    <cfRule type="cellIs" dxfId="7205" priority="4628" stopIfTrue="1" operator="greaterThan">
      <formula>100</formula>
    </cfRule>
  </conditionalFormatting>
  <conditionalFormatting sqref="O199">
    <cfRule type="cellIs" dxfId="7204" priority="4625" stopIfTrue="1" operator="between">
      <formula>1250.1</formula>
      <formula>5000</formula>
    </cfRule>
    <cfRule type="cellIs" dxfId="7203" priority="4626" stopIfTrue="1" operator="greaterThan">
      <formula>5000</formula>
    </cfRule>
  </conditionalFormatting>
  <conditionalFormatting sqref="Q199">
    <cfRule type="cellIs" dxfId="7202" priority="4623" operator="lessThanOrEqual">
      <formula>1</formula>
    </cfRule>
    <cfRule type="cellIs" dxfId="7201" priority="4624" operator="lessThan">
      <formula>3</formula>
    </cfRule>
  </conditionalFormatting>
  <conditionalFormatting sqref="E217">
    <cfRule type="cellIs" dxfId="7200" priority="4620" stopIfTrue="1" operator="lessThanOrEqual">
      <formula>2.5</formula>
    </cfRule>
    <cfRule type="cellIs" dxfId="7199" priority="4621" stopIfTrue="1" operator="between">
      <formula>2.5</formula>
      <formula>7</formula>
    </cfRule>
    <cfRule type="cellIs" dxfId="7198" priority="4622" stopIfTrue="1" operator="greaterThan">
      <formula>7</formula>
    </cfRule>
  </conditionalFormatting>
  <conditionalFormatting sqref="H217">
    <cfRule type="cellIs" dxfId="7197" priority="4617" stopIfTrue="1" operator="lessThanOrEqual">
      <formula>12</formula>
    </cfRule>
    <cfRule type="cellIs" dxfId="7196" priority="4618" stopIfTrue="1" operator="between">
      <formula>12</formula>
      <formula>16</formula>
    </cfRule>
    <cfRule type="cellIs" dxfId="7195" priority="4619" stopIfTrue="1" operator="greaterThan">
      <formula>16</formula>
    </cfRule>
  </conditionalFormatting>
  <conditionalFormatting sqref="K217">
    <cfRule type="cellIs" dxfId="7194" priority="4614" stopIfTrue="1" operator="greaterThan">
      <formula>6.2</formula>
    </cfRule>
    <cfRule type="cellIs" dxfId="7193" priority="4615" stopIfTrue="1" operator="between">
      <formula>5.601</formula>
      <formula>6.2</formula>
    </cfRule>
    <cfRule type="cellIs" dxfId="7192" priority="4616" stopIfTrue="1" operator="lessThanOrEqual">
      <formula>5.6</formula>
    </cfRule>
  </conditionalFormatting>
  <conditionalFormatting sqref="L217">
    <cfRule type="cellIs" dxfId="7191" priority="4613" stopIfTrue="1" operator="lessThanOrEqual">
      <formula>0.02</formula>
    </cfRule>
  </conditionalFormatting>
  <conditionalFormatting sqref="G217">
    <cfRule type="cellIs" dxfId="7190" priority="4610" stopIfTrue="1" operator="lessThanOrEqual">
      <formula>0.12</formula>
    </cfRule>
    <cfRule type="cellIs" dxfId="7189" priority="4611" stopIfTrue="1" operator="between">
      <formula>0.1201</formula>
      <formula>0.2</formula>
    </cfRule>
    <cfRule type="cellIs" dxfId="7188" priority="4612" stopIfTrue="1" operator="greaterThan">
      <formula>0.2</formula>
    </cfRule>
  </conditionalFormatting>
  <conditionalFormatting sqref="P217">
    <cfRule type="cellIs" dxfId="7187" priority="4608" stopIfTrue="1" operator="between">
      <formula>50.1</formula>
      <formula>100</formula>
    </cfRule>
    <cfRule type="cellIs" dxfId="7186" priority="4609" stopIfTrue="1" operator="greaterThan">
      <formula>100</formula>
    </cfRule>
  </conditionalFormatting>
  <conditionalFormatting sqref="O217">
    <cfRule type="cellIs" dxfId="7185" priority="4606" stopIfTrue="1" operator="between">
      <formula>1250.1</formula>
      <formula>5000</formula>
    </cfRule>
    <cfRule type="cellIs" dxfId="7184" priority="4607" stopIfTrue="1" operator="greaterThan">
      <formula>5000</formula>
    </cfRule>
  </conditionalFormatting>
  <conditionalFormatting sqref="E217">
    <cfRule type="cellIs" dxfId="7183" priority="4603" stopIfTrue="1" operator="lessThanOrEqual">
      <formula>2.5</formula>
    </cfRule>
    <cfRule type="cellIs" dxfId="7182" priority="4604" stopIfTrue="1" operator="between">
      <formula>2.5</formula>
      <formula>7</formula>
    </cfRule>
    <cfRule type="cellIs" dxfId="7181" priority="4605" stopIfTrue="1" operator="greaterThan">
      <formula>7</formula>
    </cfRule>
  </conditionalFormatting>
  <conditionalFormatting sqref="H217">
    <cfRule type="cellIs" dxfId="7180" priority="4600" stopIfTrue="1" operator="lessThanOrEqual">
      <formula>12</formula>
    </cfRule>
    <cfRule type="cellIs" dxfId="7179" priority="4601" stopIfTrue="1" operator="between">
      <formula>12</formula>
      <formula>16</formula>
    </cfRule>
    <cfRule type="cellIs" dxfId="7178" priority="4602" stopIfTrue="1" operator="greaterThan">
      <formula>16</formula>
    </cfRule>
  </conditionalFormatting>
  <conditionalFormatting sqref="K217">
    <cfRule type="cellIs" dxfId="7177" priority="4597" stopIfTrue="1" operator="greaterThan">
      <formula>6.2</formula>
    </cfRule>
    <cfRule type="cellIs" dxfId="7176" priority="4598" stopIfTrue="1" operator="between">
      <formula>5.601</formula>
      <formula>6.2</formula>
    </cfRule>
    <cfRule type="cellIs" dxfId="7175" priority="4599" stopIfTrue="1" operator="lessThanOrEqual">
      <formula>5.6</formula>
    </cfRule>
  </conditionalFormatting>
  <conditionalFormatting sqref="L217">
    <cfRule type="cellIs" dxfId="7174" priority="4596" stopIfTrue="1" operator="lessThanOrEqual">
      <formula>0.02</formula>
    </cfRule>
  </conditionalFormatting>
  <conditionalFormatting sqref="G217">
    <cfRule type="cellIs" dxfId="7173" priority="4593" stopIfTrue="1" operator="lessThanOrEqual">
      <formula>0.12</formula>
    </cfRule>
    <cfRule type="cellIs" dxfId="7172" priority="4594" stopIfTrue="1" operator="between">
      <formula>0.1201</formula>
      <formula>0.2</formula>
    </cfRule>
    <cfRule type="cellIs" dxfId="7171" priority="4595" stopIfTrue="1" operator="greaterThan">
      <formula>0.2</formula>
    </cfRule>
  </conditionalFormatting>
  <conditionalFormatting sqref="P217">
    <cfRule type="cellIs" dxfId="7170" priority="4591" stopIfTrue="1" operator="between">
      <formula>50.1</formula>
      <formula>100</formula>
    </cfRule>
    <cfRule type="cellIs" dxfId="7169" priority="4592" stopIfTrue="1" operator="greaterThan">
      <formula>100</formula>
    </cfRule>
  </conditionalFormatting>
  <conditionalFormatting sqref="O217">
    <cfRule type="cellIs" dxfId="7168" priority="4589" stopIfTrue="1" operator="between">
      <formula>1250.1</formula>
      <formula>5000</formula>
    </cfRule>
    <cfRule type="cellIs" dxfId="7167" priority="4590" stopIfTrue="1" operator="greaterThan">
      <formula>5000</formula>
    </cfRule>
  </conditionalFormatting>
  <conditionalFormatting sqref="F217:G217">
    <cfRule type="cellIs" dxfId="7166" priority="4586" stopIfTrue="1" operator="lessThanOrEqual">
      <formula>60</formula>
    </cfRule>
    <cfRule type="cellIs" dxfId="7165" priority="4587" stopIfTrue="1" operator="between">
      <formula>60</formula>
      <formula>100</formula>
    </cfRule>
    <cfRule type="cellIs" dxfId="7164" priority="4588" stopIfTrue="1" operator="greaterThan">
      <formula>100</formula>
    </cfRule>
  </conditionalFormatting>
  <conditionalFormatting sqref="F217:G217">
    <cfRule type="cellIs" dxfId="7163" priority="4583" stopIfTrue="1" operator="lessThanOrEqual">
      <formula>60</formula>
    </cfRule>
    <cfRule type="cellIs" dxfId="7162" priority="4584" stopIfTrue="1" operator="between">
      <formula>60</formula>
      <formula>100</formula>
    </cfRule>
    <cfRule type="cellIs" dxfId="7161" priority="4585" stopIfTrue="1" operator="greaterThan">
      <formula>100</formula>
    </cfRule>
  </conditionalFormatting>
  <conditionalFormatting sqref="F217:G217">
    <cfRule type="cellIs" dxfId="7160" priority="4580" stopIfTrue="1" operator="lessThanOrEqual">
      <formula>60</formula>
    </cfRule>
    <cfRule type="cellIs" dxfId="7159" priority="4581" stopIfTrue="1" operator="between">
      <formula>60</formula>
      <formula>100</formula>
    </cfRule>
    <cfRule type="cellIs" dxfId="7158" priority="4582" stopIfTrue="1" operator="greaterThan">
      <formula>100</formula>
    </cfRule>
  </conditionalFormatting>
  <conditionalFormatting sqref="E217">
    <cfRule type="cellIs" dxfId="7157" priority="4577" stopIfTrue="1" operator="lessThanOrEqual">
      <formula>2.5</formula>
    </cfRule>
    <cfRule type="cellIs" dxfId="7156" priority="4578" stopIfTrue="1" operator="between">
      <formula>2.5</formula>
      <formula>7</formula>
    </cfRule>
    <cfRule type="cellIs" dxfId="7155" priority="4579" stopIfTrue="1" operator="greaterThan">
      <formula>7</formula>
    </cfRule>
  </conditionalFormatting>
  <conditionalFormatting sqref="H217">
    <cfRule type="cellIs" dxfId="7154" priority="4574" stopIfTrue="1" operator="lessThanOrEqual">
      <formula>12</formula>
    </cfRule>
    <cfRule type="cellIs" dxfId="7153" priority="4575" stopIfTrue="1" operator="between">
      <formula>12</formula>
      <formula>16</formula>
    </cfRule>
    <cfRule type="cellIs" dxfId="7152" priority="4576" stopIfTrue="1" operator="greaterThan">
      <formula>16</formula>
    </cfRule>
  </conditionalFormatting>
  <conditionalFormatting sqref="K217">
    <cfRule type="cellIs" dxfId="7151" priority="4571" stopIfTrue="1" operator="greaterThan">
      <formula>6.2</formula>
    </cfRule>
    <cfRule type="cellIs" dxfId="7150" priority="4572" stopIfTrue="1" operator="between">
      <formula>5.601</formula>
      <formula>6.2</formula>
    </cfRule>
    <cfRule type="cellIs" dxfId="7149" priority="4573" stopIfTrue="1" operator="lessThanOrEqual">
      <formula>5.6</formula>
    </cfRule>
  </conditionalFormatting>
  <conditionalFormatting sqref="L217">
    <cfRule type="cellIs" dxfId="7148" priority="4570" stopIfTrue="1" operator="lessThanOrEqual">
      <formula>0.02</formula>
    </cfRule>
  </conditionalFormatting>
  <conditionalFormatting sqref="G217">
    <cfRule type="cellIs" dxfId="7147" priority="4567" stopIfTrue="1" operator="lessThanOrEqual">
      <formula>0.12</formula>
    </cfRule>
    <cfRule type="cellIs" dxfId="7146" priority="4568" stopIfTrue="1" operator="between">
      <formula>0.1201</formula>
      <formula>0.2</formula>
    </cfRule>
    <cfRule type="cellIs" dxfId="7145" priority="4569" stopIfTrue="1" operator="greaterThan">
      <formula>0.2</formula>
    </cfRule>
  </conditionalFormatting>
  <conditionalFormatting sqref="P217">
    <cfRule type="cellIs" dxfId="7144" priority="4565" stopIfTrue="1" operator="between">
      <formula>50.1</formula>
      <formula>100</formula>
    </cfRule>
    <cfRule type="cellIs" dxfId="7143" priority="4566" stopIfTrue="1" operator="greaterThan">
      <formula>100</formula>
    </cfRule>
  </conditionalFormatting>
  <conditionalFormatting sqref="O217">
    <cfRule type="cellIs" dxfId="7142" priority="4563" stopIfTrue="1" operator="between">
      <formula>1250.1</formula>
      <formula>5000</formula>
    </cfRule>
    <cfRule type="cellIs" dxfId="7141" priority="4564" stopIfTrue="1" operator="greaterThan">
      <formula>5000</formula>
    </cfRule>
  </conditionalFormatting>
  <conditionalFormatting sqref="F217:G217">
    <cfRule type="cellIs" dxfId="7140" priority="4560" stopIfTrue="1" operator="lessThanOrEqual">
      <formula>60</formula>
    </cfRule>
    <cfRule type="cellIs" dxfId="7139" priority="4561" stopIfTrue="1" operator="between">
      <formula>60</formula>
      <formula>100</formula>
    </cfRule>
    <cfRule type="cellIs" dxfId="7138" priority="4562" stopIfTrue="1" operator="greaterThan">
      <formula>100</formula>
    </cfRule>
  </conditionalFormatting>
  <conditionalFormatting sqref="E217">
    <cfRule type="cellIs" dxfId="7137" priority="4557" stopIfTrue="1" operator="lessThanOrEqual">
      <formula>2.5</formula>
    </cfRule>
    <cfRule type="cellIs" dxfId="7136" priority="4558" stopIfTrue="1" operator="between">
      <formula>2.5</formula>
      <formula>7</formula>
    </cfRule>
    <cfRule type="cellIs" dxfId="7135" priority="4559" stopIfTrue="1" operator="greaterThan">
      <formula>7</formula>
    </cfRule>
  </conditionalFormatting>
  <conditionalFormatting sqref="H217">
    <cfRule type="cellIs" dxfId="7134" priority="4554" stopIfTrue="1" operator="lessThanOrEqual">
      <formula>12</formula>
    </cfRule>
    <cfRule type="cellIs" dxfId="7133" priority="4555" stopIfTrue="1" operator="between">
      <formula>12</formula>
      <formula>16</formula>
    </cfRule>
    <cfRule type="cellIs" dxfId="7132" priority="4556" stopIfTrue="1" operator="greaterThan">
      <formula>16</formula>
    </cfRule>
  </conditionalFormatting>
  <conditionalFormatting sqref="K217">
    <cfRule type="cellIs" dxfId="7131" priority="4551" stopIfTrue="1" operator="greaterThan">
      <formula>6.2</formula>
    </cfRule>
    <cfRule type="cellIs" dxfId="7130" priority="4552" stopIfTrue="1" operator="between">
      <formula>5.601</formula>
      <formula>6.2</formula>
    </cfRule>
    <cfRule type="cellIs" dxfId="7129" priority="4553" stopIfTrue="1" operator="lessThanOrEqual">
      <formula>5.6</formula>
    </cfRule>
  </conditionalFormatting>
  <conditionalFormatting sqref="L217">
    <cfRule type="cellIs" dxfId="7128" priority="4550" stopIfTrue="1" operator="lessThanOrEqual">
      <formula>0.02</formula>
    </cfRule>
  </conditionalFormatting>
  <conditionalFormatting sqref="G217">
    <cfRule type="cellIs" dxfId="7127" priority="4547" stopIfTrue="1" operator="lessThanOrEqual">
      <formula>0.12</formula>
    </cfRule>
    <cfRule type="cellIs" dxfId="7126" priority="4548" stopIfTrue="1" operator="between">
      <formula>0.1201</formula>
      <formula>0.2</formula>
    </cfRule>
    <cfRule type="cellIs" dxfId="7125" priority="4549" stopIfTrue="1" operator="greaterThan">
      <formula>0.2</formula>
    </cfRule>
  </conditionalFormatting>
  <conditionalFormatting sqref="P217">
    <cfRule type="cellIs" dxfId="7124" priority="4545" stopIfTrue="1" operator="between">
      <formula>50.1</formula>
      <formula>100</formula>
    </cfRule>
    <cfRule type="cellIs" dxfId="7123" priority="4546" stopIfTrue="1" operator="greaterThan">
      <formula>100</formula>
    </cfRule>
  </conditionalFormatting>
  <conditionalFormatting sqref="O217">
    <cfRule type="cellIs" dxfId="7122" priority="4543" stopIfTrue="1" operator="between">
      <formula>1250.1</formula>
      <formula>5000</formula>
    </cfRule>
    <cfRule type="cellIs" dxfId="7121" priority="4544" stopIfTrue="1" operator="greaterThan">
      <formula>5000</formula>
    </cfRule>
  </conditionalFormatting>
  <conditionalFormatting sqref="Q217">
    <cfRule type="cellIs" dxfId="7120" priority="4541" operator="lessThanOrEqual">
      <formula>1</formula>
    </cfRule>
    <cfRule type="cellIs" dxfId="7119" priority="4542" operator="lessThan">
      <formula>3</formula>
    </cfRule>
  </conditionalFormatting>
  <conditionalFormatting sqref="F247:G247">
    <cfRule type="cellIs" dxfId="7118" priority="4538" stopIfTrue="1" operator="lessThanOrEqual">
      <formula>60</formula>
    </cfRule>
    <cfRule type="cellIs" dxfId="7117" priority="4539" stopIfTrue="1" operator="between">
      <formula>60</formula>
      <formula>100</formula>
    </cfRule>
    <cfRule type="cellIs" dxfId="7116" priority="4540" stopIfTrue="1" operator="greaterThan">
      <formula>100</formula>
    </cfRule>
  </conditionalFormatting>
  <conditionalFormatting sqref="E247">
    <cfRule type="cellIs" dxfId="7115" priority="4535" stopIfTrue="1" operator="lessThanOrEqual">
      <formula>2.5</formula>
    </cfRule>
    <cfRule type="cellIs" dxfId="7114" priority="4536" stopIfTrue="1" operator="between">
      <formula>2.5</formula>
      <formula>7</formula>
    </cfRule>
    <cfRule type="cellIs" dxfId="7113" priority="4537" stopIfTrue="1" operator="greaterThan">
      <formula>7</formula>
    </cfRule>
  </conditionalFormatting>
  <conditionalFormatting sqref="H247">
    <cfRule type="cellIs" dxfId="7112" priority="4532" stopIfTrue="1" operator="lessThanOrEqual">
      <formula>12</formula>
    </cfRule>
    <cfRule type="cellIs" dxfId="7111" priority="4533" stopIfTrue="1" operator="between">
      <formula>12</formula>
      <formula>16</formula>
    </cfRule>
    <cfRule type="cellIs" dxfId="7110" priority="4534" stopIfTrue="1" operator="greaterThan">
      <formula>16</formula>
    </cfRule>
  </conditionalFormatting>
  <conditionalFormatting sqref="K247">
    <cfRule type="cellIs" dxfId="7109" priority="4529" stopIfTrue="1" operator="greaterThan">
      <formula>6.2</formula>
    </cfRule>
    <cfRule type="cellIs" dxfId="7108" priority="4530" stopIfTrue="1" operator="between">
      <formula>5.601</formula>
      <formula>6.2</formula>
    </cfRule>
    <cfRule type="cellIs" dxfId="7107" priority="4531" stopIfTrue="1" operator="lessThanOrEqual">
      <formula>5.6</formula>
    </cfRule>
  </conditionalFormatting>
  <conditionalFormatting sqref="L247">
    <cfRule type="cellIs" dxfId="7106" priority="4528" stopIfTrue="1" operator="lessThanOrEqual">
      <formula>0.02</formula>
    </cfRule>
  </conditionalFormatting>
  <conditionalFormatting sqref="G247">
    <cfRule type="cellIs" dxfId="7105" priority="4525" stopIfTrue="1" operator="lessThanOrEqual">
      <formula>0.12</formula>
    </cfRule>
    <cfRule type="cellIs" dxfId="7104" priority="4526" stopIfTrue="1" operator="between">
      <formula>0.1201</formula>
      <formula>0.2</formula>
    </cfRule>
    <cfRule type="cellIs" dxfId="7103" priority="4527" stopIfTrue="1" operator="greaterThan">
      <formula>0.2</formula>
    </cfRule>
  </conditionalFormatting>
  <conditionalFormatting sqref="P247">
    <cfRule type="cellIs" dxfId="7102" priority="4523" stopIfTrue="1" operator="between">
      <formula>50.1</formula>
      <formula>100</formula>
    </cfRule>
    <cfRule type="cellIs" dxfId="7101" priority="4524" stopIfTrue="1" operator="greaterThan">
      <formula>100</formula>
    </cfRule>
  </conditionalFormatting>
  <conditionalFormatting sqref="O247">
    <cfRule type="cellIs" dxfId="7100" priority="4521" stopIfTrue="1" operator="between">
      <formula>1250.1</formula>
      <formula>5000</formula>
    </cfRule>
    <cfRule type="cellIs" dxfId="7099" priority="4522" stopIfTrue="1" operator="greaterThan">
      <formula>5000</formula>
    </cfRule>
  </conditionalFormatting>
  <conditionalFormatting sqref="F247 J247">
    <cfRule type="cellIs" dxfId="7098" priority="4518" stopIfTrue="1" operator="lessThanOrEqual">
      <formula>60</formula>
    </cfRule>
    <cfRule type="cellIs" dxfId="7097" priority="4519" stopIfTrue="1" operator="between">
      <formula>60</formula>
      <formula>100</formula>
    </cfRule>
    <cfRule type="cellIs" dxfId="7096" priority="4520" stopIfTrue="1" operator="greaterThan">
      <formula>100</formula>
    </cfRule>
  </conditionalFormatting>
  <conditionalFormatting sqref="E247">
    <cfRule type="cellIs" dxfId="7095" priority="4515" stopIfTrue="1" operator="lessThanOrEqual">
      <formula>2.5</formula>
    </cfRule>
    <cfRule type="cellIs" dxfId="7094" priority="4516" stopIfTrue="1" operator="between">
      <formula>2.5</formula>
      <formula>7</formula>
    </cfRule>
    <cfRule type="cellIs" dxfId="7093" priority="4517" stopIfTrue="1" operator="greaterThan">
      <formula>7</formula>
    </cfRule>
  </conditionalFormatting>
  <conditionalFormatting sqref="H247">
    <cfRule type="cellIs" dxfId="7092" priority="4512" stopIfTrue="1" operator="lessThanOrEqual">
      <formula>12</formula>
    </cfRule>
    <cfRule type="cellIs" dxfId="7091" priority="4513" stopIfTrue="1" operator="between">
      <formula>12</formula>
      <formula>16</formula>
    </cfRule>
    <cfRule type="cellIs" dxfId="7090" priority="4514" stopIfTrue="1" operator="greaterThan">
      <formula>16</formula>
    </cfRule>
  </conditionalFormatting>
  <conditionalFormatting sqref="K247">
    <cfRule type="cellIs" dxfId="7089" priority="4509" stopIfTrue="1" operator="greaterThan">
      <formula>6.2</formula>
    </cfRule>
    <cfRule type="cellIs" dxfId="7088" priority="4510" stopIfTrue="1" operator="between">
      <formula>5.601</formula>
      <formula>6.2</formula>
    </cfRule>
    <cfRule type="cellIs" dxfId="7087" priority="4511" stopIfTrue="1" operator="lessThanOrEqual">
      <formula>5.6</formula>
    </cfRule>
  </conditionalFormatting>
  <conditionalFormatting sqref="L247">
    <cfRule type="cellIs" dxfId="7086" priority="4508" stopIfTrue="1" operator="lessThanOrEqual">
      <formula>0.02</formula>
    </cfRule>
  </conditionalFormatting>
  <conditionalFormatting sqref="G247">
    <cfRule type="cellIs" dxfId="7085" priority="4505" stopIfTrue="1" operator="lessThanOrEqual">
      <formula>0.12</formula>
    </cfRule>
    <cfRule type="cellIs" dxfId="7084" priority="4506" stopIfTrue="1" operator="between">
      <formula>0.1201</formula>
      <formula>0.2</formula>
    </cfRule>
    <cfRule type="cellIs" dxfId="7083" priority="4507" stopIfTrue="1" operator="greaterThan">
      <formula>0.2</formula>
    </cfRule>
  </conditionalFormatting>
  <conditionalFormatting sqref="P247">
    <cfRule type="cellIs" dxfId="7082" priority="4503" stopIfTrue="1" operator="between">
      <formula>50.1</formula>
      <formula>100</formula>
    </cfRule>
    <cfRule type="cellIs" dxfId="7081" priority="4504" stopIfTrue="1" operator="greaterThan">
      <formula>100</formula>
    </cfRule>
  </conditionalFormatting>
  <conditionalFormatting sqref="O247">
    <cfRule type="cellIs" dxfId="7080" priority="4501" stopIfTrue="1" operator="between">
      <formula>1250.1</formula>
      <formula>5000</formula>
    </cfRule>
    <cfRule type="cellIs" dxfId="7079" priority="4502" stopIfTrue="1" operator="greaterThan">
      <formula>5000</formula>
    </cfRule>
  </conditionalFormatting>
  <conditionalFormatting sqref="F247 J247">
    <cfRule type="cellIs" dxfId="7078" priority="4498" stopIfTrue="1" operator="lessThanOrEqual">
      <formula>60</formula>
    </cfRule>
    <cfRule type="cellIs" dxfId="7077" priority="4499" stopIfTrue="1" operator="between">
      <formula>60</formula>
      <formula>100</formula>
    </cfRule>
    <cfRule type="cellIs" dxfId="7076" priority="4500" stopIfTrue="1" operator="greaterThan">
      <formula>100</formula>
    </cfRule>
  </conditionalFormatting>
  <conditionalFormatting sqref="E247">
    <cfRule type="cellIs" dxfId="7075" priority="4495" stopIfTrue="1" operator="lessThanOrEqual">
      <formula>2.5</formula>
    </cfRule>
    <cfRule type="cellIs" dxfId="7074" priority="4496" stopIfTrue="1" operator="between">
      <formula>2.5</formula>
      <formula>7</formula>
    </cfRule>
    <cfRule type="cellIs" dxfId="7073" priority="4497" stopIfTrue="1" operator="greaterThan">
      <formula>7</formula>
    </cfRule>
  </conditionalFormatting>
  <conditionalFormatting sqref="H247">
    <cfRule type="cellIs" dxfId="7072" priority="4492" stopIfTrue="1" operator="lessThanOrEqual">
      <formula>12</formula>
    </cfRule>
    <cfRule type="cellIs" dxfId="7071" priority="4493" stopIfTrue="1" operator="between">
      <formula>12</formula>
      <formula>16</formula>
    </cfRule>
    <cfRule type="cellIs" dxfId="7070" priority="4494" stopIfTrue="1" operator="greaterThan">
      <formula>16</formula>
    </cfRule>
  </conditionalFormatting>
  <conditionalFormatting sqref="K247">
    <cfRule type="cellIs" dxfId="7069" priority="4489" stopIfTrue="1" operator="greaterThan">
      <formula>6.2</formula>
    </cfRule>
    <cfRule type="cellIs" dxfId="7068" priority="4490" stopIfTrue="1" operator="between">
      <formula>5.601</formula>
      <formula>6.2</formula>
    </cfRule>
    <cfRule type="cellIs" dxfId="7067" priority="4491" stopIfTrue="1" operator="lessThanOrEqual">
      <formula>5.6</formula>
    </cfRule>
  </conditionalFormatting>
  <conditionalFormatting sqref="L247">
    <cfRule type="cellIs" dxfId="7066" priority="4488" stopIfTrue="1" operator="lessThanOrEqual">
      <formula>0.02</formula>
    </cfRule>
  </conditionalFormatting>
  <conditionalFormatting sqref="G247">
    <cfRule type="cellIs" dxfId="7065" priority="4485" stopIfTrue="1" operator="lessThanOrEqual">
      <formula>0.12</formula>
    </cfRule>
    <cfRule type="cellIs" dxfId="7064" priority="4486" stopIfTrue="1" operator="between">
      <formula>0.1201</formula>
      <formula>0.2</formula>
    </cfRule>
    <cfRule type="cellIs" dxfId="7063" priority="4487" stopIfTrue="1" operator="greaterThan">
      <formula>0.2</formula>
    </cfRule>
  </conditionalFormatting>
  <conditionalFormatting sqref="P247">
    <cfRule type="cellIs" dxfId="7062" priority="4483" stopIfTrue="1" operator="between">
      <formula>50.1</formula>
      <formula>100</formula>
    </cfRule>
    <cfRule type="cellIs" dxfId="7061" priority="4484" stopIfTrue="1" operator="greaterThan">
      <formula>100</formula>
    </cfRule>
  </conditionalFormatting>
  <conditionalFormatting sqref="O247">
    <cfRule type="cellIs" dxfId="7060" priority="4481" stopIfTrue="1" operator="between">
      <formula>1250.1</formula>
      <formula>5000</formula>
    </cfRule>
    <cfRule type="cellIs" dxfId="7059" priority="4482" stopIfTrue="1" operator="greaterThan">
      <formula>5000</formula>
    </cfRule>
  </conditionalFormatting>
  <conditionalFormatting sqref="Q247">
    <cfRule type="cellIs" dxfId="7058" priority="4479" operator="lessThanOrEqual">
      <formula>1</formula>
    </cfRule>
    <cfRule type="cellIs" dxfId="7057" priority="4480" operator="lessThan">
      <formula>3</formula>
    </cfRule>
  </conditionalFormatting>
  <conditionalFormatting sqref="F265:G265">
    <cfRule type="cellIs" dxfId="7056" priority="4476" stopIfTrue="1" operator="lessThanOrEqual">
      <formula>60</formula>
    </cfRule>
    <cfRule type="cellIs" dxfId="7055" priority="4477" stopIfTrue="1" operator="between">
      <formula>60</formula>
      <formula>100</formula>
    </cfRule>
    <cfRule type="cellIs" dxfId="7054" priority="4478" stopIfTrue="1" operator="greaterThan">
      <formula>100</formula>
    </cfRule>
  </conditionalFormatting>
  <conditionalFormatting sqref="E265">
    <cfRule type="cellIs" dxfId="7053" priority="4473" stopIfTrue="1" operator="lessThanOrEqual">
      <formula>2.5</formula>
    </cfRule>
    <cfRule type="cellIs" dxfId="7052" priority="4474" stopIfTrue="1" operator="between">
      <formula>2.5</formula>
      <formula>7</formula>
    </cfRule>
    <cfRule type="cellIs" dxfId="7051" priority="4475" stopIfTrue="1" operator="greaterThan">
      <formula>7</formula>
    </cfRule>
  </conditionalFormatting>
  <conditionalFormatting sqref="H265">
    <cfRule type="cellIs" dxfId="7050" priority="4470" stopIfTrue="1" operator="lessThanOrEqual">
      <formula>12</formula>
    </cfRule>
    <cfRule type="cellIs" dxfId="7049" priority="4471" stopIfTrue="1" operator="between">
      <formula>12</formula>
      <formula>16</formula>
    </cfRule>
    <cfRule type="cellIs" dxfId="7048" priority="4472" stopIfTrue="1" operator="greaterThan">
      <formula>16</formula>
    </cfRule>
  </conditionalFormatting>
  <conditionalFormatting sqref="K265">
    <cfRule type="cellIs" dxfId="7047" priority="4467" stopIfTrue="1" operator="greaterThan">
      <formula>6.2</formula>
    </cfRule>
    <cfRule type="cellIs" dxfId="7046" priority="4468" stopIfTrue="1" operator="between">
      <formula>5.601</formula>
      <formula>6.2</formula>
    </cfRule>
    <cfRule type="cellIs" dxfId="7045" priority="4469" stopIfTrue="1" operator="lessThanOrEqual">
      <formula>5.6</formula>
    </cfRule>
  </conditionalFormatting>
  <conditionalFormatting sqref="L265">
    <cfRule type="cellIs" dxfId="7044" priority="4466" stopIfTrue="1" operator="lessThanOrEqual">
      <formula>0.02</formula>
    </cfRule>
  </conditionalFormatting>
  <conditionalFormatting sqref="G265">
    <cfRule type="cellIs" dxfId="7043" priority="4463" stopIfTrue="1" operator="lessThanOrEqual">
      <formula>0.12</formula>
    </cfRule>
    <cfRule type="cellIs" dxfId="7042" priority="4464" stopIfTrue="1" operator="between">
      <formula>0.1201</formula>
      <formula>0.2</formula>
    </cfRule>
    <cfRule type="cellIs" dxfId="7041" priority="4465" stopIfTrue="1" operator="greaterThan">
      <formula>0.2</formula>
    </cfRule>
  </conditionalFormatting>
  <conditionalFormatting sqref="P265">
    <cfRule type="cellIs" dxfId="7040" priority="4461" stopIfTrue="1" operator="between">
      <formula>50.1</formula>
      <formula>100</formula>
    </cfRule>
    <cfRule type="cellIs" dxfId="7039" priority="4462" stopIfTrue="1" operator="greaterThan">
      <formula>100</formula>
    </cfRule>
  </conditionalFormatting>
  <conditionalFormatting sqref="O265">
    <cfRule type="cellIs" dxfId="7038" priority="4459" stopIfTrue="1" operator="between">
      <formula>1250.1</formula>
      <formula>5000</formula>
    </cfRule>
    <cfRule type="cellIs" dxfId="7037" priority="4460" stopIfTrue="1" operator="greaterThan">
      <formula>5000</formula>
    </cfRule>
  </conditionalFormatting>
  <conditionalFormatting sqref="F265:G265">
    <cfRule type="cellIs" dxfId="7036" priority="4456" stopIfTrue="1" operator="lessThanOrEqual">
      <formula>60</formula>
    </cfRule>
    <cfRule type="cellIs" dxfId="7035" priority="4457" stopIfTrue="1" operator="between">
      <formula>60</formula>
      <formula>100</formula>
    </cfRule>
    <cfRule type="cellIs" dxfId="7034" priority="4458" stopIfTrue="1" operator="greaterThan">
      <formula>100</formula>
    </cfRule>
  </conditionalFormatting>
  <conditionalFormatting sqref="E265">
    <cfRule type="cellIs" dxfId="7033" priority="4453" stopIfTrue="1" operator="lessThanOrEqual">
      <formula>2.5</formula>
    </cfRule>
    <cfRule type="cellIs" dxfId="7032" priority="4454" stopIfTrue="1" operator="between">
      <formula>2.5</formula>
      <formula>7</formula>
    </cfRule>
    <cfRule type="cellIs" dxfId="7031" priority="4455" stopIfTrue="1" operator="greaterThan">
      <formula>7</formula>
    </cfRule>
  </conditionalFormatting>
  <conditionalFormatting sqref="H265">
    <cfRule type="cellIs" dxfId="7030" priority="4450" stopIfTrue="1" operator="lessThanOrEqual">
      <formula>12</formula>
    </cfRule>
    <cfRule type="cellIs" dxfId="7029" priority="4451" stopIfTrue="1" operator="between">
      <formula>12</formula>
      <formula>16</formula>
    </cfRule>
    <cfRule type="cellIs" dxfId="7028" priority="4452" stopIfTrue="1" operator="greaterThan">
      <formula>16</formula>
    </cfRule>
  </conditionalFormatting>
  <conditionalFormatting sqref="K265">
    <cfRule type="cellIs" dxfId="7027" priority="4447" stopIfTrue="1" operator="greaterThan">
      <formula>6.2</formula>
    </cfRule>
    <cfRule type="cellIs" dxfId="7026" priority="4448" stopIfTrue="1" operator="between">
      <formula>5.601</formula>
      <formula>6.2</formula>
    </cfRule>
    <cfRule type="cellIs" dxfId="7025" priority="4449" stopIfTrue="1" operator="lessThanOrEqual">
      <formula>5.6</formula>
    </cfRule>
  </conditionalFormatting>
  <conditionalFormatting sqref="L265">
    <cfRule type="cellIs" dxfId="7024" priority="4446" stopIfTrue="1" operator="lessThanOrEqual">
      <formula>0.02</formula>
    </cfRule>
  </conditionalFormatting>
  <conditionalFormatting sqref="G265">
    <cfRule type="cellIs" dxfId="7023" priority="4443" stopIfTrue="1" operator="lessThanOrEqual">
      <formula>0.12</formula>
    </cfRule>
    <cfRule type="cellIs" dxfId="7022" priority="4444" stopIfTrue="1" operator="between">
      <formula>0.1201</formula>
      <formula>0.2</formula>
    </cfRule>
    <cfRule type="cellIs" dxfId="7021" priority="4445" stopIfTrue="1" operator="greaterThan">
      <formula>0.2</formula>
    </cfRule>
  </conditionalFormatting>
  <conditionalFormatting sqref="P265">
    <cfRule type="cellIs" dxfId="7020" priority="4441" stopIfTrue="1" operator="between">
      <formula>50.1</formula>
      <formula>100</formula>
    </cfRule>
    <cfRule type="cellIs" dxfId="7019" priority="4442" stopIfTrue="1" operator="greaterThan">
      <formula>100</formula>
    </cfRule>
  </conditionalFormatting>
  <conditionalFormatting sqref="O265">
    <cfRule type="cellIs" dxfId="7018" priority="4439" stopIfTrue="1" operator="between">
      <formula>1250.1</formula>
      <formula>5000</formula>
    </cfRule>
    <cfRule type="cellIs" dxfId="7017" priority="4440" stopIfTrue="1" operator="greaterThan">
      <formula>5000</formula>
    </cfRule>
  </conditionalFormatting>
  <conditionalFormatting sqref="F265:G265">
    <cfRule type="cellIs" dxfId="7016" priority="4436" stopIfTrue="1" operator="lessThanOrEqual">
      <formula>60</formula>
    </cfRule>
    <cfRule type="cellIs" dxfId="7015" priority="4437" stopIfTrue="1" operator="between">
      <formula>60</formula>
      <formula>100</formula>
    </cfRule>
    <cfRule type="cellIs" dxfId="7014" priority="4438" stopIfTrue="1" operator="greaterThan">
      <formula>100</formula>
    </cfRule>
  </conditionalFormatting>
  <conditionalFormatting sqref="E265">
    <cfRule type="cellIs" dxfId="7013" priority="4433" stopIfTrue="1" operator="lessThanOrEqual">
      <formula>2.5</formula>
    </cfRule>
    <cfRule type="cellIs" dxfId="7012" priority="4434" stopIfTrue="1" operator="between">
      <formula>2.5</formula>
      <formula>7</formula>
    </cfRule>
    <cfRule type="cellIs" dxfId="7011" priority="4435" stopIfTrue="1" operator="greaterThan">
      <formula>7</formula>
    </cfRule>
  </conditionalFormatting>
  <conditionalFormatting sqref="H265">
    <cfRule type="cellIs" dxfId="7010" priority="4430" stopIfTrue="1" operator="lessThanOrEqual">
      <formula>12</formula>
    </cfRule>
    <cfRule type="cellIs" dxfId="7009" priority="4431" stopIfTrue="1" operator="between">
      <formula>12</formula>
      <formula>16</formula>
    </cfRule>
    <cfRule type="cellIs" dxfId="7008" priority="4432" stopIfTrue="1" operator="greaterThan">
      <formula>16</formula>
    </cfRule>
  </conditionalFormatting>
  <conditionalFormatting sqref="K265">
    <cfRule type="cellIs" dxfId="7007" priority="4427" stopIfTrue="1" operator="greaterThan">
      <formula>6.2</formula>
    </cfRule>
    <cfRule type="cellIs" dxfId="7006" priority="4428" stopIfTrue="1" operator="between">
      <formula>5.601</formula>
      <formula>6.2</formula>
    </cfRule>
    <cfRule type="cellIs" dxfId="7005" priority="4429" stopIfTrue="1" operator="lessThanOrEqual">
      <formula>5.6</formula>
    </cfRule>
  </conditionalFormatting>
  <conditionalFormatting sqref="L265">
    <cfRule type="cellIs" dxfId="7004" priority="4426" stopIfTrue="1" operator="lessThanOrEqual">
      <formula>0.02</formula>
    </cfRule>
  </conditionalFormatting>
  <conditionalFormatting sqref="G265">
    <cfRule type="cellIs" dxfId="7003" priority="4423" stopIfTrue="1" operator="lessThanOrEqual">
      <formula>0.12</formula>
    </cfRule>
    <cfRule type="cellIs" dxfId="7002" priority="4424" stopIfTrue="1" operator="between">
      <formula>0.1201</formula>
      <formula>0.2</formula>
    </cfRule>
    <cfRule type="cellIs" dxfId="7001" priority="4425" stopIfTrue="1" operator="greaterThan">
      <formula>0.2</formula>
    </cfRule>
  </conditionalFormatting>
  <conditionalFormatting sqref="P265">
    <cfRule type="cellIs" dxfId="7000" priority="4421" stopIfTrue="1" operator="between">
      <formula>50.1</formula>
      <formula>100</formula>
    </cfRule>
    <cfRule type="cellIs" dxfId="6999" priority="4422" stopIfTrue="1" operator="greaterThan">
      <formula>100</formula>
    </cfRule>
  </conditionalFormatting>
  <conditionalFormatting sqref="O265">
    <cfRule type="cellIs" dxfId="6998" priority="4419" stopIfTrue="1" operator="between">
      <formula>1250.1</formula>
      <formula>5000</formula>
    </cfRule>
    <cfRule type="cellIs" dxfId="6997" priority="4420" stopIfTrue="1" operator="greaterThan">
      <formula>5000</formula>
    </cfRule>
  </conditionalFormatting>
  <conditionalFormatting sqref="F265:G265">
    <cfRule type="cellIs" dxfId="6996" priority="4416" stopIfTrue="1" operator="lessThanOrEqual">
      <formula>60</formula>
    </cfRule>
    <cfRule type="cellIs" dxfId="6995" priority="4417" stopIfTrue="1" operator="between">
      <formula>60</formula>
      <formula>100</formula>
    </cfRule>
    <cfRule type="cellIs" dxfId="6994" priority="4418" stopIfTrue="1" operator="greaterThan">
      <formula>100</formula>
    </cfRule>
  </conditionalFormatting>
  <conditionalFormatting sqref="E265">
    <cfRule type="cellIs" dxfId="6993" priority="4413" stopIfTrue="1" operator="lessThanOrEqual">
      <formula>2.5</formula>
    </cfRule>
    <cfRule type="cellIs" dxfId="6992" priority="4414" stopIfTrue="1" operator="between">
      <formula>2.5</formula>
      <formula>7</formula>
    </cfRule>
    <cfRule type="cellIs" dxfId="6991" priority="4415" stopIfTrue="1" operator="greaterThan">
      <formula>7</formula>
    </cfRule>
  </conditionalFormatting>
  <conditionalFormatting sqref="H265">
    <cfRule type="cellIs" dxfId="6990" priority="4410" stopIfTrue="1" operator="lessThanOrEqual">
      <formula>12</formula>
    </cfRule>
    <cfRule type="cellIs" dxfId="6989" priority="4411" stopIfTrue="1" operator="between">
      <formula>12</formula>
      <formula>16</formula>
    </cfRule>
    <cfRule type="cellIs" dxfId="6988" priority="4412" stopIfTrue="1" operator="greaterThan">
      <formula>16</formula>
    </cfRule>
  </conditionalFormatting>
  <conditionalFormatting sqref="K265">
    <cfRule type="cellIs" dxfId="6987" priority="4407" stopIfTrue="1" operator="greaterThan">
      <formula>6.2</formula>
    </cfRule>
    <cfRule type="cellIs" dxfId="6986" priority="4408" stopIfTrue="1" operator="between">
      <formula>5.601</formula>
      <formula>6.2</formula>
    </cfRule>
    <cfRule type="cellIs" dxfId="6985" priority="4409" stopIfTrue="1" operator="lessThanOrEqual">
      <formula>5.6</formula>
    </cfRule>
  </conditionalFormatting>
  <conditionalFormatting sqref="L265">
    <cfRule type="cellIs" dxfId="6984" priority="4406" stopIfTrue="1" operator="lessThanOrEqual">
      <formula>0.02</formula>
    </cfRule>
  </conditionalFormatting>
  <conditionalFormatting sqref="G265">
    <cfRule type="cellIs" dxfId="6983" priority="4403" stopIfTrue="1" operator="lessThanOrEqual">
      <formula>0.12</formula>
    </cfRule>
    <cfRule type="cellIs" dxfId="6982" priority="4404" stopIfTrue="1" operator="between">
      <formula>0.1201</formula>
      <formula>0.2</formula>
    </cfRule>
    <cfRule type="cellIs" dxfId="6981" priority="4405" stopIfTrue="1" operator="greaterThan">
      <formula>0.2</formula>
    </cfRule>
  </conditionalFormatting>
  <conditionalFormatting sqref="P265">
    <cfRule type="cellIs" dxfId="6980" priority="4401" stopIfTrue="1" operator="between">
      <formula>50.1</formula>
      <formula>100</formula>
    </cfRule>
    <cfRule type="cellIs" dxfId="6979" priority="4402" stopIfTrue="1" operator="greaterThan">
      <formula>100</formula>
    </cfRule>
  </conditionalFormatting>
  <conditionalFormatting sqref="O265">
    <cfRule type="cellIs" dxfId="6978" priority="4399" stopIfTrue="1" operator="between">
      <formula>1250.1</formula>
      <formula>5000</formula>
    </cfRule>
    <cfRule type="cellIs" dxfId="6977" priority="4400" stopIfTrue="1" operator="greaterThan">
      <formula>5000</formula>
    </cfRule>
  </conditionalFormatting>
  <conditionalFormatting sqref="Q265">
    <cfRule type="cellIs" dxfId="6976" priority="4397" operator="lessThanOrEqual">
      <formula>1</formula>
    </cfRule>
    <cfRule type="cellIs" dxfId="6975" priority="4398" operator="lessThan">
      <formula>3</formula>
    </cfRule>
  </conditionalFormatting>
  <conditionalFormatting sqref="F355:G355">
    <cfRule type="cellIs" dxfId="6974" priority="4394" stopIfTrue="1" operator="lessThanOrEqual">
      <formula>60</formula>
    </cfRule>
    <cfRule type="cellIs" dxfId="6973" priority="4395" stopIfTrue="1" operator="between">
      <formula>60</formula>
      <formula>100</formula>
    </cfRule>
    <cfRule type="cellIs" dxfId="6972" priority="4396" stopIfTrue="1" operator="greaterThan">
      <formula>100</formula>
    </cfRule>
  </conditionalFormatting>
  <conditionalFormatting sqref="E355">
    <cfRule type="cellIs" dxfId="6971" priority="4391" stopIfTrue="1" operator="lessThanOrEqual">
      <formula>2.5</formula>
    </cfRule>
    <cfRule type="cellIs" dxfId="6970" priority="4392" stopIfTrue="1" operator="between">
      <formula>2.5</formula>
      <formula>7</formula>
    </cfRule>
    <cfRule type="cellIs" dxfId="6969" priority="4393" stopIfTrue="1" operator="greaterThan">
      <formula>7</formula>
    </cfRule>
  </conditionalFormatting>
  <conditionalFormatting sqref="H355">
    <cfRule type="cellIs" dxfId="6968" priority="4388" stopIfTrue="1" operator="lessThanOrEqual">
      <formula>12</formula>
    </cfRule>
    <cfRule type="cellIs" dxfId="6967" priority="4389" stopIfTrue="1" operator="between">
      <formula>12</formula>
      <formula>16</formula>
    </cfRule>
    <cfRule type="cellIs" dxfId="6966" priority="4390" stopIfTrue="1" operator="greaterThan">
      <formula>16</formula>
    </cfRule>
  </conditionalFormatting>
  <conditionalFormatting sqref="K355">
    <cfRule type="cellIs" dxfId="6965" priority="4385" stopIfTrue="1" operator="greaterThan">
      <formula>6.2</formula>
    </cfRule>
    <cfRule type="cellIs" dxfId="6964" priority="4386" stopIfTrue="1" operator="between">
      <formula>5.601</formula>
      <formula>6.2</formula>
    </cfRule>
    <cfRule type="cellIs" dxfId="6963" priority="4387" stopIfTrue="1" operator="lessThanOrEqual">
      <formula>5.6</formula>
    </cfRule>
  </conditionalFormatting>
  <conditionalFormatting sqref="L355">
    <cfRule type="cellIs" dxfId="6962" priority="4384" stopIfTrue="1" operator="lessThanOrEqual">
      <formula>0.02</formula>
    </cfRule>
  </conditionalFormatting>
  <conditionalFormatting sqref="G355">
    <cfRule type="cellIs" dxfId="6961" priority="4381" stopIfTrue="1" operator="lessThanOrEqual">
      <formula>0.12</formula>
    </cfRule>
    <cfRule type="cellIs" dxfId="6960" priority="4382" stopIfTrue="1" operator="between">
      <formula>0.1201</formula>
      <formula>0.2</formula>
    </cfRule>
    <cfRule type="cellIs" dxfId="6959" priority="4383" stopIfTrue="1" operator="greaterThan">
      <formula>0.2</formula>
    </cfRule>
  </conditionalFormatting>
  <conditionalFormatting sqref="P355">
    <cfRule type="cellIs" dxfId="6958" priority="4379" stopIfTrue="1" operator="between">
      <formula>50.1</formula>
      <formula>100</formula>
    </cfRule>
    <cfRule type="cellIs" dxfId="6957" priority="4380" stopIfTrue="1" operator="greaterThan">
      <formula>100</formula>
    </cfRule>
  </conditionalFormatting>
  <conditionalFormatting sqref="O355">
    <cfRule type="cellIs" dxfId="6956" priority="4377" stopIfTrue="1" operator="between">
      <formula>1250.1</formula>
      <formula>5000</formula>
    </cfRule>
    <cfRule type="cellIs" dxfId="6955" priority="4378" stopIfTrue="1" operator="greaterThan">
      <formula>5000</formula>
    </cfRule>
  </conditionalFormatting>
  <conditionalFormatting sqref="Q355">
    <cfRule type="cellIs" dxfId="6954" priority="4375" operator="lessThanOrEqual">
      <formula>1</formula>
    </cfRule>
    <cfRule type="cellIs" dxfId="6953" priority="4376" operator="lessThan">
      <formula>3</formula>
    </cfRule>
  </conditionalFormatting>
  <conditionalFormatting sqref="F401 J401">
    <cfRule type="cellIs" dxfId="6952" priority="4372" stopIfTrue="1" operator="lessThanOrEqual">
      <formula>60</formula>
    </cfRule>
    <cfRule type="cellIs" dxfId="6951" priority="4373" stopIfTrue="1" operator="between">
      <formula>60</formula>
      <formula>100</formula>
    </cfRule>
    <cfRule type="cellIs" dxfId="6950" priority="4374" stopIfTrue="1" operator="greaterThan">
      <formula>100</formula>
    </cfRule>
  </conditionalFormatting>
  <conditionalFormatting sqref="E401">
    <cfRule type="cellIs" dxfId="6949" priority="4369" stopIfTrue="1" operator="lessThanOrEqual">
      <formula>2.5</formula>
    </cfRule>
    <cfRule type="cellIs" dxfId="6948" priority="4370" stopIfTrue="1" operator="between">
      <formula>2.5</formula>
      <formula>7</formula>
    </cfRule>
    <cfRule type="cellIs" dxfId="6947" priority="4371" stopIfTrue="1" operator="greaterThan">
      <formula>7</formula>
    </cfRule>
  </conditionalFormatting>
  <conditionalFormatting sqref="H401">
    <cfRule type="cellIs" dxfId="6946" priority="4366" stopIfTrue="1" operator="lessThanOrEqual">
      <formula>12</formula>
    </cfRule>
    <cfRule type="cellIs" dxfId="6945" priority="4367" stopIfTrue="1" operator="between">
      <formula>12</formula>
      <formula>16</formula>
    </cfRule>
    <cfRule type="cellIs" dxfId="6944" priority="4368" stopIfTrue="1" operator="greaterThan">
      <formula>16</formula>
    </cfRule>
  </conditionalFormatting>
  <conditionalFormatting sqref="K401">
    <cfRule type="cellIs" dxfId="6943" priority="4363" stopIfTrue="1" operator="greaterThan">
      <formula>6.2</formula>
    </cfRule>
    <cfRule type="cellIs" dxfId="6942" priority="4364" stopIfTrue="1" operator="between">
      <formula>5.601</formula>
      <formula>6.2</formula>
    </cfRule>
    <cfRule type="cellIs" dxfId="6941" priority="4365" stopIfTrue="1" operator="lessThanOrEqual">
      <formula>5.6</formula>
    </cfRule>
  </conditionalFormatting>
  <conditionalFormatting sqref="L401">
    <cfRule type="cellIs" dxfId="6940" priority="4362" stopIfTrue="1" operator="lessThanOrEqual">
      <formula>0.02</formula>
    </cfRule>
  </conditionalFormatting>
  <conditionalFormatting sqref="G401">
    <cfRule type="cellIs" dxfId="6939" priority="4359" stopIfTrue="1" operator="lessThanOrEqual">
      <formula>0.12</formula>
    </cfRule>
    <cfRule type="cellIs" dxfId="6938" priority="4360" stopIfTrue="1" operator="between">
      <formula>0.1201</formula>
      <formula>0.2</formula>
    </cfRule>
    <cfRule type="cellIs" dxfId="6937" priority="4361" stopIfTrue="1" operator="greaterThan">
      <formula>0.2</formula>
    </cfRule>
  </conditionalFormatting>
  <conditionalFormatting sqref="P401">
    <cfRule type="cellIs" dxfId="6936" priority="4357" stopIfTrue="1" operator="between">
      <formula>50.1</formula>
      <formula>100</formula>
    </cfRule>
    <cfRule type="cellIs" dxfId="6935" priority="4358" stopIfTrue="1" operator="greaterThan">
      <formula>100</formula>
    </cfRule>
  </conditionalFormatting>
  <conditionalFormatting sqref="O401">
    <cfRule type="cellIs" dxfId="6934" priority="4355" stopIfTrue="1" operator="between">
      <formula>1250.1</formula>
      <formula>5000</formula>
    </cfRule>
    <cfRule type="cellIs" dxfId="6933" priority="4356" stopIfTrue="1" operator="greaterThan">
      <formula>5000</formula>
    </cfRule>
  </conditionalFormatting>
  <conditionalFormatting sqref="F401 J401">
    <cfRule type="cellIs" dxfId="6932" priority="4352" stopIfTrue="1" operator="lessThanOrEqual">
      <formula>60</formula>
    </cfRule>
    <cfRule type="cellIs" dxfId="6931" priority="4353" stopIfTrue="1" operator="between">
      <formula>60</formula>
      <formula>100</formula>
    </cfRule>
    <cfRule type="cellIs" dxfId="6930" priority="4354" stopIfTrue="1" operator="greaterThan">
      <formula>100</formula>
    </cfRule>
  </conditionalFormatting>
  <conditionalFormatting sqref="E401">
    <cfRule type="cellIs" dxfId="6929" priority="4349" stopIfTrue="1" operator="lessThanOrEqual">
      <formula>2.5</formula>
    </cfRule>
    <cfRule type="cellIs" dxfId="6928" priority="4350" stopIfTrue="1" operator="between">
      <formula>2.5</formula>
      <formula>7</formula>
    </cfRule>
    <cfRule type="cellIs" dxfId="6927" priority="4351" stopIfTrue="1" operator="greaterThan">
      <formula>7</formula>
    </cfRule>
  </conditionalFormatting>
  <conditionalFormatting sqref="H401">
    <cfRule type="cellIs" dxfId="6926" priority="4346" stopIfTrue="1" operator="lessThanOrEqual">
      <formula>12</formula>
    </cfRule>
    <cfRule type="cellIs" dxfId="6925" priority="4347" stopIfTrue="1" operator="between">
      <formula>12</formula>
      <formula>16</formula>
    </cfRule>
    <cfRule type="cellIs" dxfId="6924" priority="4348" stopIfTrue="1" operator="greaterThan">
      <formula>16</formula>
    </cfRule>
  </conditionalFormatting>
  <conditionalFormatting sqref="K401">
    <cfRule type="cellIs" dxfId="6923" priority="4343" stopIfTrue="1" operator="greaterThan">
      <formula>6.2</formula>
    </cfRule>
    <cfRule type="cellIs" dxfId="6922" priority="4344" stopIfTrue="1" operator="between">
      <formula>5.601</formula>
      <formula>6.2</formula>
    </cfRule>
    <cfRule type="cellIs" dxfId="6921" priority="4345" stopIfTrue="1" operator="lessThanOrEqual">
      <formula>5.6</formula>
    </cfRule>
  </conditionalFormatting>
  <conditionalFormatting sqref="L401">
    <cfRule type="cellIs" dxfId="6920" priority="4342" stopIfTrue="1" operator="lessThanOrEqual">
      <formula>0.02</formula>
    </cfRule>
  </conditionalFormatting>
  <conditionalFormatting sqref="G401">
    <cfRule type="cellIs" dxfId="6919" priority="4339" stopIfTrue="1" operator="lessThanOrEqual">
      <formula>0.12</formula>
    </cfRule>
    <cfRule type="cellIs" dxfId="6918" priority="4340" stopIfTrue="1" operator="between">
      <formula>0.1201</formula>
      <formula>0.2</formula>
    </cfRule>
    <cfRule type="cellIs" dxfId="6917" priority="4341" stopIfTrue="1" operator="greaterThan">
      <formula>0.2</formula>
    </cfRule>
  </conditionalFormatting>
  <conditionalFormatting sqref="P401">
    <cfRule type="cellIs" dxfId="6916" priority="4337" stopIfTrue="1" operator="between">
      <formula>50.1</formula>
      <formula>100</formula>
    </cfRule>
    <cfRule type="cellIs" dxfId="6915" priority="4338" stopIfTrue="1" operator="greaterThan">
      <formula>100</formula>
    </cfRule>
  </conditionalFormatting>
  <conditionalFormatting sqref="O401">
    <cfRule type="cellIs" dxfId="6914" priority="4335" stopIfTrue="1" operator="between">
      <formula>1250.1</formula>
      <formula>5000</formula>
    </cfRule>
    <cfRule type="cellIs" dxfId="6913" priority="4336" stopIfTrue="1" operator="greaterThan">
      <formula>5000</formula>
    </cfRule>
  </conditionalFormatting>
  <conditionalFormatting sqref="Q401">
    <cfRule type="cellIs" dxfId="6912" priority="4333" operator="lessThanOrEqual">
      <formula>1</formula>
    </cfRule>
    <cfRule type="cellIs" dxfId="6911" priority="4334" operator="lessThan">
      <formula>3</formula>
    </cfRule>
  </conditionalFormatting>
  <conditionalFormatting sqref="F659:G659">
    <cfRule type="cellIs" dxfId="6910" priority="4330" stopIfTrue="1" operator="lessThanOrEqual">
      <formula>60</formula>
    </cfRule>
    <cfRule type="cellIs" dxfId="6909" priority="4331" stopIfTrue="1" operator="between">
      <formula>60</formula>
      <formula>100</formula>
    </cfRule>
    <cfRule type="cellIs" dxfId="6908" priority="4332" stopIfTrue="1" operator="greaterThan">
      <formula>100</formula>
    </cfRule>
  </conditionalFormatting>
  <conditionalFormatting sqref="E659">
    <cfRule type="cellIs" dxfId="6907" priority="4327" stopIfTrue="1" operator="lessThanOrEqual">
      <formula>2.5</formula>
    </cfRule>
    <cfRule type="cellIs" dxfId="6906" priority="4328" stopIfTrue="1" operator="between">
      <formula>2.5</formula>
      <formula>7</formula>
    </cfRule>
    <cfRule type="cellIs" dxfId="6905" priority="4329" stopIfTrue="1" operator="greaterThan">
      <formula>7</formula>
    </cfRule>
  </conditionalFormatting>
  <conditionalFormatting sqref="H659">
    <cfRule type="cellIs" dxfId="6904" priority="4324" stopIfTrue="1" operator="lessThanOrEqual">
      <formula>12</formula>
    </cfRule>
    <cfRule type="cellIs" dxfId="6903" priority="4325" stopIfTrue="1" operator="between">
      <formula>12</formula>
      <formula>16</formula>
    </cfRule>
    <cfRule type="cellIs" dxfId="6902" priority="4326" stopIfTrue="1" operator="greaterThan">
      <formula>16</formula>
    </cfRule>
  </conditionalFormatting>
  <conditionalFormatting sqref="K659">
    <cfRule type="cellIs" dxfId="6901" priority="4321" stopIfTrue="1" operator="greaterThan">
      <formula>6.2</formula>
    </cfRule>
    <cfRule type="cellIs" dxfId="6900" priority="4322" stopIfTrue="1" operator="between">
      <formula>5.601</formula>
      <formula>6.2</formula>
    </cfRule>
    <cfRule type="cellIs" dxfId="6899" priority="4323" stopIfTrue="1" operator="lessThanOrEqual">
      <formula>5.6</formula>
    </cfRule>
  </conditionalFormatting>
  <conditionalFormatting sqref="L659">
    <cfRule type="cellIs" dxfId="6898" priority="4320" stopIfTrue="1" operator="lessThanOrEqual">
      <formula>0.02</formula>
    </cfRule>
  </conditionalFormatting>
  <conditionalFormatting sqref="G659">
    <cfRule type="cellIs" dxfId="6897" priority="4317" stopIfTrue="1" operator="lessThanOrEqual">
      <formula>0.12</formula>
    </cfRule>
    <cfRule type="cellIs" dxfId="6896" priority="4318" stopIfTrue="1" operator="between">
      <formula>0.1201</formula>
      <formula>0.2</formula>
    </cfRule>
    <cfRule type="cellIs" dxfId="6895" priority="4319" stopIfTrue="1" operator="greaterThan">
      <formula>0.2</formula>
    </cfRule>
  </conditionalFormatting>
  <conditionalFormatting sqref="P659">
    <cfRule type="cellIs" dxfId="6894" priority="4315" stopIfTrue="1" operator="between">
      <formula>50.1</formula>
      <formula>100</formula>
    </cfRule>
    <cfRule type="cellIs" dxfId="6893" priority="4316" stopIfTrue="1" operator="greaterThan">
      <formula>100</formula>
    </cfRule>
  </conditionalFormatting>
  <conditionalFormatting sqref="O659">
    <cfRule type="cellIs" dxfId="6892" priority="4313" stopIfTrue="1" operator="between">
      <formula>1250.1</formula>
      <formula>5000</formula>
    </cfRule>
    <cfRule type="cellIs" dxfId="6891" priority="4314" stopIfTrue="1" operator="greaterThan">
      <formula>5000</formula>
    </cfRule>
  </conditionalFormatting>
  <conditionalFormatting sqref="F659:G659">
    <cfRule type="cellIs" dxfId="6890" priority="4310" stopIfTrue="1" operator="lessThanOrEqual">
      <formula>60</formula>
    </cfRule>
    <cfRule type="cellIs" dxfId="6889" priority="4311" stopIfTrue="1" operator="between">
      <formula>60</formula>
      <formula>100</formula>
    </cfRule>
    <cfRule type="cellIs" dxfId="6888" priority="4312" stopIfTrue="1" operator="greaterThan">
      <formula>100</formula>
    </cfRule>
  </conditionalFormatting>
  <conditionalFormatting sqref="E659">
    <cfRule type="cellIs" dxfId="6887" priority="4307" stopIfTrue="1" operator="lessThanOrEqual">
      <formula>2.5</formula>
    </cfRule>
    <cfRule type="cellIs" dxfId="6886" priority="4308" stopIfTrue="1" operator="between">
      <formula>2.5</formula>
      <formula>7</formula>
    </cfRule>
    <cfRule type="cellIs" dxfId="6885" priority="4309" stopIfTrue="1" operator="greaterThan">
      <formula>7</formula>
    </cfRule>
  </conditionalFormatting>
  <conditionalFormatting sqref="H659">
    <cfRule type="cellIs" dxfId="6884" priority="4304" stopIfTrue="1" operator="lessThanOrEqual">
      <formula>12</formula>
    </cfRule>
    <cfRule type="cellIs" dxfId="6883" priority="4305" stopIfTrue="1" operator="between">
      <formula>12</formula>
      <formula>16</formula>
    </cfRule>
    <cfRule type="cellIs" dxfId="6882" priority="4306" stopIfTrue="1" operator="greaterThan">
      <formula>16</formula>
    </cfRule>
  </conditionalFormatting>
  <conditionalFormatting sqref="K659">
    <cfRule type="cellIs" dxfId="6881" priority="4301" stopIfTrue="1" operator="greaterThan">
      <formula>6.2</formula>
    </cfRule>
    <cfRule type="cellIs" dxfId="6880" priority="4302" stopIfTrue="1" operator="between">
      <formula>5.601</formula>
      <formula>6.2</formula>
    </cfRule>
    <cfRule type="cellIs" dxfId="6879" priority="4303" stopIfTrue="1" operator="lessThanOrEqual">
      <formula>5.6</formula>
    </cfRule>
  </conditionalFormatting>
  <conditionalFormatting sqref="L659">
    <cfRule type="cellIs" dxfId="6878" priority="4300" stopIfTrue="1" operator="lessThanOrEqual">
      <formula>0.02</formula>
    </cfRule>
  </conditionalFormatting>
  <conditionalFormatting sqref="G659">
    <cfRule type="cellIs" dxfId="6877" priority="4297" stopIfTrue="1" operator="lessThanOrEqual">
      <formula>0.12</formula>
    </cfRule>
    <cfRule type="cellIs" dxfId="6876" priority="4298" stopIfTrue="1" operator="between">
      <formula>0.1201</formula>
      <formula>0.2</formula>
    </cfRule>
    <cfRule type="cellIs" dxfId="6875" priority="4299" stopIfTrue="1" operator="greaterThan">
      <formula>0.2</formula>
    </cfRule>
  </conditionalFormatting>
  <conditionalFormatting sqref="P659">
    <cfRule type="cellIs" dxfId="6874" priority="4295" stopIfTrue="1" operator="between">
      <formula>50.1</formula>
      <formula>100</formula>
    </cfRule>
    <cfRule type="cellIs" dxfId="6873" priority="4296" stopIfTrue="1" operator="greaterThan">
      <formula>100</formula>
    </cfRule>
  </conditionalFormatting>
  <conditionalFormatting sqref="O659">
    <cfRule type="cellIs" dxfId="6872" priority="4293" stopIfTrue="1" operator="between">
      <formula>1250.1</formula>
      <formula>5000</formula>
    </cfRule>
    <cfRule type="cellIs" dxfId="6871" priority="4294" stopIfTrue="1" operator="greaterThan">
      <formula>5000</formula>
    </cfRule>
  </conditionalFormatting>
  <conditionalFormatting sqref="Q659">
    <cfRule type="cellIs" dxfId="6870" priority="4291" operator="lessThanOrEqual">
      <formula>1</formula>
    </cfRule>
    <cfRule type="cellIs" dxfId="6869" priority="4292" operator="lessThan">
      <formula>3</formula>
    </cfRule>
  </conditionalFormatting>
  <conditionalFormatting sqref="F23 J23">
    <cfRule type="cellIs" dxfId="6868" priority="4288" stopIfTrue="1" operator="lessThanOrEqual">
      <formula>60</formula>
    </cfRule>
    <cfRule type="cellIs" dxfId="6867" priority="4289" stopIfTrue="1" operator="between">
      <formula>60</formula>
      <formula>100</formula>
    </cfRule>
    <cfRule type="cellIs" dxfId="6866" priority="4290" stopIfTrue="1" operator="greaterThan">
      <formula>100</formula>
    </cfRule>
  </conditionalFormatting>
  <conditionalFormatting sqref="E23">
    <cfRule type="cellIs" dxfId="6865" priority="4285" stopIfTrue="1" operator="lessThanOrEqual">
      <formula>2.5</formula>
    </cfRule>
    <cfRule type="cellIs" dxfId="6864" priority="4286" stopIfTrue="1" operator="between">
      <formula>2.5</formula>
      <formula>7</formula>
    </cfRule>
    <cfRule type="cellIs" dxfId="6863" priority="4287" stopIfTrue="1" operator="greaterThan">
      <formula>7</formula>
    </cfRule>
  </conditionalFormatting>
  <conditionalFormatting sqref="H23">
    <cfRule type="cellIs" dxfId="6862" priority="4282" stopIfTrue="1" operator="lessThanOrEqual">
      <formula>12</formula>
    </cfRule>
    <cfRule type="cellIs" dxfId="6861" priority="4283" stopIfTrue="1" operator="between">
      <formula>12</formula>
      <formula>16</formula>
    </cfRule>
    <cfRule type="cellIs" dxfId="6860" priority="4284" stopIfTrue="1" operator="greaterThan">
      <formula>16</formula>
    </cfRule>
  </conditionalFormatting>
  <conditionalFormatting sqref="K23">
    <cfRule type="cellIs" dxfId="6859" priority="4279" stopIfTrue="1" operator="greaterThan">
      <formula>6.2</formula>
    </cfRule>
    <cfRule type="cellIs" dxfId="6858" priority="4280" stopIfTrue="1" operator="between">
      <formula>5.601</formula>
      <formula>6.2</formula>
    </cfRule>
    <cfRule type="cellIs" dxfId="6857" priority="4281" stopIfTrue="1" operator="lessThanOrEqual">
      <formula>5.6</formula>
    </cfRule>
  </conditionalFormatting>
  <conditionalFormatting sqref="L23">
    <cfRule type="cellIs" dxfId="6856" priority="4278" stopIfTrue="1" operator="lessThanOrEqual">
      <formula>0.02</formula>
    </cfRule>
  </conditionalFormatting>
  <conditionalFormatting sqref="G23">
    <cfRule type="cellIs" dxfId="6855" priority="4275" stopIfTrue="1" operator="lessThanOrEqual">
      <formula>0.12</formula>
    </cfRule>
    <cfRule type="cellIs" dxfId="6854" priority="4276" stopIfTrue="1" operator="between">
      <formula>0.1201</formula>
      <formula>0.2</formula>
    </cfRule>
    <cfRule type="cellIs" dxfId="6853" priority="4277" stopIfTrue="1" operator="greaterThan">
      <formula>0.2</formula>
    </cfRule>
  </conditionalFormatting>
  <conditionalFormatting sqref="P23">
    <cfRule type="cellIs" dxfId="6852" priority="4273" stopIfTrue="1" operator="between">
      <formula>50.1</formula>
      <formula>100</formula>
    </cfRule>
    <cfRule type="cellIs" dxfId="6851" priority="4274" stopIfTrue="1" operator="greaterThan">
      <formula>100</formula>
    </cfRule>
  </conditionalFormatting>
  <conditionalFormatting sqref="O23">
    <cfRule type="cellIs" dxfId="6850" priority="4271" stopIfTrue="1" operator="between">
      <formula>1250.1</formula>
      <formula>5000</formula>
    </cfRule>
    <cfRule type="cellIs" dxfId="6849" priority="4272" stopIfTrue="1" operator="greaterThan">
      <formula>5000</formula>
    </cfRule>
  </conditionalFormatting>
  <conditionalFormatting sqref="F23 J23">
    <cfRule type="cellIs" dxfId="6848" priority="4268" stopIfTrue="1" operator="lessThanOrEqual">
      <formula>60</formula>
    </cfRule>
    <cfRule type="cellIs" dxfId="6847" priority="4269" stopIfTrue="1" operator="between">
      <formula>60</formula>
      <formula>100</formula>
    </cfRule>
    <cfRule type="cellIs" dxfId="6846" priority="4270" stopIfTrue="1" operator="greaterThan">
      <formula>100</formula>
    </cfRule>
  </conditionalFormatting>
  <conditionalFormatting sqref="E23">
    <cfRule type="cellIs" dxfId="6845" priority="4265" stopIfTrue="1" operator="lessThanOrEqual">
      <formula>2.5</formula>
    </cfRule>
    <cfRule type="cellIs" dxfId="6844" priority="4266" stopIfTrue="1" operator="between">
      <formula>2.5</formula>
      <formula>7</formula>
    </cfRule>
    <cfRule type="cellIs" dxfId="6843" priority="4267" stopIfTrue="1" operator="greaterThan">
      <formula>7</formula>
    </cfRule>
  </conditionalFormatting>
  <conditionalFormatting sqref="H23">
    <cfRule type="cellIs" dxfId="6842" priority="4262" stopIfTrue="1" operator="lessThanOrEqual">
      <formula>12</formula>
    </cfRule>
    <cfRule type="cellIs" dxfId="6841" priority="4263" stopIfTrue="1" operator="between">
      <formula>12</formula>
      <formula>16</formula>
    </cfRule>
    <cfRule type="cellIs" dxfId="6840" priority="4264" stopIfTrue="1" operator="greaterThan">
      <formula>16</formula>
    </cfRule>
  </conditionalFormatting>
  <conditionalFormatting sqref="K23">
    <cfRule type="cellIs" dxfId="6839" priority="4259" stopIfTrue="1" operator="greaterThan">
      <formula>6.2</formula>
    </cfRule>
    <cfRule type="cellIs" dxfId="6838" priority="4260" stopIfTrue="1" operator="between">
      <formula>5.601</formula>
      <formula>6.2</formula>
    </cfRule>
    <cfRule type="cellIs" dxfId="6837" priority="4261" stopIfTrue="1" operator="lessThanOrEqual">
      <formula>5.6</formula>
    </cfRule>
  </conditionalFormatting>
  <conditionalFormatting sqref="L23">
    <cfRule type="cellIs" dxfId="6836" priority="4258" stopIfTrue="1" operator="lessThanOrEqual">
      <formula>0.02</formula>
    </cfRule>
  </conditionalFormatting>
  <conditionalFormatting sqref="G23">
    <cfRule type="cellIs" dxfId="6835" priority="4255" stopIfTrue="1" operator="lessThanOrEqual">
      <formula>0.12</formula>
    </cfRule>
    <cfRule type="cellIs" dxfId="6834" priority="4256" stopIfTrue="1" operator="between">
      <formula>0.1201</formula>
      <formula>0.2</formula>
    </cfRule>
    <cfRule type="cellIs" dxfId="6833" priority="4257" stopIfTrue="1" operator="greaterThan">
      <formula>0.2</formula>
    </cfRule>
  </conditionalFormatting>
  <conditionalFormatting sqref="P23">
    <cfRule type="cellIs" dxfId="6832" priority="4253" stopIfTrue="1" operator="between">
      <formula>50.1</formula>
      <formula>100</formula>
    </cfRule>
    <cfRule type="cellIs" dxfId="6831" priority="4254" stopIfTrue="1" operator="greaterThan">
      <formula>100</formula>
    </cfRule>
  </conditionalFormatting>
  <conditionalFormatting sqref="O23">
    <cfRule type="cellIs" dxfId="6830" priority="4251" stopIfTrue="1" operator="between">
      <formula>1250.1</formula>
      <formula>5000</formula>
    </cfRule>
    <cfRule type="cellIs" dxfId="6829" priority="4252" stopIfTrue="1" operator="greaterThan">
      <formula>5000</formula>
    </cfRule>
  </conditionalFormatting>
  <conditionalFormatting sqref="F29 J29">
    <cfRule type="cellIs" dxfId="6828" priority="4248" stopIfTrue="1" operator="lessThanOrEqual">
      <formula>60</formula>
    </cfRule>
    <cfRule type="cellIs" dxfId="6827" priority="4249" stopIfTrue="1" operator="between">
      <formula>60</formula>
      <formula>100</formula>
    </cfRule>
    <cfRule type="cellIs" dxfId="6826" priority="4250" stopIfTrue="1" operator="greaterThan">
      <formula>100</formula>
    </cfRule>
  </conditionalFormatting>
  <conditionalFormatting sqref="E29">
    <cfRule type="cellIs" dxfId="6825" priority="4245" stopIfTrue="1" operator="lessThanOrEqual">
      <formula>2.5</formula>
    </cfRule>
    <cfRule type="cellIs" dxfId="6824" priority="4246" stopIfTrue="1" operator="between">
      <formula>2.5</formula>
      <formula>7</formula>
    </cfRule>
    <cfRule type="cellIs" dxfId="6823" priority="4247" stopIfTrue="1" operator="greaterThan">
      <formula>7</formula>
    </cfRule>
  </conditionalFormatting>
  <conditionalFormatting sqref="H29">
    <cfRule type="cellIs" dxfId="6822" priority="4242" stopIfTrue="1" operator="lessThanOrEqual">
      <formula>12</formula>
    </cfRule>
    <cfRule type="cellIs" dxfId="6821" priority="4243" stopIfTrue="1" operator="between">
      <formula>12</formula>
      <formula>16</formula>
    </cfRule>
    <cfRule type="cellIs" dxfId="6820" priority="4244" stopIfTrue="1" operator="greaterThan">
      <formula>16</formula>
    </cfRule>
  </conditionalFormatting>
  <conditionalFormatting sqref="K29">
    <cfRule type="cellIs" dxfId="6819" priority="4239" stopIfTrue="1" operator="greaterThan">
      <formula>6.2</formula>
    </cfRule>
    <cfRule type="cellIs" dxfId="6818" priority="4240" stopIfTrue="1" operator="between">
      <formula>5.601</formula>
      <formula>6.2</formula>
    </cfRule>
    <cfRule type="cellIs" dxfId="6817" priority="4241" stopIfTrue="1" operator="lessThanOrEqual">
      <formula>5.6</formula>
    </cfRule>
  </conditionalFormatting>
  <conditionalFormatting sqref="L29">
    <cfRule type="cellIs" dxfId="6816" priority="4238" stopIfTrue="1" operator="lessThanOrEqual">
      <formula>0.02</formula>
    </cfRule>
  </conditionalFormatting>
  <conditionalFormatting sqref="G29">
    <cfRule type="cellIs" dxfId="6815" priority="4235" stopIfTrue="1" operator="lessThanOrEqual">
      <formula>0.12</formula>
    </cfRule>
    <cfRule type="cellIs" dxfId="6814" priority="4236" stopIfTrue="1" operator="between">
      <formula>0.1201</formula>
      <formula>0.2</formula>
    </cfRule>
    <cfRule type="cellIs" dxfId="6813" priority="4237" stopIfTrue="1" operator="greaterThan">
      <formula>0.2</formula>
    </cfRule>
  </conditionalFormatting>
  <conditionalFormatting sqref="P29">
    <cfRule type="cellIs" dxfId="6812" priority="4233" stopIfTrue="1" operator="between">
      <formula>50.1</formula>
      <formula>100</formula>
    </cfRule>
    <cfRule type="cellIs" dxfId="6811" priority="4234" stopIfTrue="1" operator="greaterThan">
      <formula>100</formula>
    </cfRule>
  </conditionalFormatting>
  <conditionalFormatting sqref="O29">
    <cfRule type="cellIs" dxfId="6810" priority="4231" stopIfTrue="1" operator="between">
      <formula>1250.1</formula>
      <formula>5000</formula>
    </cfRule>
    <cfRule type="cellIs" dxfId="6809" priority="4232" stopIfTrue="1" operator="greaterThan">
      <formula>5000</formula>
    </cfRule>
  </conditionalFormatting>
  <conditionalFormatting sqref="F29 J29">
    <cfRule type="cellIs" dxfId="6808" priority="4228" stopIfTrue="1" operator="lessThanOrEqual">
      <formula>60</formula>
    </cfRule>
    <cfRule type="cellIs" dxfId="6807" priority="4229" stopIfTrue="1" operator="between">
      <formula>60</formula>
      <formula>100</formula>
    </cfRule>
    <cfRule type="cellIs" dxfId="6806" priority="4230" stopIfTrue="1" operator="greaterThan">
      <formula>100</formula>
    </cfRule>
  </conditionalFormatting>
  <conditionalFormatting sqref="E29">
    <cfRule type="cellIs" dxfId="6805" priority="4225" stopIfTrue="1" operator="lessThanOrEqual">
      <formula>2.5</formula>
    </cfRule>
    <cfRule type="cellIs" dxfId="6804" priority="4226" stopIfTrue="1" operator="between">
      <formula>2.5</formula>
      <formula>7</formula>
    </cfRule>
    <cfRule type="cellIs" dxfId="6803" priority="4227" stopIfTrue="1" operator="greaterThan">
      <formula>7</formula>
    </cfRule>
  </conditionalFormatting>
  <conditionalFormatting sqref="H29">
    <cfRule type="cellIs" dxfId="6802" priority="4222" stopIfTrue="1" operator="lessThanOrEqual">
      <formula>12</formula>
    </cfRule>
    <cfRule type="cellIs" dxfId="6801" priority="4223" stopIfTrue="1" operator="between">
      <formula>12</formula>
      <formula>16</formula>
    </cfRule>
    <cfRule type="cellIs" dxfId="6800" priority="4224" stopIfTrue="1" operator="greaterThan">
      <formula>16</formula>
    </cfRule>
  </conditionalFormatting>
  <conditionalFormatting sqref="K29">
    <cfRule type="cellIs" dxfId="6799" priority="4219" stopIfTrue="1" operator="greaterThan">
      <formula>6.2</formula>
    </cfRule>
    <cfRule type="cellIs" dxfId="6798" priority="4220" stopIfTrue="1" operator="between">
      <formula>5.601</formula>
      <formula>6.2</formula>
    </cfRule>
    <cfRule type="cellIs" dxfId="6797" priority="4221" stopIfTrue="1" operator="lessThanOrEqual">
      <formula>5.6</formula>
    </cfRule>
  </conditionalFormatting>
  <conditionalFormatting sqref="L29">
    <cfRule type="cellIs" dxfId="6796" priority="4218" stopIfTrue="1" operator="lessThanOrEqual">
      <formula>0.02</formula>
    </cfRule>
  </conditionalFormatting>
  <conditionalFormatting sqref="G29">
    <cfRule type="cellIs" dxfId="6795" priority="4215" stopIfTrue="1" operator="lessThanOrEqual">
      <formula>0.12</formula>
    </cfRule>
    <cfRule type="cellIs" dxfId="6794" priority="4216" stopIfTrue="1" operator="between">
      <formula>0.1201</formula>
      <formula>0.2</formula>
    </cfRule>
    <cfRule type="cellIs" dxfId="6793" priority="4217" stopIfTrue="1" operator="greaterThan">
      <formula>0.2</formula>
    </cfRule>
  </conditionalFormatting>
  <conditionalFormatting sqref="P29">
    <cfRule type="cellIs" dxfId="6792" priority="4213" stopIfTrue="1" operator="between">
      <formula>50.1</formula>
      <formula>100</formula>
    </cfRule>
    <cfRule type="cellIs" dxfId="6791" priority="4214" stopIfTrue="1" operator="greaterThan">
      <formula>100</formula>
    </cfRule>
  </conditionalFormatting>
  <conditionalFormatting sqref="O29">
    <cfRule type="cellIs" dxfId="6790" priority="4211" stopIfTrue="1" operator="between">
      <formula>1250.1</formula>
      <formula>5000</formula>
    </cfRule>
    <cfRule type="cellIs" dxfId="6789" priority="4212" stopIfTrue="1" operator="greaterThan">
      <formula>5000</formula>
    </cfRule>
  </conditionalFormatting>
  <conditionalFormatting sqref="F27:G27">
    <cfRule type="cellIs" dxfId="6788" priority="4208" stopIfTrue="1" operator="lessThanOrEqual">
      <formula>60</formula>
    </cfRule>
    <cfRule type="cellIs" dxfId="6787" priority="4209" stopIfTrue="1" operator="between">
      <formula>60</formula>
      <formula>100</formula>
    </cfRule>
    <cfRule type="cellIs" dxfId="6786" priority="4210" stopIfTrue="1" operator="greaterThan">
      <formula>100</formula>
    </cfRule>
  </conditionalFormatting>
  <conditionalFormatting sqref="E27">
    <cfRule type="cellIs" dxfId="6785" priority="4205" stopIfTrue="1" operator="lessThanOrEqual">
      <formula>2.5</formula>
    </cfRule>
    <cfRule type="cellIs" dxfId="6784" priority="4206" stopIfTrue="1" operator="between">
      <formula>2.5</formula>
      <formula>7</formula>
    </cfRule>
    <cfRule type="cellIs" dxfId="6783" priority="4207" stopIfTrue="1" operator="greaterThan">
      <formula>7</formula>
    </cfRule>
  </conditionalFormatting>
  <conditionalFormatting sqref="H27">
    <cfRule type="cellIs" dxfId="6782" priority="4202" stopIfTrue="1" operator="lessThanOrEqual">
      <formula>12</formula>
    </cfRule>
    <cfRule type="cellIs" dxfId="6781" priority="4203" stopIfTrue="1" operator="between">
      <formula>12</formula>
      <formula>16</formula>
    </cfRule>
    <cfRule type="cellIs" dxfId="6780" priority="4204" stopIfTrue="1" operator="greaterThan">
      <formula>16</formula>
    </cfRule>
  </conditionalFormatting>
  <conditionalFormatting sqref="K27">
    <cfRule type="cellIs" dxfId="6779" priority="4199" stopIfTrue="1" operator="greaterThan">
      <formula>6.2</formula>
    </cfRule>
    <cfRule type="cellIs" dxfId="6778" priority="4200" stopIfTrue="1" operator="between">
      <formula>5.601</formula>
      <formula>6.2</formula>
    </cfRule>
    <cfRule type="cellIs" dxfId="6777" priority="4201" stopIfTrue="1" operator="lessThanOrEqual">
      <formula>5.6</formula>
    </cfRule>
  </conditionalFormatting>
  <conditionalFormatting sqref="L27">
    <cfRule type="cellIs" dxfId="6776" priority="4198" stopIfTrue="1" operator="lessThanOrEqual">
      <formula>0.02</formula>
    </cfRule>
  </conditionalFormatting>
  <conditionalFormatting sqref="G27">
    <cfRule type="cellIs" dxfId="6775" priority="4195" stopIfTrue="1" operator="lessThanOrEqual">
      <formula>0.12</formula>
    </cfRule>
    <cfRule type="cellIs" dxfId="6774" priority="4196" stopIfTrue="1" operator="between">
      <formula>0.1201</formula>
      <formula>0.2</formula>
    </cfRule>
    <cfRule type="cellIs" dxfId="6773" priority="4197" stopIfTrue="1" operator="greaterThan">
      <formula>0.2</formula>
    </cfRule>
  </conditionalFormatting>
  <conditionalFormatting sqref="P27">
    <cfRule type="cellIs" dxfId="6772" priority="4193" stopIfTrue="1" operator="between">
      <formula>50.1</formula>
      <formula>100</formula>
    </cfRule>
    <cfRule type="cellIs" dxfId="6771" priority="4194" stopIfTrue="1" operator="greaterThan">
      <formula>100</formula>
    </cfRule>
  </conditionalFormatting>
  <conditionalFormatting sqref="O27">
    <cfRule type="cellIs" dxfId="6770" priority="4191" stopIfTrue="1" operator="between">
      <formula>1250.1</formula>
      <formula>5000</formula>
    </cfRule>
    <cfRule type="cellIs" dxfId="6769" priority="4192" stopIfTrue="1" operator="greaterThan">
      <formula>5000</formula>
    </cfRule>
  </conditionalFormatting>
  <conditionalFormatting sqref="F27:G27">
    <cfRule type="cellIs" dxfId="6768" priority="4188" stopIfTrue="1" operator="lessThanOrEqual">
      <formula>60</formula>
    </cfRule>
    <cfRule type="cellIs" dxfId="6767" priority="4189" stopIfTrue="1" operator="between">
      <formula>60</formula>
      <formula>100</formula>
    </cfRule>
    <cfRule type="cellIs" dxfId="6766" priority="4190" stopIfTrue="1" operator="greaterThan">
      <formula>100</formula>
    </cfRule>
  </conditionalFormatting>
  <conditionalFormatting sqref="E27">
    <cfRule type="cellIs" dxfId="6765" priority="4185" stopIfTrue="1" operator="lessThanOrEqual">
      <formula>2.5</formula>
    </cfRule>
    <cfRule type="cellIs" dxfId="6764" priority="4186" stopIfTrue="1" operator="between">
      <formula>2.5</formula>
      <formula>7</formula>
    </cfRule>
    <cfRule type="cellIs" dxfId="6763" priority="4187" stopIfTrue="1" operator="greaterThan">
      <formula>7</formula>
    </cfRule>
  </conditionalFormatting>
  <conditionalFormatting sqref="H27">
    <cfRule type="cellIs" dxfId="6762" priority="4182" stopIfTrue="1" operator="lessThanOrEqual">
      <formula>12</formula>
    </cfRule>
    <cfRule type="cellIs" dxfId="6761" priority="4183" stopIfTrue="1" operator="between">
      <formula>12</formula>
      <formula>16</formula>
    </cfRule>
    <cfRule type="cellIs" dxfId="6760" priority="4184" stopIfTrue="1" operator="greaterThan">
      <formula>16</formula>
    </cfRule>
  </conditionalFormatting>
  <conditionalFormatting sqref="K27">
    <cfRule type="cellIs" dxfId="6759" priority="4179" stopIfTrue="1" operator="greaterThan">
      <formula>6.2</formula>
    </cfRule>
    <cfRule type="cellIs" dxfId="6758" priority="4180" stopIfTrue="1" operator="between">
      <formula>5.601</formula>
      <formula>6.2</formula>
    </cfRule>
    <cfRule type="cellIs" dxfId="6757" priority="4181" stopIfTrue="1" operator="lessThanOrEqual">
      <formula>5.6</formula>
    </cfRule>
  </conditionalFormatting>
  <conditionalFormatting sqref="L27">
    <cfRule type="cellIs" dxfId="6756" priority="4178" stopIfTrue="1" operator="lessThanOrEqual">
      <formula>0.02</formula>
    </cfRule>
  </conditionalFormatting>
  <conditionalFormatting sqref="G27">
    <cfRule type="cellIs" dxfId="6755" priority="4175" stopIfTrue="1" operator="lessThanOrEqual">
      <formula>0.12</formula>
    </cfRule>
    <cfRule type="cellIs" dxfId="6754" priority="4176" stopIfTrue="1" operator="between">
      <formula>0.1201</formula>
      <formula>0.2</formula>
    </cfRule>
    <cfRule type="cellIs" dxfId="6753" priority="4177" stopIfTrue="1" operator="greaterThan">
      <formula>0.2</formula>
    </cfRule>
  </conditionalFormatting>
  <conditionalFormatting sqref="P27">
    <cfRule type="cellIs" dxfId="6752" priority="4173" stopIfTrue="1" operator="between">
      <formula>50.1</formula>
      <formula>100</formula>
    </cfRule>
    <cfRule type="cellIs" dxfId="6751" priority="4174" stopIfTrue="1" operator="greaterThan">
      <formula>100</formula>
    </cfRule>
  </conditionalFormatting>
  <conditionalFormatting sqref="O27">
    <cfRule type="cellIs" dxfId="6750" priority="4171" stopIfTrue="1" operator="between">
      <formula>1250.1</formula>
      <formula>5000</formula>
    </cfRule>
    <cfRule type="cellIs" dxfId="6749" priority="4172" stopIfTrue="1" operator="greaterThan">
      <formula>5000</formula>
    </cfRule>
  </conditionalFormatting>
  <conditionalFormatting sqref="F28:G28">
    <cfRule type="cellIs" dxfId="6748" priority="4168" stopIfTrue="1" operator="lessThanOrEqual">
      <formula>60</formula>
    </cfRule>
    <cfRule type="cellIs" dxfId="6747" priority="4169" stopIfTrue="1" operator="between">
      <formula>60</formula>
      <formula>100</formula>
    </cfRule>
    <cfRule type="cellIs" dxfId="6746" priority="4170" stopIfTrue="1" operator="greaterThan">
      <formula>100</formula>
    </cfRule>
  </conditionalFormatting>
  <conditionalFormatting sqref="E28">
    <cfRule type="cellIs" dxfId="6745" priority="4165" stopIfTrue="1" operator="lessThanOrEqual">
      <formula>2.5</formula>
    </cfRule>
    <cfRule type="cellIs" dxfId="6744" priority="4166" stopIfTrue="1" operator="between">
      <formula>2.5</formula>
      <formula>7</formula>
    </cfRule>
    <cfRule type="cellIs" dxfId="6743" priority="4167" stopIfTrue="1" operator="greaterThan">
      <formula>7</formula>
    </cfRule>
  </conditionalFormatting>
  <conditionalFormatting sqref="H28">
    <cfRule type="cellIs" dxfId="6742" priority="4162" stopIfTrue="1" operator="lessThanOrEqual">
      <formula>12</formula>
    </cfRule>
    <cfRule type="cellIs" dxfId="6741" priority="4163" stopIfTrue="1" operator="between">
      <formula>12</formula>
      <formula>16</formula>
    </cfRule>
    <cfRule type="cellIs" dxfId="6740" priority="4164" stopIfTrue="1" operator="greaterThan">
      <formula>16</formula>
    </cfRule>
  </conditionalFormatting>
  <conditionalFormatting sqref="K28">
    <cfRule type="cellIs" dxfId="6739" priority="4159" stopIfTrue="1" operator="greaterThan">
      <formula>6.2</formula>
    </cfRule>
    <cfRule type="cellIs" dxfId="6738" priority="4160" stopIfTrue="1" operator="between">
      <formula>5.601</formula>
      <formula>6.2</formula>
    </cfRule>
    <cfRule type="cellIs" dxfId="6737" priority="4161" stopIfTrue="1" operator="lessThanOrEqual">
      <formula>5.6</formula>
    </cfRule>
  </conditionalFormatting>
  <conditionalFormatting sqref="L28">
    <cfRule type="cellIs" dxfId="6736" priority="4158" stopIfTrue="1" operator="lessThanOrEqual">
      <formula>0.02</formula>
    </cfRule>
  </conditionalFormatting>
  <conditionalFormatting sqref="G28">
    <cfRule type="cellIs" dxfId="6735" priority="4155" stopIfTrue="1" operator="lessThanOrEqual">
      <formula>0.12</formula>
    </cfRule>
    <cfRule type="cellIs" dxfId="6734" priority="4156" stopIfTrue="1" operator="between">
      <formula>0.1201</formula>
      <formula>0.2</formula>
    </cfRule>
    <cfRule type="cellIs" dxfId="6733" priority="4157" stopIfTrue="1" operator="greaterThan">
      <formula>0.2</formula>
    </cfRule>
  </conditionalFormatting>
  <conditionalFormatting sqref="P28">
    <cfRule type="cellIs" dxfId="6732" priority="4153" stopIfTrue="1" operator="between">
      <formula>50.1</formula>
      <formula>100</formula>
    </cfRule>
    <cfRule type="cellIs" dxfId="6731" priority="4154" stopIfTrue="1" operator="greaterThan">
      <formula>100</formula>
    </cfRule>
  </conditionalFormatting>
  <conditionalFormatting sqref="O28">
    <cfRule type="cellIs" dxfId="6730" priority="4151" stopIfTrue="1" operator="between">
      <formula>1250.1</formula>
      <formula>5000</formula>
    </cfRule>
    <cfRule type="cellIs" dxfId="6729" priority="4152" stopIfTrue="1" operator="greaterThan">
      <formula>5000</formula>
    </cfRule>
  </conditionalFormatting>
  <conditionalFormatting sqref="F28:G28">
    <cfRule type="cellIs" dxfId="6728" priority="4148" stopIfTrue="1" operator="lessThanOrEqual">
      <formula>60</formula>
    </cfRule>
    <cfRule type="cellIs" dxfId="6727" priority="4149" stopIfTrue="1" operator="between">
      <formula>60</formula>
      <formula>100</formula>
    </cfRule>
    <cfRule type="cellIs" dxfId="6726" priority="4150" stopIfTrue="1" operator="greaterThan">
      <formula>100</formula>
    </cfRule>
  </conditionalFormatting>
  <conditionalFormatting sqref="E28">
    <cfRule type="cellIs" dxfId="6725" priority="4145" stopIfTrue="1" operator="lessThanOrEqual">
      <formula>2.5</formula>
    </cfRule>
    <cfRule type="cellIs" dxfId="6724" priority="4146" stopIfTrue="1" operator="between">
      <formula>2.5</formula>
      <formula>7</formula>
    </cfRule>
    <cfRule type="cellIs" dxfId="6723" priority="4147" stopIfTrue="1" operator="greaterThan">
      <formula>7</formula>
    </cfRule>
  </conditionalFormatting>
  <conditionalFormatting sqref="H28">
    <cfRule type="cellIs" dxfId="6722" priority="4142" stopIfTrue="1" operator="lessThanOrEqual">
      <formula>12</formula>
    </cfRule>
    <cfRule type="cellIs" dxfId="6721" priority="4143" stopIfTrue="1" operator="between">
      <formula>12</formula>
      <formula>16</formula>
    </cfRule>
    <cfRule type="cellIs" dxfId="6720" priority="4144" stopIfTrue="1" operator="greaterThan">
      <formula>16</formula>
    </cfRule>
  </conditionalFormatting>
  <conditionalFormatting sqref="K28">
    <cfRule type="cellIs" dxfId="6719" priority="4139" stopIfTrue="1" operator="greaterThan">
      <formula>6.2</formula>
    </cfRule>
    <cfRule type="cellIs" dxfId="6718" priority="4140" stopIfTrue="1" operator="between">
      <formula>5.601</formula>
      <formula>6.2</formula>
    </cfRule>
    <cfRule type="cellIs" dxfId="6717" priority="4141" stopIfTrue="1" operator="lessThanOrEqual">
      <formula>5.6</formula>
    </cfRule>
  </conditionalFormatting>
  <conditionalFormatting sqref="L28">
    <cfRule type="cellIs" dxfId="6716" priority="4138" stopIfTrue="1" operator="lessThanOrEqual">
      <formula>0.02</formula>
    </cfRule>
  </conditionalFormatting>
  <conditionalFormatting sqref="G28">
    <cfRule type="cellIs" dxfId="6715" priority="4135" stopIfTrue="1" operator="lessThanOrEqual">
      <formula>0.12</formula>
    </cfRule>
    <cfRule type="cellIs" dxfId="6714" priority="4136" stopIfTrue="1" operator="between">
      <formula>0.1201</formula>
      <formula>0.2</formula>
    </cfRule>
    <cfRule type="cellIs" dxfId="6713" priority="4137" stopIfTrue="1" operator="greaterThan">
      <formula>0.2</formula>
    </cfRule>
  </conditionalFormatting>
  <conditionalFormatting sqref="P28">
    <cfRule type="cellIs" dxfId="6712" priority="4133" stopIfTrue="1" operator="between">
      <formula>50.1</formula>
      <formula>100</formula>
    </cfRule>
    <cfRule type="cellIs" dxfId="6711" priority="4134" stopIfTrue="1" operator="greaterThan">
      <formula>100</formula>
    </cfRule>
  </conditionalFormatting>
  <conditionalFormatting sqref="O28">
    <cfRule type="cellIs" dxfId="6710" priority="4131" stopIfTrue="1" operator="between">
      <formula>1250.1</formula>
      <formula>5000</formula>
    </cfRule>
    <cfRule type="cellIs" dxfId="6709" priority="4132" stopIfTrue="1" operator="greaterThan">
      <formula>5000</formula>
    </cfRule>
  </conditionalFormatting>
  <conditionalFormatting sqref="F24:G25">
    <cfRule type="cellIs" dxfId="6708" priority="4128" stopIfTrue="1" operator="lessThanOrEqual">
      <formula>60</formula>
    </cfRule>
    <cfRule type="cellIs" dxfId="6707" priority="4129" stopIfTrue="1" operator="between">
      <formula>60</formula>
      <formula>100</formula>
    </cfRule>
    <cfRule type="cellIs" dxfId="6706" priority="4130" stopIfTrue="1" operator="greaterThan">
      <formula>100</formula>
    </cfRule>
  </conditionalFormatting>
  <conditionalFormatting sqref="E24:E25">
    <cfRule type="cellIs" dxfId="6705" priority="4125" stopIfTrue="1" operator="lessThanOrEqual">
      <formula>2.5</formula>
    </cfRule>
    <cfRule type="cellIs" dxfId="6704" priority="4126" stopIfTrue="1" operator="between">
      <formula>2.5</formula>
      <formula>7</formula>
    </cfRule>
    <cfRule type="cellIs" dxfId="6703" priority="4127" stopIfTrue="1" operator="greaterThan">
      <formula>7</formula>
    </cfRule>
  </conditionalFormatting>
  <conditionalFormatting sqref="H24:H25">
    <cfRule type="cellIs" dxfId="6702" priority="4122" stopIfTrue="1" operator="lessThanOrEqual">
      <formula>12</formula>
    </cfRule>
    <cfRule type="cellIs" dxfId="6701" priority="4123" stopIfTrue="1" operator="between">
      <formula>12</formula>
      <formula>16</formula>
    </cfRule>
    <cfRule type="cellIs" dxfId="6700" priority="4124" stopIfTrue="1" operator="greaterThan">
      <formula>16</formula>
    </cfRule>
  </conditionalFormatting>
  <conditionalFormatting sqref="K24:K25">
    <cfRule type="cellIs" dxfId="6699" priority="4119" stopIfTrue="1" operator="greaterThan">
      <formula>6.2</formula>
    </cfRule>
    <cfRule type="cellIs" dxfId="6698" priority="4120" stopIfTrue="1" operator="between">
      <formula>5.601</formula>
      <formula>6.2</formula>
    </cfRule>
    <cfRule type="cellIs" dxfId="6697" priority="4121" stopIfTrue="1" operator="lessThanOrEqual">
      <formula>5.6</formula>
    </cfRule>
  </conditionalFormatting>
  <conditionalFormatting sqref="L24:L25">
    <cfRule type="cellIs" dxfId="6696" priority="4118" stopIfTrue="1" operator="lessThanOrEqual">
      <formula>0.02</formula>
    </cfRule>
  </conditionalFormatting>
  <conditionalFormatting sqref="G24:G25">
    <cfRule type="cellIs" dxfId="6695" priority="4115" stopIfTrue="1" operator="lessThanOrEqual">
      <formula>0.12</formula>
    </cfRule>
    <cfRule type="cellIs" dxfId="6694" priority="4116" stopIfTrue="1" operator="between">
      <formula>0.1201</formula>
      <formula>0.2</formula>
    </cfRule>
    <cfRule type="cellIs" dxfId="6693" priority="4117" stopIfTrue="1" operator="greaterThan">
      <formula>0.2</formula>
    </cfRule>
  </conditionalFormatting>
  <conditionalFormatting sqref="P24:P25">
    <cfRule type="cellIs" dxfId="6692" priority="4113" stopIfTrue="1" operator="between">
      <formula>50.1</formula>
      <formula>100</formula>
    </cfRule>
    <cfRule type="cellIs" dxfId="6691" priority="4114" stopIfTrue="1" operator="greaterThan">
      <formula>100</formula>
    </cfRule>
  </conditionalFormatting>
  <conditionalFormatting sqref="O24:O25">
    <cfRule type="cellIs" dxfId="6690" priority="4111" stopIfTrue="1" operator="between">
      <formula>1250.1</formula>
      <formula>5000</formula>
    </cfRule>
    <cfRule type="cellIs" dxfId="6689" priority="4112" stopIfTrue="1" operator="greaterThan">
      <formula>5000</formula>
    </cfRule>
  </conditionalFormatting>
  <conditionalFormatting sqref="F24:G25">
    <cfRule type="cellIs" dxfId="6688" priority="4108" stopIfTrue="1" operator="lessThanOrEqual">
      <formula>60</formula>
    </cfRule>
    <cfRule type="cellIs" dxfId="6687" priority="4109" stopIfTrue="1" operator="between">
      <formula>60</formula>
      <formula>100</formula>
    </cfRule>
    <cfRule type="cellIs" dxfId="6686" priority="4110" stopIfTrue="1" operator="greaterThan">
      <formula>100</formula>
    </cfRule>
  </conditionalFormatting>
  <conditionalFormatting sqref="E24:E25">
    <cfRule type="cellIs" dxfId="6685" priority="4105" stopIfTrue="1" operator="lessThanOrEqual">
      <formula>2.5</formula>
    </cfRule>
    <cfRule type="cellIs" dxfId="6684" priority="4106" stopIfTrue="1" operator="between">
      <formula>2.5</formula>
      <formula>7</formula>
    </cfRule>
    <cfRule type="cellIs" dxfId="6683" priority="4107" stopIfTrue="1" operator="greaterThan">
      <formula>7</formula>
    </cfRule>
  </conditionalFormatting>
  <conditionalFormatting sqref="H24:H25">
    <cfRule type="cellIs" dxfId="6682" priority="4102" stopIfTrue="1" operator="lessThanOrEqual">
      <formula>12</formula>
    </cfRule>
    <cfRule type="cellIs" dxfId="6681" priority="4103" stopIfTrue="1" operator="between">
      <formula>12</formula>
      <formula>16</formula>
    </cfRule>
    <cfRule type="cellIs" dxfId="6680" priority="4104" stopIfTrue="1" operator="greaterThan">
      <formula>16</formula>
    </cfRule>
  </conditionalFormatting>
  <conditionalFormatting sqref="K24:K25">
    <cfRule type="cellIs" dxfId="6679" priority="4099" stopIfTrue="1" operator="greaterThan">
      <formula>6.2</formula>
    </cfRule>
    <cfRule type="cellIs" dxfId="6678" priority="4100" stopIfTrue="1" operator="between">
      <formula>5.601</formula>
      <formula>6.2</formula>
    </cfRule>
    <cfRule type="cellIs" dxfId="6677" priority="4101" stopIfTrue="1" operator="lessThanOrEqual">
      <formula>5.6</formula>
    </cfRule>
  </conditionalFormatting>
  <conditionalFormatting sqref="L24:L25">
    <cfRule type="cellIs" dxfId="6676" priority="4098" stopIfTrue="1" operator="lessThanOrEqual">
      <formula>0.02</formula>
    </cfRule>
  </conditionalFormatting>
  <conditionalFormatting sqref="G24:G25">
    <cfRule type="cellIs" dxfId="6675" priority="4095" stopIfTrue="1" operator="lessThanOrEqual">
      <formula>0.12</formula>
    </cfRule>
    <cfRule type="cellIs" dxfId="6674" priority="4096" stopIfTrue="1" operator="between">
      <formula>0.1201</formula>
      <formula>0.2</formula>
    </cfRule>
    <cfRule type="cellIs" dxfId="6673" priority="4097" stopIfTrue="1" operator="greaterThan">
      <formula>0.2</formula>
    </cfRule>
  </conditionalFormatting>
  <conditionalFormatting sqref="P24:P25">
    <cfRule type="cellIs" dxfId="6672" priority="4093" stopIfTrue="1" operator="between">
      <formula>50.1</formula>
      <formula>100</formula>
    </cfRule>
    <cfRule type="cellIs" dxfId="6671" priority="4094" stopIfTrue="1" operator="greaterThan">
      <formula>100</formula>
    </cfRule>
  </conditionalFormatting>
  <conditionalFormatting sqref="O24:O25">
    <cfRule type="cellIs" dxfId="6670" priority="4091" stopIfTrue="1" operator="between">
      <formula>1250.1</formula>
      <formula>5000</formula>
    </cfRule>
    <cfRule type="cellIs" dxfId="6669" priority="4092" stopIfTrue="1" operator="greaterThan">
      <formula>5000</formula>
    </cfRule>
  </conditionalFormatting>
  <conditionalFormatting sqref="F26:G26">
    <cfRule type="cellIs" dxfId="6668" priority="4088" stopIfTrue="1" operator="lessThanOrEqual">
      <formula>60</formula>
    </cfRule>
    <cfRule type="cellIs" dxfId="6667" priority="4089" stopIfTrue="1" operator="between">
      <formula>60</formula>
      <formula>100</formula>
    </cfRule>
    <cfRule type="cellIs" dxfId="6666" priority="4090" stopIfTrue="1" operator="greaterThan">
      <formula>100</formula>
    </cfRule>
  </conditionalFormatting>
  <conditionalFormatting sqref="E26">
    <cfRule type="cellIs" dxfId="6665" priority="4085" stopIfTrue="1" operator="lessThanOrEqual">
      <formula>2.5</formula>
    </cfRule>
    <cfRule type="cellIs" dxfId="6664" priority="4086" stopIfTrue="1" operator="between">
      <formula>2.5</formula>
      <formula>7</formula>
    </cfRule>
    <cfRule type="cellIs" dxfId="6663" priority="4087" stopIfTrue="1" operator="greaterThan">
      <formula>7</formula>
    </cfRule>
  </conditionalFormatting>
  <conditionalFormatting sqref="H26">
    <cfRule type="cellIs" dxfId="6662" priority="4082" stopIfTrue="1" operator="lessThanOrEqual">
      <formula>12</formula>
    </cfRule>
    <cfRule type="cellIs" dxfId="6661" priority="4083" stopIfTrue="1" operator="between">
      <formula>12</formula>
      <formula>16</formula>
    </cfRule>
    <cfRule type="cellIs" dxfId="6660" priority="4084" stopIfTrue="1" operator="greaterThan">
      <formula>16</formula>
    </cfRule>
  </conditionalFormatting>
  <conditionalFormatting sqref="K26">
    <cfRule type="cellIs" dxfId="6659" priority="4079" stopIfTrue="1" operator="greaterThan">
      <formula>6.2</formula>
    </cfRule>
    <cfRule type="cellIs" dxfId="6658" priority="4080" stopIfTrue="1" operator="between">
      <formula>5.601</formula>
      <formula>6.2</formula>
    </cfRule>
    <cfRule type="cellIs" dxfId="6657" priority="4081" stopIfTrue="1" operator="lessThanOrEqual">
      <formula>5.6</formula>
    </cfRule>
  </conditionalFormatting>
  <conditionalFormatting sqref="L26">
    <cfRule type="cellIs" dxfId="6656" priority="4078" stopIfTrue="1" operator="lessThanOrEqual">
      <formula>0.02</formula>
    </cfRule>
  </conditionalFormatting>
  <conditionalFormatting sqref="G26">
    <cfRule type="cellIs" dxfId="6655" priority="4075" stopIfTrue="1" operator="lessThanOrEqual">
      <formula>0.12</formula>
    </cfRule>
    <cfRule type="cellIs" dxfId="6654" priority="4076" stopIfTrue="1" operator="between">
      <formula>0.1201</formula>
      <formula>0.2</formula>
    </cfRule>
    <cfRule type="cellIs" dxfId="6653" priority="4077" stopIfTrue="1" operator="greaterThan">
      <formula>0.2</formula>
    </cfRule>
  </conditionalFormatting>
  <conditionalFormatting sqref="P26">
    <cfRule type="cellIs" dxfId="6652" priority="4073" stopIfTrue="1" operator="between">
      <formula>50.1</formula>
      <formula>100</formula>
    </cfRule>
    <cfRule type="cellIs" dxfId="6651" priority="4074" stopIfTrue="1" operator="greaterThan">
      <formula>100</formula>
    </cfRule>
  </conditionalFormatting>
  <conditionalFormatting sqref="O26">
    <cfRule type="cellIs" dxfId="6650" priority="4071" stopIfTrue="1" operator="between">
      <formula>1250.1</formula>
      <formula>5000</formula>
    </cfRule>
    <cfRule type="cellIs" dxfId="6649" priority="4072" stopIfTrue="1" operator="greaterThan">
      <formula>5000</formula>
    </cfRule>
  </conditionalFormatting>
  <conditionalFormatting sqref="F35 J35">
    <cfRule type="cellIs" dxfId="6648" priority="4068" stopIfTrue="1" operator="lessThanOrEqual">
      <formula>60</formula>
    </cfRule>
    <cfRule type="cellIs" dxfId="6647" priority="4069" stopIfTrue="1" operator="between">
      <formula>60</formula>
      <formula>100</formula>
    </cfRule>
    <cfRule type="cellIs" dxfId="6646" priority="4070" stopIfTrue="1" operator="greaterThan">
      <formula>100</formula>
    </cfRule>
  </conditionalFormatting>
  <conditionalFormatting sqref="E35">
    <cfRule type="cellIs" dxfId="6645" priority="4065" stopIfTrue="1" operator="lessThanOrEqual">
      <formula>2.5</formula>
    </cfRule>
    <cfRule type="cellIs" dxfId="6644" priority="4066" stopIfTrue="1" operator="between">
      <formula>2.5</formula>
      <formula>7</formula>
    </cfRule>
    <cfRule type="cellIs" dxfId="6643" priority="4067" stopIfTrue="1" operator="greaterThan">
      <formula>7</formula>
    </cfRule>
  </conditionalFormatting>
  <conditionalFormatting sqref="H35">
    <cfRule type="cellIs" dxfId="6642" priority="4062" stopIfTrue="1" operator="lessThanOrEqual">
      <formula>12</formula>
    </cfRule>
    <cfRule type="cellIs" dxfId="6641" priority="4063" stopIfTrue="1" operator="between">
      <formula>12</formula>
      <formula>16</formula>
    </cfRule>
    <cfRule type="cellIs" dxfId="6640" priority="4064" stopIfTrue="1" operator="greaterThan">
      <formula>16</formula>
    </cfRule>
  </conditionalFormatting>
  <conditionalFormatting sqref="K35">
    <cfRule type="cellIs" dxfId="6639" priority="4059" stopIfTrue="1" operator="greaterThan">
      <formula>6.2</formula>
    </cfRule>
    <cfRule type="cellIs" dxfId="6638" priority="4060" stopIfTrue="1" operator="between">
      <formula>5.601</formula>
      <formula>6.2</formula>
    </cfRule>
    <cfRule type="cellIs" dxfId="6637" priority="4061" stopIfTrue="1" operator="lessThanOrEqual">
      <formula>5.6</formula>
    </cfRule>
  </conditionalFormatting>
  <conditionalFormatting sqref="L35">
    <cfRule type="cellIs" dxfId="6636" priority="4058" stopIfTrue="1" operator="lessThanOrEqual">
      <formula>0.02</formula>
    </cfRule>
  </conditionalFormatting>
  <conditionalFormatting sqref="G35">
    <cfRule type="cellIs" dxfId="6635" priority="4055" stopIfTrue="1" operator="lessThanOrEqual">
      <formula>0.12</formula>
    </cfRule>
    <cfRule type="cellIs" dxfId="6634" priority="4056" stopIfTrue="1" operator="between">
      <formula>0.1201</formula>
      <formula>0.2</formula>
    </cfRule>
    <cfRule type="cellIs" dxfId="6633" priority="4057" stopIfTrue="1" operator="greaterThan">
      <formula>0.2</formula>
    </cfRule>
  </conditionalFormatting>
  <conditionalFormatting sqref="P35">
    <cfRule type="cellIs" dxfId="6632" priority="4053" stopIfTrue="1" operator="between">
      <formula>50.1</formula>
      <formula>100</formula>
    </cfRule>
    <cfRule type="cellIs" dxfId="6631" priority="4054" stopIfTrue="1" operator="greaterThan">
      <formula>100</formula>
    </cfRule>
  </conditionalFormatting>
  <conditionalFormatting sqref="O35">
    <cfRule type="cellIs" dxfId="6630" priority="4051" stopIfTrue="1" operator="between">
      <formula>1250.1</formula>
      <formula>5000</formula>
    </cfRule>
    <cfRule type="cellIs" dxfId="6629" priority="4052" stopIfTrue="1" operator="greaterThan">
      <formula>5000</formula>
    </cfRule>
  </conditionalFormatting>
  <conditionalFormatting sqref="F35 J35">
    <cfRule type="cellIs" dxfId="6628" priority="4048" stopIfTrue="1" operator="lessThanOrEqual">
      <formula>60</formula>
    </cfRule>
    <cfRule type="cellIs" dxfId="6627" priority="4049" stopIfTrue="1" operator="between">
      <formula>60</formula>
      <formula>100</formula>
    </cfRule>
    <cfRule type="cellIs" dxfId="6626" priority="4050" stopIfTrue="1" operator="greaterThan">
      <formula>100</formula>
    </cfRule>
  </conditionalFormatting>
  <conditionalFormatting sqref="E35">
    <cfRule type="cellIs" dxfId="6625" priority="4045" stopIfTrue="1" operator="lessThanOrEqual">
      <formula>2.5</formula>
    </cfRule>
    <cfRule type="cellIs" dxfId="6624" priority="4046" stopIfTrue="1" operator="between">
      <formula>2.5</formula>
      <formula>7</formula>
    </cfRule>
    <cfRule type="cellIs" dxfId="6623" priority="4047" stopIfTrue="1" operator="greaterThan">
      <formula>7</formula>
    </cfRule>
  </conditionalFormatting>
  <conditionalFormatting sqref="H35">
    <cfRule type="cellIs" dxfId="6622" priority="4042" stopIfTrue="1" operator="lessThanOrEqual">
      <formula>12</formula>
    </cfRule>
    <cfRule type="cellIs" dxfId="6621" priority="4043" stopIfTrue="1" operator="between">
      <formula>12</formula>
      <formula>16</formula>
    </cfRule>
    <cfRule type="cellIs" dxfId="6620" priority="4044" stopIfTrue="1" operator="greaterThan">
      <formula>16</formula>
    </cfRule>
  </conditionalFormatting>
  <conditionalFormatting sqref="K35">
    <cfRule type="cellIs" dxfId="6619" priority="4039" stopIfTrue="1" operator="greaterThan">
      <formula>6.2</formula>
    </cfRule>
    <cfRule type="cellIs" dxfId="6618" priority="4040" stopIfTrue="1" operator="between">
      <formula>5.601</formula>
      <formula>6.2</formula>
    </cfRule>
    <cfRule type="cellIs" dxfId="6617" priority="4041" stopIfTrue="1" operator="lessThanOrEqual">
      <formula>5.6</formula>
    </cfRule>
  </conditionalFormatting>
  <conditionalFormatting sqref="L35">
    <cfRule type="cellIs" dxfId="6616" priority="4038" stopIfTrue="1" operator="lessThanOrEqual">
      <formula>0.02</formula>
    </cfRule>
  </conditionalFormatting>
  <conditionalFormatting sqref="G35">
    <cfRule type="cellIs" dxfId="6615" priority="4035" stopIfTrue="1" operator="lessThanOrEqual">
      <formula>0.12</formula>
    </cfRule>
    <cfRule type="cellIs" dxfId="6614" priority="4036" stopIfTrue="1" operator="between">
      <formula>0.1201</formula>
      <formula>0.2</formula>
    </cfRule>
    <cfRule type="cellIs" dxfId="6613" priority="4037" stopIfTrue="1" operator="greaterThan">
      <formula>0.2</formula>
    </cfRule>
  </conditionalFormatting>
  <conditionalFormatting sqref="P35">
    <cfRule type="cellIs" dxfId="6612" priority="4033" stopIfTrue="1" operator="between">
      <formula>50.1</formula>
      <formula>100</formula>
    </cfRule>
    <cfRule type="cellIs" dxfId="6611" priority="4034" stopIfTrue="1" operator="greaterThan">
      <formula>100</formula>
    </cfRule>
  </conditionalFormatting>
  <conditionalFormatting sqref="O35">
    <cfRule type="cellIs" dxfId="6610" priority="4031" stopIfTrue="1" operator="between">
      <formula>1250.1</formula>
      <formula>5000</formula>
    </cfRule>
    <cfRule type="cellIs" dxfId="6609" priority="4032" stopIfTrue="1" operator="greaterThan">
      <formula>5000</formula>
    </cfRule>
  </conditionalFormatting>
  <conditionalFormatting sqref="F33:G33">
    <cfRule type="cellIs" dxfId="6608" priority="4028" stopIfTrue="1" operator="lessThanOrEqual">
      <formula>60</formula>
    </cfRule>
    <cfRule type="cellIs" dxfId="6607" priority="4029" stopIfTrue="1" operator="between">
      <formula>60</formula>
      <formula>100</formula>
    </cfRule>
    <cfRule type="cellIs" dxfId="6606" priority="4030" stopIfTrue="1" operator="greaterThan">
      <formula>100</formula>
    </cfRule>
  </conditionalFormatting>
  <conditionalFormatting sqref="E33">
    <cfRule type="cellIs" dxfId="6605" priority="4025" stopIfTrue="1" operator="lessThanOrEqual">
      <formula>2.5</formula>
    </cfRule>
    <cfRule type="cellIs" dxfId="6604" priority="4026" stopIfTrue="1" operator="between">
      <formula>2.5</formula>
      <formula>7</formula>
    </cfRule>
    <cfRule type="cellIs" dxfId="6603" priority="4027" stopIfTrue="1" operator="greaterThan">
      <formula>7</formula>
    </cfRule>
  </conditionalFormatting>
  <conditionalFormatting sqref="H33">
    <cfRule type="cellIs" dxfId="6602" priority="4022" stopIfTrue="1" operator="lessThanOrEqual">
      <formula>12</formula>
    </cfRule>
    <cfRule type="cellIs" dxfId="6601" priority="4023" stopIfTrue="1" operator="between">
      <formula>12</formula>
      <formula>16</formula>
    </cfRule>
    <cfRule type="cellIs" dxfId="6600" priority="4024" stopIfTrue="1" operator="greaterThan">
      <formula>16</formula>
    </cfRule>
  </conditionalFormatting>
  <conditionalFormatting sqref="K33">
    <cfRule type="cellIs" dxfId="6599" priority="4019" stopIfTrue="1" operator="greaterThan">
      <formula>6.2</formula>
    </cfRule>
    <cfRule type="cellIs" dxfId="6598" priority="4020" stopIfTrue="1" operator="between">
      <formula>5.601</formula>
      <formula>6.2</formula>
    </cfRule>
    <cfRule type="cellIs" dxfId="6597" priority="4021" stopIfTrue="1" operator="lessThanOrEqual">
      <formula>5.6</formula>
    </cfRule>
  </conditionalFormatting>
  <conditionalFormatting sqref="L33">
    <cfRule type="cellIs" dxfId="6596" priority="4018" stopIfTrue="1" operator="lessThanOrEqual">
      <formula>0.02</formula>
    </cfRule>
  </conditionalFormatting>
  <conditionalFormatting sqref="G33">
    <cfRule type="cellIs" dxfId="6595" priority="4015" stopIfTrue="1" operator="lessThanOrEqual">
      <formula>0.12</formula>
    </cfRule>
    <cfRule type="cellIs" dxfId="6594" priority="4016" stopIfTrue="1" operator="between">
      <formula>0.1201</formula>
      <formula>0.2</formula>
    </cfRule>
    <cfRule type="cellIs" dxfId="6593" priority="4017" stopIfTrue="1" operator="greaterThan">
      <formula>0.2</formula>
    </cfRule>
  </conditionalFormatting>
  <conditionalFormatting sqref="P33">
    <cfRule type="cellIs" dxfId="6592" priority="4013" stopIfTrue="1" operator="between">
      <formula>50.1</formula>
      <formula>100</formula>
    </cfRule>
    <cfRule type="cellIs" dxfId="6591" priority="4014" stopIfTrue="1" operator="greaterThan">
      <formula>100</formula>
    </cfRule>
  </conditionalFormatting>
  <conditionalFormatting sqref="O33">
    <cfRule type="cellIs" dxfId="6590" priority="4011" stopIfTrue="1" operator="between">
      <formula>1250.1</formula>
      <formula>5000</formula>
    </cfRule>
    <cfRule type="cellIs" dxfId="6589" priority="4012" stopIfTrue="1" operator="greaterThan">
      <formula>5000</formula>
    </cfRule>
  </conditionalFormatting>
  <conditionalFormatting sqref="F33:G33">
    <cfRule type="cellIs" dxfId="6588" priority="4008" stopIfTrue="1" operator="lessThanOrEqual">
      <formula>60</formula>
    </cfRule>
    <cfRule type="cellIs" dxfId="6587" priority="4009" stopIfTrue="1" operator="between">
      <formula>60</formula>
      <formula>100</formula>
    </cfRule>
    <cfRule type="cellIs" dxfId="6586" priority="4010" stopIfTrue="1" operator="greaterThan">
      <formula>100</formula>
    </cfRule>
  </conditionalFormatting>
  <conditionalFormatting sqref="E33">
    <cfRule type="cellIs" dxfId="6585" priority="4005" stopIfTrue="1" operator="lessThanOrEqual">
      <formula>2.5</formula>
    </cfRule>
    <cfRule type="cellIs" dxfId="6584" priority="4006" stopIfTrue="1" operator="between">
      <formula>2.5</formula>
      <formula>7</formula>
    </cfRule>
    <cfRule type="cellIs" dxfId="6583" priority="4007" stopIfTrue="1" operator="greaterThan">
      <formula>7</formula>
    </cfRule>
  </conditionalFormatting>
  <conditionalFormatting sqref="H33">
    <cfRule type="cellIs" dxfId="6582" priority="4002" stopIfTrue="1" operator="lessThanOrEqual">
      <formula>12</formula>
    </cfRule>
    <cfRule type="cellIs" dxfId="6581" priority="4003" stopIfTrue="1" operator="between">
      <formula>12</formula>
      <formula>16</formula>
    </cfRule>
    <cfRule type="cellIs" dxfId="6580" priority="4004" stopIfTrue="1" operator="greaterThan">
      <formula>16</formula>
    </cfRule>
  </conditionalFormatting>
  <conditionalFormatting sqref="K33">
    <cfRule type="cellIs" dxfId="6579" priority="3999" stopIfTrue="1" operator="greaterThan">
      <formula>6.2</formula>
    </cfRule>
    <cfRule type="cellIs" dxfId="6578" priority="4000" stopIfTrue="1" operator="between">
      <formula>5.601</formula>
      <formula>6.2</formula>
    </cfRule>
    <cfRule type="cellIs" dxfId="6577" priority="4001" stopIfTrue="1" operator="lessThanOrEqual">
      <formula>5.6</formula>
    </cfRule>
  </conditionalFormatting>
  <conditionalFormatting sqref="L33">
    <cfRule type="cellIs" dxfId="6576" priority="3998" stopIfTrue="1" operator="lessThanOrEqual">
      <formula>0.02</formula>
    </cfRule>
  </conditionalFormatting>
  <conditionalFormatting sqref="G33">
    <cfRule type="cellIs" dxfId="6575" priority="3995" stopIfTrue="1" operator="lessThanOrEqual">
      <formula>0.12</formula>
    </cfRule>
    <cfRule type="cellIs" dxfId="6574" priority="3996" stopIfTrue="1" operator="between">
      <formula>0.1201</formula>
      <formula>0.2</formula>
    </cfRule>
    <cfRule type="cellIs" dxfId="6573" priority="3997" stopIfTrue="1" operator="greaterThan">
      <formula>0.2</formula>
    </cfRule>
  </conditionalFormatting>
  <conditionalFormatting sqref="P33">
    <cfRule type="cellIs" dxfId="6572" priority="3993" stopIfTrue="1" operator="between">
      <formula>50.1</formula>
      <formula>100</formula>
    </cfRule>
    <cfRule type="cellIs" dxfId="6571" priority="3994" stopIfTrue="1" operator="greaterThan">
      <formula>100</formula>
    </cfRule>
  </conditionalFormatting>
  <conditionalFormatting sqref="O33">
    <cfRule type="cellIs" dxfId="6570" priority="3991" stopIfTrue="1" operator="between">
      <formula>1250.1</formula>
      <formula>5000</formula>
    </cfRule>
    <cfRule type="cellIs" dxfId="6569" priority="3992" stopIfTrue="1" operator="greaterThan">
      <formula>5000</formula>
    </cfRule>
  </conditionalFormatting>
  <conditionalFormatting sqref="F34:G34">
    <cfRule type="cellIs" dxfId="6568" priority="3988" stopIfTrue="1" operator="lessThanOrEqual">
      <formula>60</formula>
    </cfRule>
    <cfRule type="cellIs" dxfId="6567" priority="3989" stopIfTrue="1" operator="between">
      <formula>60</formula>
      <formula>100</formula>
    </cfRule>
    <cfRule type="cellIs" dxfId="6566" priority="3990" stopIfTrue="1" operator="greaterThan">
      <formula>100</formula>
    </cfRule>
  </conditionalFormatting>
  <conditionalFormatting sqref="E34">
    <cfRule type="cellIs" dxfId="6565" priority="3985" stopIfTrue="1" operator="lessThanOrEqual">
      <formula>2.5</formula>
    </cfRule>
    <cfRule type="cellIs" dxfId="6564" priority="3986" stopIfTrue="1" operator="between">
      <formula>2.5</formula>
      <formula>7</formula>
    </cfRule>
    <cfRule type="cellIs" dxfId="6563" priority="3987" stopIfTrue="1" operator="greaterThan">
      <formula>7</formula>
    </cfRule>
  </conditionalFormatting>
  <conditionalFormatting sqref="H34">
    <cfRule type="cellIs" dxfId="6562" priority="3982" stopIfTrue="1" operator="lessThanOrEqual">
      <formula>12</formula>
    </cfRule>
    <cfRule type="cellIs" dxfId="6561" priority="3983" stopIfTrue="1" operator="between">
      <formula>12</formula>
      <formula>16</formula>
    </cfRule>
    <cfRule type="cellIs" dxfId="6560" priority="3984" stopIfTrue="1" operator="greaterThan">
      <formula>16</formula>
    </cfRule>
  </conditionalFormatting>
  <conditionalFormatting sqref="K34">
    <cfRule type="cellIs" dxfId="6559" priority="3979" stopIfTrue="1" operator="greaterThan">
      <formula>6.2</formula>
    </cfRule>
    <cfRule type="cellIs" dxfId="6558" priority="3980" stopIfTrue="1" operator="between">
      <formula>5.601</formula>
      <formula>6.2</formula>
    </cfRule>
    <cfRule type="cellIs" dxfId="6557" priority="3981" stopIfTrue="1" operator="lessThanOrEqual">
      <formula>5.6</formula>
    </cfRule>
  </conditionalFormatting>
  <conditionalFormatting sqref="L34">
    <cfRule type="cellIs" dxfId="6556" priority="3978" stopIfTrue="1" operator="lessThanOrEqual">
      <formula>0.02</formula>
    </cfRule>
  </conditionalFormatting>
  <conditionalFormatting sqref="G34">
    <cfRule type="cellIs" dxfId="6555" priority="3975" stopIfTrue="1" operator="lessThanOrEqual">
      <formula>0.12</formula>
    </cfRule>
    <cfRule type="cellIs" dxfId="6554" priority="3976" stopIfTrue="1" operator="between">
      <formula>0.1201</formula>
      <formula>0.2</formula>
    </cfRule>
    <cfRule type="cellIs" dxfId="6553" priority="3977" stopIfTrue="1" operator="greaterThan">
      <formula>0.2</formula>
    </cfRule>
  </conditionalFormatting>
  <conditionalFormatting sqref="P34">
    <cfRule type="cellIs" dxfId="6552" priority="3973" stopIfTrue="1" operator="between">
      <formula>50.1</formula>
      <formula>100</formula>
    </cfRule>
    <cfRule type="cellIs" dxfId="6551" priority="3974" stopIfTrue="1" operator="greaterThan">
      <formula>100</formula>
    </cfRule>
  </conditionalFormatting>
  <conditionalFormatting sqref="O34">
    <cfRule type="cellIs" dxfId="6550" priority="3971" stopIfTrue="1" operator="between">
      <formula>1250.1</formula>
      <formula>5000</formula>
    </cfRule>
    <cfRule type="cellIs" dxfId="6549" priority="3972" stopIfTrue="1" operator="greaterThan">
      <formula>5000</formula>
    </cfRule>
  </conditionalFormatting>
  <conditionalFormatting sqref="F34:G34">
    <cfRule type="cellIs" dxfId="6548" priority="3968" stopIfTrue="1" operator="lessThanOrEqual">
      <formula>60</formula>
    </cfRule>
    <cfRule type="cellIs" dxfId="6547" priority="3969" stopIfTrue="1" operator="between">
      <formula>60</formula>
      <formula>100</formula>
    </cfRule>
    <cfRule type="cellIs" dxfId="6546" priority="3970" stopIfTrue="1" operator="greaterThan">
      <formula>100</formula>
    </cfRule>
  </conditionalFormatting>
  <conditionalFormatting sqref="E34">
    <cfRule type="cellIs" dxfId="6545" priority="3965" stopIfTrue="1" operator="lessThanOrEqual">
      <formula>2.5</formula>
    </cfRule>
    <cfRule type="cellIs" dxfId="6544" priority="3966" stopIfTrue="1" operator="between">
      <formula>2.5</formula>
      <formula>7</formula>
    </cfRule>
    <cfRule type="cellIs" dxfId="6543" priority="3967" stopIfTrue="1" operator="greaterThan">
      <formula>7</formula>
    </cfRule>
  </conditionalFormatting>
  <conditionalFormatting sqref="H34">
    <cfRule type="cellIs" dxfId="6542" priority="3962" stopIfTrue="1" operator="lessThanOrEqual">
      <formula>12</formula>
    </cfRule>
    <cfRule type="cellIs" dxfId="6541" priority="3963" stopIfTrue="1" operator="between">
      <formula>12</formula>
      <formula>16</formula>
    </cfRule>
    <cfRule type="cellIs" dxfId="6540" priority="3964" stopIfTrue="1" operator="greaterThan">
      <formula>16</formula>
    </cfRule>
  </conditionalFormatting>
  <conditionalFormatting sqref="K34">
    <cfRule type="cellIs" dxfId="6539" priority="3959" stopIfTrue="1" operator="greaterThan">
      <formula>6.2</formula>
    </cfRule>
    <cfRule type="cellIs" dxfId="6538" priority="3960" stopIfTrue="1" operator="between">
      <formula>5.601</formula>
      <formula>6.2</formula>
    </cfRule>
    <cfRule type="cellIs" dxfId="6537" priority="3961" stopIfTrue="1" operator="lessThanOrEqual">
      <formula>5.6</formula>
    </cfRule>
  </conditionalFormatting>
  <conditionalFormatting sqref="L34">
    <cfRule type="cellIs" dxfId="6536" priority="3958" stopIfTrue="1" operator="lessThanOrEqual">
      <formula>0.02</formula>
    </cfRule>
  </conditionalFormatting>
  <conditionalFormatting sqref="G34">
    <cfRule type="cellIs" dxfId="6535" priority="3955" stopIfTrue="1" operator="lessThanOrEqual">
      <formula>0.12</formula>
    </cfRule>
    <cfRule type="cellIs" dxfId="6534" priority="3956" stopIfTrue="1" operator="between">
      <formula>0.1201</formula>
      <formula>0.2</formula>
    </cfRule>
    <cfRule type="cellIs" dxfId="6533" priority="3957" stopIfTrue="1" operator="greaterThan">
      <formula>0.2</formula>
    </cfRule>
  </conditionalFormatting>
  <conditionalFormatting sqref="P34">
    <cfRule type="cellIs" dxfId="6532" priority="3953" stopIfTrue="1" operator="between">
      <formula>50.1</formula>
      <formula>100</formula>
    </cfRule>
    <cfRule type="cellIs" dxfId="6531" priority="3954" stopIfTrue="1" operator="greaterThan">
      <formula>100</formula>
    </cfRule>
  </conditionalFormatting>
  <conditionalFormatting sqref="O34">
    <cfRule type="cellIs" dxfId="6530" priority="3951" stopIfTrue="1" operator="between">
      <formula>1250.1</formula>
      <formula>5000</formula>
    </cfRule>
    <cfRule type="cellIs" dxfId="6529" priority="3952" stopIfTrue="1" operator="greaterThan">
      <formula>5000</formula>
    </cfRule>
  </conditionalFormatting>
  <conditionalFormatting sqref="F30:G30">
    <cfRule type="cellIs" dxfId="6528" priority="3948" stopIfTrue="1" operator="lessThanOrEqual">
      <formula>60</formula>
    </cfRule>
    <cfRule type="cellIs" dxfId="6527" priority="3949" stopIfTrue="1" operator="between">
      <formula>60</formula>
      <formula>100</formula>
    </cfRule>
    <cfRule type="cellIs" dxfId="6526" priority="3950" stopIfTrue="1" operator="greaterThan">
      <formula>100</formula>
    </cfRule>
  </conditionalFormatting>
  <conditionalFormatting sqref="E30">
    <cfRule type="cellIs" dxfId="6525" priority="3945" stopIfTrue="1" operator="lessThanOrEqual">
      <formula>2.5</formula>
    </cfRule>
    <cfRule type="cellIs" dxfId="6524" priority="3946" stopIfTrue="1" operator="between">
      <formula>2.5</formula>
      <formula>7</formula>
    </cfRule>
    <cfRule type="cellIs" dxfId="6523" priority="3947" stopIfTrue="1" operator="greaterThan">
      <formula>7</formula>
    </cfRule>
  </conditionalFormatting>
  <conditionalFormatting sqref="H30">
    <cfRule type="cellIs" dxfId="6522" priority="3942" stopIfTrue="1" operator="lessThanOrEqual">
      <formula>12</formula>
    </cfRule>
    <cfRule type="cellIs" dxfId="6521" priority="3943" stopIfTrue="1" operator="between">
      <formula>12</formula>
      <formula>16</formula>
    </cfRule>
    <cfRule type="cellIs" dxfId="6520" priority="3944" stopIfTrue="1" operator="greaterThan">
      <formula>16</formula>
    </cfRule>
  </conditionalFormatting>
  <conditionalFormatting sqref="K30">
    <cfRule type="cellIs" dxfId="6519" priority="3939" stopIfTrue="1" operator="greaterThan">
      <formula>6.2</formula>
    </cfRule>
    <cfRule type="cellIs" dxfId="6518" priority="3940" stopIfTrue="1" operator="between">
      <formula>5.601</formula>
      <formula>6.2</formula>
    </cfRule>
    <cfRule type="cellIs" dxfId="6517" priority="3941" stopIfTrue="1" operator="lessThanOrEqual">
      <formula>5.6</formula>
    </cfRule>
  </conditionalFormatting>
  <conditionalFormatting sqref="L30">
    <cfRule type="cellIs" dxfId="6516" priority="3938" stopIfTrue="1" operator="lessThanOrEqual">
      <formula>0.02</formula>
    </cfRule>
  </conditionalFormatting>
  <conditionalFormatting sqref="G30">
    <cfRule type="cellIs" dxfId="6515" priority="3935" stopIfTrue="1" operator="lessThanOrEqual">
      <formula>0.12</formula>
    </cfRule>
    <cfRule type="cellIs" dxfId="6514" priority="3936" stopIfTrue="1" operator="between">
      <formula>0.1201</formula>
      <formula>0.2</formula>
    </cfRule>
    <cfRule type="cellIs" dxfId="6513" priority="3937" stopIfTrue="1" operator="greaterThan">
      <formula>0.2</formula>
    </cfRule>
  </conditionalFormatting>
  <conditionalFormatting sqref="P30">
    <cfRule type="cellIs" dxfId="6512" priority="3933" stopIfTrue="1" operator="between">
      <formula>50.1</formula>
      <formula>100</formula>
    </cfRule>
    <cfRule type="cellIs" dxfId="6511" priority="3934" stopIfTrue="1" operator="greaterThan">
      <formula>100</formula>
    </cfRule>
  </conditionalFormatting>
  <conditionalFormatting sqref="O30">
    <cfRule type="cellIs" dxfId="6510" priority="3931" stopIfTrue="1" operator="between">
      <formula>1250.1</formula>
      <formula>5000</formula>
    </cfRule>
    <cfRule type="cellIs" dxfId="6509" priority="3932" stopIfTrue="1" operator="greaterThan">
      <formula>5000</formula>
    </cfRule>
  </conditionalFormatting>
  <conditionalFormatting sqref="F30:G30">
    <cfRule type="cellIs" dxfId="6508" priority="3928" stopIfTrue="1" operator="lessThanOrEqual">
      <formula>60</formula>
    </cfRule>
    <cfRule type="cellIs" dxfId="6507" priority="3929" stopIfTrue="1" operator="between">
      <formula>60</formula>
      <formula>100</formula>
    </cfRule>
    <cfRule type="cellIs" dxfId="6506" priority="3930" stopIfTrue="1" operator="greaterThan">
      <formula>100</formula>
    </cfRule>
  </conditionalFormatting>
  <conditionalFormatting sqref="E30">
    <cfRule type="cellIs" dxfId="6505" priority="3925" stopIfTrue="1" operator="lessThanOrEqual">
      <formula>2.5</formula>
    </cfRule>
    <cfRule type="cellIs" dxfId="6504" priority="3926" stopIfTrue="1" operator="between">
      <formula>2.5</formula>
      <formula>7</formula>
    </cfRule>
    <cfRule type="cellIs" dxfId="6503" priority="3927" stopIfTrue="1" operator="greaterThan">
      <formula>7</formula>
    </cfRule>
  </conditionalFormatting>
  <conditionalFormatting sqref="H30">
    <cfRule type="cellIs" dxfId="6502" priority="3922" stopIfTrue="1" operator="lessThanOrEqual">
      <formula>12</formula>
    </cfRule>
    <cfRule type="cellIs" dxfId="6501" priority="3923" stopIfTrue="1" operator="between">
      <formula>12</formula>
      <formula>16</formula>
    </cfRule>
    <cfRule type="cellIs" dxfId="6500" priority="3924" stopIfTrue="1" operator="greaterThan">
      <formula>16</formula>
    </cfRule>
  </conditionalFormatting>
  <conditionalFormatting sqref="K30">
    <cfRule type="cellIs" dxfId="6499" priority="3919" stopIfTrue="1" operator="greaterThan">
      <formula>6.2</formula>
    </cfRule>
    <cfRule type="cellIs" dxfId="6498" priority="3920" stopIfTrue="1" operator="between">
      <formula>5.601</formula>
      <formula>6.2</formula>
    </cfRule>
    <cfRule type="cellIs" dxfId="6497" priority="3921" stopIfTrue="1" operator="lessThanOrEqual">
      <formula>5.6</formula>
    </cfRule>
  </conditionalFormatting>
  <conditionalFormatting sqref="L30">
    <cfRule type="cellIs" dxfId="6496" priority="3918" stopIfTrue="1" operator="lessThanOrEqual">
      <formula>0.02</formula>
    </cfRule>
  </conditionalFormatting>
  <conditionalFormatting sqref="G30">
    <cfRule type="cellIs" dxfId="6495" priority="3915" stopIfTrue="1" operator="lessThanOrEqual">
      <formula>0.12</formula>
    </cfRule>
    <cfRule type="cellIs" dxfId="6494" priority="3916" stopIfTrue="1" operator="between">
      <formula>0.1201</formula>
      <formula>0.2</formula>
    </cfRule>
    <cfRule type="cellIs" dxfId="6493" priority="3917" stopIfTrue="1" operator="greaterThan">
      <formula>0.2</formula>
    </cfRule>
  </conditionalFormatting>
  <conditionalFormatting sqref="P30">
    <cfRule type="cellIs" dxfId="6492" priority="3913" stopIfTrue="1" operator="between">
      <formula>50.1</formula>
      <formula>100</formula>
    </cfRule>
    <cfRule type="cellIs" dxfId="6491" priority="3914" stopIfTrue="1" operator="greaterThan">
      <formula>100</formula>
    </cfRule>
  </conditionalFormatting>
  <conditionalFormatting sqref="O30">
    <cfRule type="cellIs" dxfId="6490" priority="3911" stopIfTrue="1" operator="between">
      <formula>1250.1</formula>
      <formula>5000</formula>
    </cfRule>
    <cfRule type="cellIs" dxfId="6489" priority="3912" stopIfTrue="1" operator="greaterThan">
      <formula>5000</formula>
    </cfRule>
  </conditionalFormatting>
  <conditionalFormatting sqref="F31:G31">
    <cfRule type="cellIs" dxfId="6488" priority="3908" stopIfTrue="1" operator="lessThanOrEqual">
      <formula>60</formula>
    </cfRule>
    <cfRule type="cellIs" dxfId="6487" priority="3909" stopIfTrue="1" operator="between">
      <formula>60</formula>
      <formula>100</formula>
    </cfRule>
    <cfRule type="cellIs" dxfId="6486" priority="3910" stopIfTrue="1" operator="greaterThan">
      <formula>100</formula>
    </cfRule>
  </conditionalFormatting>
  <conditionalFormatting sqref="E31">
    <cfRule type="cellIs" dxfId="6485" priority="3905" stopIfTrue="1" operator="lessThanOrEqual">
      <formula>2.5</formula>
    </cfRule>
    <cfRule type="cellIs" dxfId="6484" priority="3906" stopIfTrue="1" operator="between">
      <formula>2.5</formula>
      <formula>7</formula>
    </cfRule>
    <cfRule type="cellIs" dxfId="6483" priority="3907" stopIfTrue="1" operator="greaterThan">
      <formula>7</formula>
    </cfRule>
  </conditionalFormatting>
  <conditionalFormatting sqref="H31">
    <cfRule type="cellIs" dxfId="6482" priority="3902" stopIfTrue="1" operator="lessThanOrEqual">
      <formula>12</formula>
    </cfRule>
    <cfRule type="cellIs" dxfId="6481" priority="3903" stopIfTrue="1" operator="between">
      <formula>12</formula>
      <formula>16</formula>
    </cfRule>
    <cfRule type="cellIs" dxfId="6480" priority="3904" stopIfTrue="1" operator="greaterThan">
      <formula>16</formula>
    </cfRule>
  </conditionalFormatting>
  <conditionalFormatting sqref="K31">
    <cfRule type="cellIs" dxfId="6479" priority="3899" stopIfTrue="1" operator="greaterThan">
      <formula>6.2</formula>
    </cfRule>
    <cfRule type="cellIs" dxfId="6478" priority="3900" stopIfTrue="1" operator="between">
      <formula>5.601</formula>
      <formula>6.2</formula>
    </cfRule>
    <cfRule type="cellIs" dxfId="6477" priority="3901" stopIfTrue="1" operator="lessThanOrEqual">
      <formula>5.6</formula>
    </cfRule>
  </conditionalFormatting>
  <conditionalFormatting sqref="L31">
    <cfRule type="cellIs" dxfId="6476" priority="3898" stopIfTrue="1" operator="lessThanOrEqual">
      <formula>0.02</formula>
    </cfRule>
  </conditionalFormatting>
  <conditionalFormatting sqref="G31">
    <cfRule type="cellIs" dxfId="6475" priority="3895" stopIfTrue="1" operator="lessThanOrEqual">
      <formula>0.12</formula>
    </cfRule>
    <cfRule type="cellIs" dxfId="6474" priority="3896" stopIfTrue="1" operator="between">
      <formula>0.1201</formula>
      <formula>0.2</formula>
    </cfRule>
    <cfRule type="cellIs" dxfId="6473" priority="3897" stopIfTrue="1" operator="greaterThan">
      <formula>0.2</formula>
    </cfRule>
  </conditionalFormatting>
  <conditionalFormatting sqref="P31">
    <cfRule type="cellIs" dxfId="6472" priority="3893" stopIfTrue="1" operator="between">
      <formula>50.1</formula>
      <formula>100</formula>
    </cfRule>
    <cfRule type="cellIs" dxfId="6471" priority="3894" stopIfTrue="1" operator="greaterThan">
      <formula>100</formula>
    </cfRule>
  </conditionalFormatting>
  <conditionalFormatting sqref="O31">
    <cfRule type="cellIs" dxfId="6470" priority="3891" stopIfTrue="1" operator="between">
      <formula>1250.1</formula>
      <formula>5000</formula>
    </cfRule>
    <cfRule type="cellIs" dxfId="6469" priority="3892" stopIfTrue="1" operator="greaterThan">
      <formula>5000</formula>
    </cfRule>
  </conditionalFormatting>
  <conditionalFormatting sqref="F31:G31">
    <cfRule type="cellIs" dxfId="6468" priority="3888" stopIfTrue="1" operator="lessThanOrEqual">
      <formula>60</formula>
    </cfRule>
    <cfRule type="cellIs" dxfId="6467" priority="3889" stopIfTrue="1" operator="between">
      <formula>60</formula>
      <formula>100</formula>
    </cfRule>
    <cfRule type="cellIs" dxfId="6466" priority="3890" stopIfTrue="1" operator="greaterThan">
      <formula>100</formula>
    </cfRule>
  </conditionalFormatting>
  <conditionalFormatting sqref="E31">
    <cfRule type="cellIs" dxfId="6465" priority="3885" stopIfTrue="1" operator="lessThanOrEqual">
      <formula>2.5</formula>
    </cfRule>
    <cfRule type="cellIs" dxfId="6464" priority="3886" stopIfTrue="1" operator="between">
      <formula>2.5</formula>
      <formula>7</formula>
    </cfRule>
    <cfRule type="cellIs" dxfId="6463" priority="3887" stopIfTrue="1" operator="greaterThan">
      <formula>7</formula>
    </cfRule>
  </conditionalFormatting>
  <conditionalFormatting sqref="H31">
    <cfRule type="cellIs" dxfId="6462" priority="3882" stopIfTrue="1" operator="lessThanOrEqual">
      <formula>12</formula>
    </cfRule>
    <cfRule type="cellIs" dxfId="6461" priority="3883" stopIfTrue="1" operator="between">
      <formula>12</formula>
      <formula>16</formula>
    </cfRule>
    <cfRule type="cellIs" dxfId="6460" priority="3884" stopIfTrue="1" operator="greaterThan">
      <formula>16</formula>
    </cfRule>
  </conditionalFormatting>
  <conditionalFormatting sqref="K31">
    <cfRule type="cellIs" dxfId="6459" priority="3879" stopIfTrue="1" operator="greaterThan">
      <formula>6.2</formula>
    </cfRule>
    <cfRule type="cellIs" dxfId="6458" priority="3880" stopIfTrue="1" operator="between">
      <formula>5.601</formula>
      <formula>6.2</formula>
    </cfRule>
    <cfRule type="cellIs" dxfId="6457" priority="3881" stopIfTrue="1" operator="lessThanOrEqual">
      <formula>5.6</formula>
    </cfRule>
  </conditionalFormatting>
  <conditionalFormatting sqref="L31">
    <cfRule type="cellIs" dxfId="6456" priority="3878" stopIfTrue="1" operator="lessThanOrEqual">
      <formula>0.02</formula>
    </cfRule>
  </conditionalFormatting>
  <conditionalFormatting sqref="G31">
    <cfRule type="cellIs" dxfId="6455" priority="3875" stopIfTrue="1" operator="lessThanOrEqual">
      <formula>0.12</formula>
    </cfRule>
    <cfRule type="cellIs" dxfId="6454" priority="3876" stopIfTrue="1" operator="between">
      <formula>0.1201</formula>
      <formula>0.2</formula>
    </cfRule>
    <cfRule type="cellIs" dxfId="6453" priority="3877" stopIfTrue="1" operator="greaterThan">
      <formula>0.2</formula>
    </cfRule>
  </conditionalFormatting>
  <conditionalFormatting sqref="P31">
    <cfRule type="cellIs" dxfId="6452" priority="3873" stopIfTrue="1" operator="between">
      <formula>50.1</formula>
      <formula>100</formula>
    </cfRule>
    <cfRule type="cellIs" dxfId="6451" priority="3874" stopIfTrue="1" operator="greaterThan">
      <formula>100</formula>
    </cfRule>
  </conditionalFormatting>
  <conditionalFormatting sqref="O31">
    <cfRule type="cellIs" dxfId="6450" priority="3871" stopIfTrue="1" operator="between">
      <formula>1250.1</formula>
      <formula>5000</formula>
    </cfRule>
    <cfRule type="cellIs" dxfId="6449" priority="3872" stopIfTrue="1" operator="greaterThan">
      <formula>5000</formula>
    </cfRule>
  </conditionalFormatting>
  <conditionalFormatting sqref="F32:G32">
    <cfRule type="cellIs" dxfId="6448" priority="3868" stopIfTrue="1" operator="lessThanOrEqual">
      <formula>60</formula>
    </cfRule>
    <cfRule type="cellIs" dxfId="6447" priority="3869" stopIfTrue="1" operator="between">
      <formula>60</formula>
      <formula>100</formula>
    </cfRule>
    <cfRule type="cellIs" dxfId="6446" priority="3870" stopIfTrue="1" operator="greaterThan">
      <formula>100</formula>
    </cfRule>
  </conditionalFormatting>
  <conditionalFormatting sqref="E32">
    <cfRule type="cellIs" dxfId="6445" priority="3865" stopIfTrue="1" operator="lessThanOrEqual">
      <formula>2.5</formula>
    </cfRule>
    <cfRule type="cellIs" dxfId="6444" priority="3866" stopIfTrue="1" operator="between">
      <formula>2.5</formula>
      <formula>7</formula>
    </cfRule>
    <cfRule type="cellIs" dxfId="6443" priority="3867" stopIfTrue="1" operator="greaterThan">
      <formula>7</formula>
    </cfRule>
  </conditionalFormatting>
  <conditionalFormatting sqref="H32">
    <cfRule type="cellIs" dxfId="6442" priority="3862" stopIfTrue="1" operator="lessThanOrEqual">
      <formula>12</formula>
    </cfRule>
    <cfRule type="cellIs" dxfId="6441" priority="3863" stopIfTrue="1" operator="between">
      <formula>12</formula>
      <formula>16</formula>
    </cfRule>
    <cfRule type="cellIs" dxfId="6440" priority="3864" stopIfTrue="1" operator="greaterThan">
      <formula>16</formula>
    </cfRule>
  </conditionalFormatting>
  <conditionalFormatting sqref="K32">
    <cfRule type="cellIs" dxfId="6439" priority="3859" stopIfTrue="1" operator="greaterThan">
      <formula>6.2</formula>
    </cfRule>
    <cfRule type="cellIs" dxfId="6438" priority="3860" stopIfTrue="1" operator="between">
      <formula>5.601</formula>
      <formula>6.2</formula>
    </cfRule>
    <cfRule type="cellIs" dxfId="6437" priority="3861" stopIfTrue="1" operator="lessThanOrEqual">
      <formula>5.6</formula>
    </cfRule>
  </conditionalFormatting>
  <conditionalFormatting sqref="L32">
    <cfRule type="cellIs" dxfId="6436" priority="3858" stopIfTrue="1" operator="lessThanOrEqual">
      <formula>0.02</formula>
    </cfRule>
  </conditionalFormatting>
  <conditionalFormatting sqref="G32">
    <cfRule type="cellIs" dxfId="6435" priority="3855" stopIfTrue="1" operator="lessThanOrEqual">
      <formula>0.12</formula>
    </cfRule>
    <cfRule type="cellIs" dxfId="6434" priority="3856" stopIfTrue="1" operator="between">
      <formula>0.1201</formula>
      <formula>0.2</formula>
    </cfRule>
    <cfRule type="cellIs" dxfId="6433" priority="3857" stopIfTrue="1" operator="greaterThan">
      <formula>0.2</formula>
    </cfRule>
  </conditionalFormatting>
  <conditionalFormatting sqref="P32">
    <cfRule type="cellIs" dxfId="6432" priority="3853" stopIfTrue="1" operator="between">
      <formula>50.1</formula>
      <formula>100</formula>
    </cfRule>
    <cfRule type="cellIs" dxfId="6431" priority="3854" stopIfTrue="1" operator="greaterThan">
      <formula>100</formula>
    </cfRule>
  </conditionalFormatting>
  <conditionalFormatting sqref="O32">
    <cfRule type="cellIs" dxfId="6430" priority="3851" stopIfTrue="1" operator="between">
      <formula>1250.1</formula>
      <formula>5000</formula>
    </cfRule>
    <cfRule type="cellIs" dxfId="6429" priority="3852" stopIfTrue="1" operator="greaterThan">
      <formula>5000</formula>
    </cfRule>
  </conditionalFormatting>
  <conditionalFormatting sqref="F40 J40">
    <cfRule type="cellIs" dxfId="6428" priority="3848" stopIfTrue="1" operator="lessThanOrEqual">
      <formula>60</formula>
    </cfRule>
    <cfRule type="cellIs" dxfId="6427" priority="3849" stopIfTrue="1" operator="between">
      <formula>60</formula>
      <formula>100</formula>
    </cfRule>
    <cfRule type="cellIs" dxfId="6426" priority="3850" stopIfTrue="1" operator="greaterThan">
      <formula>100</formula>
    </cfRule>
  </conditionalFormatting>
  <conditionalFormatting sqref="E40">
    <cfRule type="cellIs" dxfId="6425" priority="3845" stopIfTrue="1" operator="lessThanOrEqual">
      <formula>2.5</formula>
    </cfRule>
    <cfRule type="cellIs" dxfId="6424" priority="3846" stopIfTrue="1" operator="between">
      <formula>2.5</formula>
      <formula>7</formula>
    </cfRule>
    <cfRule type="cellIs" dxfId="6423" priority="3847" stopIfTrue="1" operator="greaterThan">
      <formula>7</formula>
    </cfRule>
  </conditionalFormatting>
  <conditionalFormatting sqref="H40">
    <cfRule type="cellIs" dxfId="6422" priority="3842" stopIfTrue="1" operator="lessThanOrEqual">
      <formula>12</formula>
    </cfRule>
    <cfRule type="cellIs" dxfId="6421" priority="3843" stopIfTrue="1" operator="between">
      <formula>12</formula>
      <formula>16</formula>
    </cfRule>
    <cfRule type="cellIs" dxfId="6420" priority="3844" stopIfTrue="1" operator="greaterThan">
      <formula>16</formula>
    </cfRule>
  </conditionalFormatting>
  <conditionalFormatting sqref="K40">
    <cfRule type="cellIs" dxfId="6419" priority="3839" stopIfTrue="1" operator="greaterThan">
      <formula>6.2</formula>
    </cfRule>
    <cfRule type="cellIs" dxfId="6418" priority="3840" stopIfTrue="1" operator="between">
      <formula>5.601</formula>
      <formula>6.2</formula>
    </cfRule>
    <cfRule type="cellIs" dxfId="6417" priority="3841" stopIfTrue="1" operator="lessThanOrEqual">
      <formula>5.6</formula>
    </cfRule>
  </conditionalFormatting>
  <conditionalFormatting sqref="L40">
    <cfRule type="cellIs" dxfId="6416" priority="3838" stopIfTrue="1" operator="lessThanOrEqual">
      <formula>0.02</formula>
    </cfRule>
  </conditionalFormatting>
  <conditionalFormatting sqref="G40">
    <cfRule type="cellIs" dxfId="6415" priority="3835" stopIfTrue="1" operator="lessThanOrEqual">
      <formula>0.12</formula>
    </cfRule>
    <cfRule type="cellIs" dxfId="6414" priority="3836" stopIfTrue="1" operator="between">
      <formula>0.1201</formula>
      <formula>0.2</formula>
    </cfRule>
    <cfRule type="cellIs" dxfId="6413" priority="3837" stopIfTrue="1" operator="greaterThan">
      <formula>0.2</formula>
    </cfRule>
  </conditionalFormatting>
  <conditionalFormatting sqref="P40">
    <cfRule type="cellIs" dxfId="6412" priority="3833" stopIfTrue="1" operator="between">
      <formula>50.1</formula>
      <formula>100</formula>
    </cfRule>
    <cfRule type="cellIs" dxfId="6411" priority="3834" stopIfTrue="1" operator="greaterThan">
      <formula>100</formula>
    </cfRule>
  </conditionalFormatting>
  <conditionalFormatting sqref="O40">
    <cfRule type="cellIs" dxfId="6410" priority="3831" stopIfTrue="1" operator="between">
      <formula>1250.1</formula>
      <formula>5000</formula>
    </cfRule>
    <cfRule type="cellIs" dxfId="6409" priority="3832" stopIfTrue="1" operator="greaterThan">
      <formula>5000</formula>
    </cfRule>
  </conditionalFormatting>
  <conditionalFormatting sqref="F40 J40">
    <cfRule type="cellIs" dxfId="6408" priority="3828" stopIfTrue="1" operator="lessThanOrEqual">
      <formula>60</formula>
    </cfRule>
    <cfRule type="cellIs" dxfId="6407" priority="3829" stopIfTrue="1" operator="between">
      <formula>60</formula>
      <formula>100</formula>
    </cfRule>
    <cfRule type="cellIs" dxfId="6406" priority="3830" stopIfTrue="1" operator="greaterThan">
      <formula>100</formula>
    </cfRule>
  </conditionalFormatting>
  <conditionalFormatting sqref="E40">
    <cfRule type="cellIs" dxfId="6405" priority="3825" stopIfTrue="1" operator="lessThanOrEqual">
      <formula>2.5</formula>
    </cfRule>
    <cfRule type="cellIs" dxfId="6404" priority="3826" stopIfTrue="1" operator="between">
      <formula>2.5</formula>
      <formula>7</formula>
    </cfRule>
    <cfRule type="cellIs" dxfId="6403" priority="3827" stopIfTrue="1" operator="greaterThan">
      <formula>7</formula>
    </cfRule>
  </conditionalFormatting>
  <conditionalFormatting sqref="H40">
    <cfRule type="cellIs" dxfId="6402" priority="3822" stopIfTrue="1" operator="lessThanOrEqual">
      <formula>12</formula>
    </cfRule>
    <cfRule type="cellIs" dxfId="6401" priority="3823" stopIfTrue="1" operator="between">
      <formula>12</formula>
      <formula>16</formula>
    </cfRule>
    <cfRule type="cellIs" dxfId="6400" priority="3824" stopIfTrue="1" operator="greaterThan">
      <formula>16</formula>
    </cfRule>
  </conditionalFormatting>
  <conditionalFormatting sqref="K40">
    <cfRule type="cellIs" dxfId="6399" priority="3819" stopIfTrue="1" operator="greaterThan">
      <formula>6.2</formula>
    </cfRule>
    <cfRule type="cellIs" dxfId="6398" priority="3820" stopIfTrue="1" operator="between">
      <formula>5.601</formula>
      <formula>6.2</formula>
    </cfRule>
    <cfRule type="cellIs" dxfId="6397" priority="3821" stopIfTrue="1" operator="lessThanOrEqual">
      <formula>5.6</formula>
    </cfRule>
  </conditionalFormatting>
  <conditionalFormatting sqref="L40">
    <cfRule type="cellIs" dxfId="6396" priority="3818" stopIfTrue="1" operator="lessThanOrEqual">
      <formula>0.02</formula>
    </cfRule>
  </conditionalFormatting>
  <conditionalFormatting sqref="G40">
    <cfRule type="cellIs" dxfId="6395" priority="3815" stopIfTrue="1" operator="lessThanOrEqual">
      <formula>0.12</formula>
    </cfRule>
    <cfRule type="cellIs" dxfId="6394" priority="3816" stopIfTrue="1" operator="between">
      <formula>0.1201</formula>
      <formula>0.2</formula>
    </cfRule>
    <cfRule type="cellIs" dxfId="6393" priority="3817" stopIfTrue="1" operator="greaterThan">
      <formula>0.2</formula>
    </cfRule>
  </conditionalFormatting>
  <conditionalFormatting sqref="P40">
    <cfRule type="cellIs" dxfId="6392" priority="3813" stopIfTrue="1" operator="between">
      <formula>50.1</formula>
      <formula>100</formula>
    </cfRule>
    <cfRule type="cellIs" dxfId="6391" priority="3814" stopIfTrue="1" operator="greaterThan">
      <formula>100</formula>
    </cfRule>
  </conditionalFormatting>
  <conditionalFormatting sqref="O40">
    <cfRule type="cellIs" dxfId="6390" priority="3811" stopIfTrue="1" operator="between">
      <formula>1250.1</formula>
      <formula>5000</formula>
    </cfRule>
    <cfRule type="cellIs" dxfId="6389" priority="3812" stopIfTrue="1" operator="greaterThan">
      <formula>5000</formula>
    </cfRule>
  </conditionalFormatting>
  <conditionalFormatting sqref="F38:G38">
    <cfRule type="cellIs" dxfId="6388" priority="3808" stopIfTrue="1" operator="lessThanOrEqual">
      <formula>60</formula>
    </cfRule>
    <cfRule type="cellIs" dxfId="6387" priority="3809" stopIfTrue="1" operator="between">
      <formula>60</formula>
      <formula>100</formula>
    </cfRule>
    <cfRule type="cellIs" dxfId="6386" priority="3810" stopIfTrue="1" operator="greaterThan">
      <formula>100</formula>
    </cfRule>
  </conditionalFormatting>
  <conditionalFormatting sqref="E38">
    <cfRule type="cellIs" dxfId="6385" priority="3805" stopIfTrue="1" operator="lessThanOrEqual">
      <formula>2.5</formula>
    </cfRule>
    <cfRule type="cellIs" dxfId="6384" priority="3806" stopIfTrue="1" operator="between">
      <formula>2.5</formula>
      <formula>7</formula>
    </cfRule>
    <cfRule type="cellIs" dxfId="6383" priority="3807" stopIfTrue="1" operator="greaterThan">
      <formula>7</formula>
    </cfRule>
  </conditionalFormatting>
  <conditionalFormatting sqref="H38">
    <cfRule type="cellIs" dxfId="6382" priority="3802" stopIfTrue="1" operator="lessThanOrEqual">
      <formula>12</formula>
    </cfRule>
    <cfRule type="cellIs" dxfId="6381" priority="3803" stopIfTrue="1" operator="between">
      <formula>12</formula>
      <formula>16</formula>
    </cfRule>
    <cfRule type="cellIs" dxfId="6380" priority="3804" stopIfTrue="1" operator="greaterThan">
      <formula>16</formula>
    </cfRule>
  </conditionalFormatting>
  <conditionalFormatting sqref="K38">
    <cfRule type="cellIs" dxfId="6379" priority="3799" stopIfTrue="1" operator="greaterThan">
      <formula>6.2</formula>
    </cfRule>
    <cfRule type="cellIs" dxfId="6378" priority="3800" stopIfTrue="1" operator="between">
      <formula>5.601</formula>
      <formula>6.2</formula>
    </cfRule>
    <cfRule type="cellIs" dxfId="6377" priority="3801" stopIfTrue="1" operator="lessThanOrEqual">
      <formula>5.6</formula>
    </cfRule>
  </conditionalFormatting>
  <conditionalFormatting sqref="L38">
    <cfRule type="cellIs" dxfId="6376" priority="3798" stopIfTrue="1" operator="lessThanOrEqual">
      <formula>0.02</formula>
    </cfRule>
  </conditionalFormatting>
  <conditionalFormatting sqref="G38">
    <cfRule type="cellIs" dxfId="6375" priority="3795" stopIfTrue="1" operator="lessThanOrEqual">
      <formula>0.12</formula>
    </cfRule>
    <cfRule type="cellIs" dxfId="6374" priority="3796" stopIfTrue="1" operator="between">
      <formula>0.1201</formula>
      <formula>0.2</formula>
    </cfRule>
    <cfRule type="cellIs" dxfId="6373" priority="3797" stopIfTrue="1" operator="greaterThan">
      <formula>0.2</formula>
    </cfRule>
  </conditionalFormatting>
  <conditionalFormatting sqref="P38">
    <cfRule type="cellIs" dxfId="6372" priority="3793" stopIfTrue="1" operator="between">
      <formula>50.1</formula>
      <formula>100</formula>
    </cfRule>
    <cfRule type="cellIs" dxfId="6371" priority="3794" stopIfTrue="1" operator="greaterThan">
      <formula>100</formula>
    </cfRule>
  </conditionalFormatting>
  <conditionalFormatting sqref="O38">
    <cfRule type="cellIs" dxfId="6370" priority="3791" stopIfTrue="1" operator="between">
      <formula>1250.1</formula>
      <formula>5000</formula>
    </cfRule>
    <cfRule type="cellIs" dxfId="6369" priority="3792" stopIfTrue="1" operator="greaterThan">
      <formula>5000</formula>
    </cfRule>
  </conditionalFormatting>
  <conditionalFormatting sqref="F38:G38">
    <cfRule type="cellIs" dxfId="6368" priority="3788" stopIfTrue="1" operator="lessThanOrEqual">
      <formula>60</formula>
    </cfRule>
    <cfRule type="cellIs" dxfId="6367" priority="3789" stopIfTrue="1" operator="between">
      <formula>60</formula>
      <formula>100</formula>
    </cfRule>
    <cfRule type="cellIs" dxfId="6366" priority="3790" stopIfTrue="1" operator="greaterThan">
      <formula>100</formula>
    </cfRule>
  </conditionalFormatting>
  <conditionalFormatting sqref="E38">
    <cfRule type="cellIs" dxfId="6365" priority="3785" stopIfTrue="1" operator="lessThanOrEqual">
      <formula>2.5</formula>
    </cfRule>
    <cfRule type="cellIs" dxfId="6364" priority="3786" stopIfTrue="1" operator="between">
      <formula>2.5</formula>
      <formula>7</formula>
    </cfRule>
    <cfRule type="cellIs" dxfId="6363" priority="3787" stopIfTrue="1" operator="greaterThan">
      <formula>7</formula>
    </cfRule>
  </conditionalFormatting>
  <conditionalFormatting sqref="H38">
    <cfRule type="cellIs" dxfId="6362" priority="3782" stopIfTrue="1" operator="lessThanOrEqual">
      <formula>12</formula>
    </cfRule>
    <cfRule type="cellIs" dxfId="6361" priority="3783" stopIfTrue="1" operator="between">
      <formula>12</formula>
      <formula>16</formula>
    </cfRule>
    <cfRule type="cellIs" dxfId="6360" priority="3784" stopIfTrue="1" operator="greaterThan">
      <formula>16</formula>
    </cfRule>
  </conditionalFormatting>
  <conditionalFormatting sqref="K38">
    <cfRule type="cellIs" dxfId="6359" priority="3779" stopIfTrue="1" operator="greaterThan">
      <formula>6.2</formula>
    </cfRule>
    <cfRule type="cellIs" dxfId="6358" priority="3780" stopIfTrue="1" operator="between">
      <formula>5.601</formula>
      <formula>6.2</formula>
    </cfRule>
    <cfRule type="cellIs" dxfId="6357" priority="3781" stopIfTrue="1" operator="lessThanOrEqual">
      <formula>5.6</formula>
    </cfRule>
  </conditionalFormatting>
  <conditionalFormatting sqref="L38">
    <cfRule type="cellIs" dxfId="6356" priority="3778" stopIfTrue="1" operator="lessThanOrEqual">
      <formula>0.02</formula>
    </cfRule>
  </conditionalFormatting>
  <conditionalFormatting sqref="G38">
    <cfRule type="cellIs" dxfId="6355" priority="3775" stopIfTrue="1" operator="lessThanOrEqual">
      <formula>0.12</formula>
    </cfRule>
    <cfRule type="cellIs" dxfId="6354" priority="3776" stopIfTrue="1" operator="between">
      <formula>0.1201</formula>
      <formula>0.2</formula>
    </cfRule>
    <cfRule type="cellIs" dxfId="6353" priority="3777" stopIfTrue="1" operator="greaterThan">
      <formula>0.2</formula>
    </cfRule>
  </conditionalFormatting>
  <conditionalFormatting sqref="P38">
    <cfRule type="cellIs" dxfId="6352" priority="3773" stopIfTrue="1" operator="between">
      <formula>50.1</formula>
      <formula>100</formula>
    </cfRule>
    <cfRule type="cellIs" dxfId="6351" priority="3774" stopIfTrue="1" operator="greaterThan">
      <formula>100</formula>
    </cfRule>
  </conditionalFormatting>
  <conditionalFormatting sqref="O38">
    <cfRule type="cellIs" dxfId="6350" priority="3771" stopIfTrue="1" operator="between">
      <formula>1250.1</formula>
      <formula>5000</formula>
    </cfRule>
    <cfRule type="cellIs" dxfId="6349" priority="3772" stopIfTrue="1" operator="greaterThan">
      <formula>5000</formula>
    </cfRule>
  </conditionalFormatting>
  <conditionalFormatting sqref="F39:G39">
    <cfRule type="cellIs" dxfId="6348" priority="3768" stopIfTrue="1" operator="lessThanOrEqual">
      <formula>60</formula>
    </cfRule>
    <cfRule type="cellIs" dxfId="6347" priority="3769" stopIfTrue="1" operator="between">
      <formula>60</formula>
      <formula>100</formula>
    </cfRule>
    <cfRule type="cellIs" dxfId="6346" priority="3770" stopIfTrue="1" operator="greaterThan">
      <formula>100</formula>
    </cfRule>
  </conditionalFormatting>
  <conditionalFormatting sqref="E39">
    <cfRule type="cellIs" dxfId="6345" priority="3765" stopIfTrue="1" operator="lessThanOrEqual">
      <formula>2.5</formula>
    </cfRule>
    <cfRule type="cellIs" dxfId="6344" priority="3766" stopIfTrue="1" operator="between">
      <formula>2.5</formula>
      <formula>7</formula>
    </cfRule>
    <cfRule type="cellIs" dxfId="6343" priority="3767" stopIfTrue="1" operator="greaterThan">
      <formula>7</formula>
    </cfRule>
  </conditionalFormatting>
  <conditionalFormatting sqref="H39">
    <cfRule type="cellIs" dxfId="6342" priority="3762" stopIfTrue="1" operator="lessThanOrEqual">
      <formula>12</formula>
    </cfRule>
    <cfRule type="cellIs" dxfId="6341" priority="3763" stopIfTrue="1" operator="between">
      <formula>12</formula>
      <formula>16</formula>
    </cfRule>
    <cfRule type="cellIs" dxfId="6340" priority="3764" stopIfTrue="1" operator="greaterThan">
      <formula>16</formula>
    </cfRule>
  </conditionalFormatting>
  <conditionalFormatting sqref="K39">
    <cfRule type="cellIs" dxfId="6339" priority="3759" stopIfTrue="1" operator="greaterThan">
      <formula>6.2</formula>
    </cfRule>
    <cfRule type="cellIs" dxfId="6338" priority="3760" stopIfTrue="1" operator="between">
      <formula>5.601</formula>
      <formula>6.2</formula>
    </cfRule>
    <cfRule type="cellIs" dxfId="6337" priority="3761" stopIfTrue="1" operator="lessThanOrEqual">
      <formula>5.6</formula>
    </cfRule>
  </conditionalFormatting>
  <conditionalFormatting sqref="L39">
    <cfRule type="cellIs" dxfId="6336" priority="3758" stopIfTrue="1" operator="lessThanOrEqual">
      <formula>0.02</formula>
    </cfRule>
  </conditionalFormatting>
  <conditionalFormatting sqref="G39">
    <cfRule type="cellIs" dxfId="6335" priority="3755" stopIfTrue="1" operator="lessThanOrEqual">
      <formula>0.12</formula>
    </cfRule>
    <cfRule type="cellIs" dxfId="6334" priority="3756" stopIfTrue="1" operator="between">
      <formula>0.1201</formula>
      <formula>0.2</formula>
    </cfRule>
    <cfRule type="cellIs" dxfId="6333" priority="3757" stopIfTrue="1" operator="greaterThan">
      <formula>0.2</formula>
    </cfRule>
  </conditionalFormatting>
  <conditionalFormatting sqref="P39">
    <cfRule type="cellIs" dxfId="6332" priority="3753" stopIfTrue="1" operator="between">
      <formula>50.1</formula>
      <formula>100</formula>
    </cfRule>
    <cfRule type="cellIs" dxfId="6331" priority="3754" stopIfTrue="1" operator="greaterThan">
      <formula>100</formula>
    </cfRule>
  </conditionalFormatting>
  <conditionalFormatting sqref="O39">
    <cfRule type="cellIs" dxfId="6330" priority="3751" stopIfTrue="1" operator="between">
      <formula>1250.1</formula>
      <formula>5000</formula>
    </cfRule>
    <cfRule type="cellIs" dxfId="6329" priority="3752" stopIfTrue="1" operator="greaterThan">
      <formula>5000</formula>
    </cfRule>
  </conditionalFormatting>
  <conditionalFormatting sqref="F39:G39">
    <cfRule type="cellIs" dxfId="6328" priority="3748" stopIfTrue="1" operator="lessThanOrEqual">
      <formula>60</formula>
    </cfRule>
    <cfRule type="cellIs" dxfId="6327" priority="3749" stopIfTrue="1" operator="between">
      <formula>60</formula>
      <formula>100</formula>
    </cfRule>
    <cfRule type="cellIs" dxfId="6326" priority="3750" stopIfTrue="1" operator="greaterThan">
      <formula>100</formula>
    </cfRule>
  </conditionalFormatting>
  <conditionalFormatting sqref="E39">
    <cfRule type="cellIs" dxfId="6325" priority="3745" stopIfTrue="1" operator="lessThanOrEqual">
      <formula>2.5</formula>
    </cfRule>
    <cfRule type="cellIs" dxfId="6324" priority="3746" stopIfTrue="1" operator="between">
      <formula>2.5</formula>
      <formula>7</formula>
    </cfRule>
    <cfRule type="cellIs" dxfId="6323" priority="3747" stopIfTrue="1" operator="greaterThan">
      <formula>7</formula>
    </cfRule>
  </conditionalFormatting>
  <conditionalFormatting sqref="H39">
    <cfRule type="cellIs" dxfId="6322" priority="3742" stopIfTrue="1" operator="lessThanOrEqual">
      <formula>12</formula>
    </cfRule>
    <cfRule type="cellIs" dxfId="6321" priority="3743" stopIfTrue="1" operator="between">
      <formula>12</formula>
      <formula>16</formula>
    </cfRule>
    <cfRule type="cellIs" dxfId="6320" priority="3744" stopIfTrue="1" operator="greaterThan">
      <formula>16</formula>
    </cfRule>
  </conditionalFormatting>
  <conditionalFormatting sqref="K39">
    <cfRule type="cellIs" dxfId="6319" priority="3739" stopIfTrue="1" operator="greaterThan">
      <formula>6.2</formula>
    </cfRule>
    <cfRule type="cellIs" dxfId="6318" priority="3740" stopIfTrue="1" operator="between">
      <formula>5.601</formula>
      <formula>6.2</formula>
    </cfRule>
    <cfRule type="cellIs" dxfId="6317" priority="3741" stopIfTrue="1" operator="lessThanOrEqual">
      <formula>5.6</formula>
    </cfRule>
  </conditionalFormatting>
  <conditionalFormatting sqref="L39">
    <cfRule type="cellIs" dxfId="6316" priority="3738" stopIfTrue="1" operator="lessThanOrEqual">
      <formula>0.02</formula>
    </cfRule>
  </conditionalFormatting>
  <conditionalFormatting sqref="G39">
    <cfRule type="cellIs" dxfId="6315" priority="3735" stopIfTrue="1" operator="lessThanOrEqual">
      <formula>0.12</formula>
    </cfRule>
    <cfRule type="cellIs" dxfId="6314" priority="3736" stopIfTrue="1" operator="between">
      <formula>0.1201</formula>
      <formula>0.2</formula>
    </cfRule>
    <cfRule type="cellIs" dxfId="6313" priority="3737" stopIfTrue="1" operator="greaterThan">
      <formula>0.2</formula>
    </cfRule>
  </conditionalFormatting>
  <conditionalFormatting sqref="P39">
    <cfRule type="cellIs" dxfId="6312" priority="3733" stopIfTrue="1" operator="between">
      <formula>50.1</formula>
      <formula>100</formula>
    </cfRule>
    <cfRule type="cellIs" dxfId="6311" priority="3734" stopIfTrue="1" operator="greaterThan">
      <formula>100</formula>
    </cfRule>
  </conditionalFormatting>
  <conditionalFormatting sqref="O39">
    <cfRule type="cellIs" dxfId="6310" priority="3731" stopIfTrue="1" operator="between">
      <formula>1250.1</formula>
      <formula>5000</formula>
    </cfRule>
    <cfRule type="cellIs" dxfId="6309" priority="3732" stopIfTrue="1" operator="greaterThan">
      <formula>5000</formula>
    </cfRule>
  </conditionalFormatting>
  <conditionalFormatting sqref="F36:G36">
    <cfRule type="cellIs" dxfId="6308" priority="3728" stopIfTrue="1" operator="lessThanOrEqual">
      <formula>60</formula>
    </cfRule>
    <cfRule type="cellIs" dxfId="6307" priority="3729" stopIfTrue="1" operator="between">
      <formula>60</formula>
      <formula>100</formula>
    </cfRule>
    <cfRule type="cellIs" dxfId="6306" priority="3730" stopIfTrue="1" operator="greaterThan">
      <formula>100</formula>
    </cfRule>
  </conditionalFormatting>
  <conditionalFormatting sqref="E36">
    <cfRule type="cellIs" dxfId="6305" priority="3725" stopIfTrue="1" operator="lessThanOrEqual">
      <formula>2.5</formula>
    </cfRule>
    <cfRule type="cellIs" dxfId="6304" priority="3726" stopIfTrue="1" operator="between">
      <formula>2.5</formula>
      <formula>7</formula>
    </cfRule>
    <cfRule type="cellIs" dxfId="6303" priority="3727" stopIfTrue="1" operator="greaterThan">
      <formula>7</formula>
    </cfRule>
  </conditionalFormatting>
  <conditionalFormatting sqref="H36">
    <cfRule type="cellIs" dxfId="6302" priority="3722" stopIfTrue="1" operator="lessThanOrEqual">
      <formula>12</formula>
    </cfRule>
    <cfRule type="cellIs" dxfId="6301" priority="3723" stopIfTrue="1" operator="between">
      <formula>12</formula>
      <formula>16</formula>
    </cfRule>
    <cfRule type="cellIs" dxfId="6300" priority="3724" stopIfTrue="1" operator="greaterThan">
      <formula>16</formula>
    </cfRule>
  </conditionalFormatting>
  <conditionalFormatting sqref="K36">
    <cfRule type="cellIs" dxfId="6299" priority="3719" stopIfTrue="1" operator="greaterThan">
      <formula>6.2</formula>
    </cfRule>
    <cfRule type="cellIs" dxfId="6298" priority="3720" stopIfTrue="1" operator="between">
      <formula>5.601</formula>
      <formula>6.2</formula>
    </cfRule>
    <cfRule type="cellIs" dxfId="6297" priority="3721" stopIfTrue="1" operator="lessThanOrEqual">
      <formula>5.6</formula>
    </cfRule>
  </conditionalFormatting>
  <conditionalFormatting sqref="L36">
    <cfRule type="cellIs" dxfId="6296" priority="3718" stopIfTrue="1" operator="lessThanOrEqual">
      <formula>0.02</formula>
    </cfRule>
  </conditionalFormatting>
  <conditionalFormatting sqref="G36">
    <cfRule type="cellIs" dxfId="6295" priority="3715" stopIfTrue="1" operator="lessThanOrEqual">
      <formula>0.12</formula>
    </cfRule>
    <cfRule type="cellIs" dxfId="6294" priority="3716" stopIfTrue="1" operator="between">
      <formula>0.1201</formula>
      <formula>0.2</formula>
    </cfRule>
    <cfRule type="cellIs" dxfId="6293" priority="3717" stopIfTrue="1" operator="greaterThan">
      <formula>0.2</formula>
    </cfRule>
  </conditionalFormatting>
  <conditionalFormatting sqref="P36">
    <cfRule type="cellIs" dxfId="6292" priority="3713" stopIfTrue="1" operator="between">
      <formula>50.1</formula>
      <formula>100</formula>
    </cfRule>
    <cfRule type="cellIs" dxfId="6291" priority="3714" stopIfTrue="1" operator="greaterThan">
      <formula>100</formula>
    </cfRule>
  </conditionalFormatting>
  <conditionalFormatting sqref="O36">
    <cfRule type="cellIs" dxfId="6290" priority="3711" stopIfTrue="1" operator="between">
      <formula>1250.1</formula>
      <formula>5000</formula>
    </cfRule>
    <cfRule type="cellIs" dxfId="6289" priority="3712" stopIfTrue="1" operator="greaterThan">
      <formula>5000</formula>
    </cfRule>
  </conditionalFormatting>
  <conditionalFormatting sqref="F36:G36">
    <cfRule type="cellIs" dxfId="6288" priority="3708" stopIfTrue="1" operator="lessThanOrEqual">
      <formula>60</formula>
    </cfRule>
    <cfRule type="cellIs" dxfId="6287" priority="3709" stopIfTrue="1" operator="between">
      <formula>60</formula>
      <formula>100</formula>
    </cfRule>
    <cfRule type="cellIs" dxfId="6286" priority="3710" stopIfTrue="1" operator="greaterThan">
      <formula>100</formula>
    </cfRule>
  </conditionalFormatting>
  <conditionalFormatting sqref="E36">
    <cfRule type="cellIs" dxfId="6285" priority="3705" stopIfTrue="1" operator="lessThanOrEqual">
      <formula>2.5</formula>
    </cfRule>
    <cfRule type="cellIs" dxfId="6284" priority="3706" stopIfTrue="1" operator="between">
      <formula>2.5</formula>
      <formula>7</formula>
    </cfRule>
    <cfRule type="cellIs" dxfId="6283" priority="3707" stopIfTrue="1" operator="greaterThan">
      <formula>7</formula>
    </cfRule>
  </conditionalFormatting>
  <conditionalFormatting sqref="H36">
    <cfRule type="cellIs" dxfId="6282" priority="3702" stopIfTrue="1" operator="lessThanOrEqual">
      <formula>12</formula>
    </cfRule>
    <cfRule type="cellIs" dxfId="6281" priority="3703" stopIfTrue="1" operator="between">
      <formula>12</formula>
      <formula>16</formula>
    </cfRule>
    <cfRule type="cellIs" dxfId="6280" priority="3704" stopIfTrue="1" operator="greaterThan">
      <formula>16</formula>
    </cfRule>
  </conditionalFormatting>
  <conditionalFormatting sqref="K36">
    <cfRule type="cellIs" dxfId="6279" priority="3699" stopIfTrue="1" operator="greaterThan">
      <formula>6.2</formula>
    </cfRule>
    <cfRule type="cellIs" dxfId="6278" priority="3700" stopIfTrue="1" operator="between">
      <formula>5.601</formula>
      <formula>6.2</formula>
    </cfRule>
    <cfRule type="cellIs" dxfId="6277" priority="3701" stopIfTrue="1" operator="lessThanOrEqual">
      <formula>5.6</formula>
    </cfRule>
  </conditionalFormatting>
  <conditionalFormatting sqref="L36">
    <cfRule type="cellIs" dxfId="6276" priority="3698" stopIfTrue="1" operator="lessThanOrEqual">
      <formula>0.02</formula>
    </cfRule>
  </conditionalFormatting>
  <conditionalFormatting sqref="G36">
    <cfRule type="cellIs" dxfId="6275" priority="3695" stopIfTrue="1" operator="lessThanOrEqual">
      <formula>0.12</formula>
    </cfRule>
    <cfRule type="cellIs" dxfId="6274" priority="3696" stopIfTrue="1" operator="between">
      <formula>0.1201</formula>
      <formula>0.2</formula>
    </cfRule>
    <cfRule type="cellIs" dxfId="6273" priority="3697" stopIfTrue="1" operator="greaterThan">
      <formula>0.2</formula>
    </cfRule>
  </conditionalFormatting>
  <conditionalFormatting sqref="P36">
    <cfRule type="cellIs" dxfId="6272" priority="3693" stopIfTrue="1" operator="between">
      <formula>50.1</formula>
      <formula>100</formula>
    </cfRule>
    <cfRule type="cellIs" dxfId="6271" priority="3694" stopIfTrue="1" operator="greaterThan">
      <formula>100</formula>
    </cfRule>
  </conditionalFormatting>
  <conditionalFormatting sqref="O36">
    <cfRule type="cellIs" dxfId="6270" priority="3691" stopIfTrue="1" operator="between">
      <formula>1250.1</formula>
      <formula>5000</formula>
    </cfRule>
    <cfRule type="cellIs" dxfId="6269" priority="3692" stopIfTrue="1" operator="greaterThan">
      <formula>5000</formula>
    </cfRule>
  </conditionalFormatting>
  <conditionalFormatting sqref="F37:G37">
    <cfRule type="cellIs" dxfId="6268" priority="3688" stopIfTrue="1" operator="lessThanOrEqual">
      <formula>60</formula>
    </cfRule>
    <cfRule type="cellIs" dxfId="6267" priority="3689" stopIfTrue="1" operator="between">
      <formula>60</formula>
      <formula>100</formula>
    </cfRule>
    <cfRule type="cellIs" dxfId="6266" priority="3690" stopIfTrue="1" operator="greaterThan">
      <formula>100</formula>
    </cfRule>
  </conditionalFormatting>
  <conditionalFormatting sqref="E37">
    <cfRule type="cellIs" dxfId="6265" priority="3685" stopIfTrue="1" operator="lessThanOrEqual">
      <formula>2.5</formula>
    </cfRule>
    <cfRule type="cellIs" dxfId="6264" priority="3686" stopIfTrue="1" operator="between">
      <formula>2.5</formula>
      <formula>7</formula>
    </cfRule>
    <cfRule type="cellIs" dxfId="6263" priority="3687" stopIfTrue="1" operator="greaterThan">
      <formula>7</formula>
    </cfRule>
  </conditionalFormatting>
  <conditionalFormatting sqref="H37">
    <cfRule type="cellIs" dxfId="6262" priority="3682" stopIfTrue="1" operator="lessThanOrEqual">
      <formula>12</formula>
    </cfRule>
    <cfRule type="cellIs" dxfId="6261" priority="3683" stopIfTrue="1" operator="between">
      <formula>12</formula>
      <formula>16</formula>
    </cfRule>
    <cfRule type="cellIs" dxfId="6260" priority="3684" stopIfTrue="1" operator="greaterThan">
      <formula>16</formula>
    </cfRule>
  </conditionalFormatting>
  <conditionalFormatting sqref="K37">
    <cfRule type="cellIs" dxfId="6259" priority="3679" stopIfTrue="1" operator="greaterThan">
      <formula>6.2</formula>
    </cfRule>
    <cfRule type="cellIs" dxfId="6258" priority="3680" stopIfTrue="1" operator="between">
      <formula>5.601</formula>
      <formula>6.2</formula>
    </cfRule>
    <cfRule type="cellIs" dxfId="6257" priority="3681" stopIfTrue="1" operator="lessThanOrEqual">
      <formula>5.6</formula>
    </cfRule>
  </conditionalFormatting>
  <conditionalFormatting sqref="L37">
    <cfRule type="cellIs" dxfId="6256" priority="3678" stopIfTrue="1" operator="lessThanOrEqual">
      <formula>0.02</formula>
    </cfRule>
  </conditionalFormatting>
  <conditionalFormatting sqref="G37">
    <cfRule type="cellIs" dxfId="6255" priority="3675" stopIfTrue="1" operator="lessThanOrEqual">
      <formula>0.12</formula>
    </cfRule>
    <cfRule type="cellIs" dxfId="6254" priority="3676" stopIfTrue="1" operator="between">
      <formula>0.1201</formula>
      <formula>0.2</formula>
    </cfRule>
    <cfRule type="cellIs" dxfId="6253" priority="3677" stopIfTrue="1" operator="greaterThan">
      <formula>0.2</formula>
    </cfRule>
  </conditionalFormatting>
  <conditionalFormatting sqref="P37">
    <cfRule type="cellIs" dxfId="6252" priority="3673" stopIfTrue="1" operator="between">
      <formula>50.1</formula>
      <formula>100</formula>
    </cfRule>
    <cfRule type="cellIs" dxfId="6251" priority="3674" stopIfTrue="1" operator="greaterThan">
      <formula>100</formula>
    </cfRule>
  </conditionalFormatting>
  <conditionalFormatting sqref="O37">
    <cfRule type="cellIs" dxfId="6250" priority="3671" stopIfTrue="1" operator="between">
      <formula>1250.1</formula>
      <formula>5000</formula>
    </cfRule>
    <cfRule type="cellIs" dxfId="6249" priority="3672" stopIfTrue="1" operator="greaterThan">
      <formula>5000</formula>
    </cfRule>
  </conditionalFormatting>
  <conditionalFormatting sqref="F41:G41">
    <cfRule type="cellIs" dxfId="6248" priority="3668" stopIfTrue="1" operator="lessThanOrEqual">
      <formula>60</formula>
    </cfRule>
    <cfRule type="cellIs" dxfId="6247" priority="3669" stopIfTrue="1" operator="between">
      <formula>60</formula>
      <formula>100</formula>
    </cfRule>
    <cfRule type="cellIs" dxfId="6246" priority="3670" stopIfTrue="1" operator="greaterThan">
      <formula>100</formula>
    </cfRule>
  </conditionalFormatting>
  <conditionalFormatting sqref="E41">
    <cfRule type="cellIs" dxfId="6245" priority="3665" stopIfTrue="1" operator="lessThanOrEqual">
      <formula>2.5</formula>
    </cfRule>
    <cfRule type="cellIs" dxfId="6244" priority="3666" stopIfTrue="1" operator="between">
      <formula>2.5</formula>
      <formula>7</formula>
    </cfRule>
    <cfRule type="cellIs" dxfId="6243" priority="3667" stopIfTrue="1" operator="greaterThan">
      <formula>7</formula>
    </cfRule>
  </conditionalFormatting>
  <conditionalFormatting sqref="H41">
    <cfRule type="cellIs" dxfId="6242" priority="3662" stopIfTrue="1" operator="lessThanOrEqual">
      <formula>12</formula>
    </cfRule>
    <cfRule type="cellIs" dxfId="6241" priority="3663" stopIfTrue="1" operator="between">
      <formula>12</formula>
      <formula>16</formula>
    </cfRule>
    <cfRule type="cellIs" dxfId="6240" priority="3664" stopIfTrue="1" operator="greaterThan">
      <formula>16</formula>
    </cfRule>
  </conditionalFormatting>
  <conditionalFormatting sqref="K41">
    <cfRule type="cellIs" dxfId="6239" priority="3659" stopIfTrue="1" operator="greaterThan">
      <formula>6.2</formula>
    </cfRule>
    <cfRule type="cellIs" dxfId="6238" priority="3660" stopIfTrue="1" operator="between">
      <formula>5.601</formula>
      <formula>6.2</formula>
    </cfRule>
    <cfRule type="cellIs" dxfId="6237" priority="3661" stopIfTrue="1" operator="lessThanOrEqual">
      <formula>5.6</formula>
    </cfRule>
  </conditionalFormatting>
  <conditionalFormatting sqref="L41">
    <cfRule type="cellIs" dxfId="6236" priority="3658" stopIfTrue="1" operator="lessThanOrEqual">
      <formula>0.02</formula>
    </cfRule>
  </conditionalFormatting>
  <conditionalFormatting sqref="G41">
    <cfRule type="cellIs" dxfId="6235" priority="3655" stopIfTrue="1" operator="lessThanOrEqual">
      <formula>0.12</formula>
    </cfRule>
    <cfRule type="cellIs" dxfId="6234" priority="3656" stopIfTrue="1" operator="between">
      <formula>0.1201</formula>
      <formula>0.2</formula>
    </cfRule>
    <cfRule type="cellIs" dxfId="6233" priority="3657" stopIfTrue="1" operator="greaterThan">
      <formula>0.2</formula>
    </cfRule>
  </conditionalFormatting>
  <conditionalFormatting sqref="P41">
    <cfRule type="cellIs" dxfId="6232" priority="3653" stopIfTrue="1" operator="between">
      <formula>50.1</formula>
      <formula>100</formula>
    </cfRule>
    <cfRule type="cellIs" dxfId="6231" priority="3654" stopIfTrue="1" operator="greaterThan">
      <formula>100</formula>
    </cfRule>
  </conditionalFormatting>
  <conditionalFormatting sqref="O41">
    <cfRule type="cellIs" dxfId="6230" priority="3651" stopIfTrue="1" operator="between">
      <formula>1250.1</formula>
      <formula>5000</formula>
    </cfRule>
    <cfRule type="cellIs" dxfId="6229" priority="3652" stopIfTrue="1" operator="greaterThan">
      <formula>5000</formula>
    </cfRule>
  </conditionalFormatting>
  <conditionalFormatting sqref="F41:G41">
    <cfRule type="cellIs" dxfId="6228" priority="3648" stopIfTrue="1" operator="lessThanOrEqual">
      <formula>60</formula>
    </cfRule>
    <cfRule type="cellIs" dxfId="6227" priority="3649" stopIfTrue="1" operator="between">
      <formula>60</formula>
      <formula>100</formula>
    </cfRule>
    <cfRule type="cellIs" dxfId="6226" priority="3650" stopIfTrue="1" operator="greaterThan">
      <formula>100</formula>
    </cfRule>
  </conditionalFormatting>
  <conditionalFormatting sqref="E41">
    <cfRule type="cellIs" dxfId="6225" priority="3645" stopIfTrue="1" operator="lessThanOrEqual">
      <formula>2.5</formula>
    </cfRule>
    <cfRule type="cellIs" dxfId="6224" priority="3646" stopIfTrue="1" operator="between">
      <formula>2.5</formula>
      <formula>7</formula>
    </cfRule>
    <cfRule type="cellIs" dxfId="6223" priority="3647" stopIfTrue="1" operator="greaterThan">
      <formula>7</formula>
    </cfRule>
  </conditionalFormatting>
  <conditionalFormatting sqref="H41">
    <cfRule type="cellIs" dxfId="6222" priority="3642" stopIfTrue="1" operator="lessThanOrEqual">
      <formula>12</formula>
    </cfRule>
    <cfRule type="cellIs" dxfId="6221" priority="3643" stopIfTrue="1" operator="between">
      <formula>12</formula>
      <formula>16</formula>
    </cfRule>
    <cfRule type="cellIs" dxfId="6220" priority="3644" stopIfTrue="1" operator="greaterThan">
      <formula>16</formula>
    </cfRule>
  </conditionalFormatting>
  <conditionalFormatting sqref="K41">
    <cfRule type="cellIs" dxfId="6219" priority="3639" stopIfTrue="1" operator="greaterThan">
      <formula>6.2</formula>
    </cfRule>
    <cfRule type="cellIs" dxfId="6218" priority="3640" stopIfTrue="1" operator="between">
      <formula>5.601</formula>
      <formula>6.2</formula>
    </cfRule>
    <cfRule type="cellIs" dxfId="6217" priority="3641" stopIfTrue="1" operator="lessThanOrEqual">
      <formula>5.6</formula>
    </cfRule>
  </conditionalFormatting>
  <conditionalFormatting sqref="L41">
    <cfRule type="cellIs" dxfId="6216" priority="3638" stopIfTrue="1" operator="lessThanOrEqual">
      <formula>0.02</formula>
    </cfRule>
  </conditionalFormatting>
  <conditionalFormatting sqref="G41">
    <cfRule type="cellIs" dxfId="6215" priority="3635" stopIfTrue="1" operator="lessThanOrEqual">
      <formula>0.12</formula>
    </cfRule>
    <cfRule type="cellIs" dxfId="6214" priority="3636" stopIfTrue="1" operator="between">
      <formula>0.1201</formula>
      <formula>0.2</formula>
    </cfRule>
    <cfRule type="cellIs" dxfId="6213" priority="3637" stopIfTrue="1" operator="greaterThan">
      <formula>0.2</formula>
    </cfRule>
  </conditionalFormatting>
  <conditionalFormatting sqref="P41">
    <cfRule type="cellIs" dxfId="6212" priority="3633" stopIfTrue="1" operator="between">
      <formula>50.1</formula>
      <formula>100</formula>
    </cfRule>
    <cfRule type="cellIs" dxfId="6211" priority="3634" stopIfTrue="1" operator="greaterThan">
      <formula>100</formula>
    </cfRule>
  </conditionalFormatting>
  <conditionalFormatting sqref="O41">
    <cfRule type="cellIs" dxfId="6210" priority="3631" stopIfTrue="1" operator="between">
      <formula>1250.1</formula>
      <formula>5000</formula>
    </cfRule>
    <cfRule type="cellIs" dxfId="6209" priority="3632" stopIfTrue="1" operator="greaterThan">
      <formula>5000</formula>
    </cfRule>
  </conditionalFormatting>
  <conditionalFormatting sqref="F46 J46">
    <cfRule type="cellIs" dxfId="6208" priority="3628" stopIfTrue="1" operator="lessThanOrEqual">
      <formula>60</formula>
    </cfRule>
    <cfRule type="cellIs" dxfId="6207" priority="3629" stopIfTrue="1" operator="between">
      <formula>60</formula>
      <formula>100</formula>
    </cfRule>
    <cfRule type="cellIs" dxfId="6206" priority="3630" stopIfTrue="1" operator="greaterThan">
      <formula>100</formula>
    </cfRule>
  </conditionalFormatting>
  <conditionalFormatting sqref="E46">
    <cfRule type="cellIs" dxfId="6205" priority="3625" stopIfTrue="1" operator="lessThanOrEqual">
      <formula>2.5</formula>
    </cfRule>
    <cfRule type="cellIs" dxfId="6204" priority="3626" stopIfTrue="1" operator="between">
      <formula>2.5</formula>
      <formula>7</formula>
    </cfRule>
    <cfRule type="cellIs" dxfId="6203" priority="3627" stopIfTrue="1" operator="greaterThan">
      <formula>7</formula>
    </cfRule>
  </conditionalFormatting>
  <conditionalFormatting sqref="H46">
    <cfRule type="cellIs" dxfId="6202" priority="3622" stopIfTrue="1" operator="lessThanOrEqual">
      <formula>12</formula>
    </cfRule>
    <cfRule type="cellIs" dxfId="6201" priority="3623" stopIfTrue="1" operator="between">
      <formula>12</formula>
      <formula>16</formula>
    </cfRule>
    <cfRule type="cellIs" dxfId="6200" priority="3624" stopIfTrue="1" operator="greaterThan">
      <formula>16</formula>
    </cfRule>
  </conditionalFormatting>
  <conditionalFormatting sqref="K46">
    <cfRule type="cellIs" dxfId="6199" priority="3619" stopIfTrue="1" operator="greaterThan">
      <formula>6.2</formula>
    </cfRule>
    <cfRule type="cellIs" dxfId="6198" priority="3620" stopIfTrue="1" operator="between">
      <formula>5.601</formula>
      <formula>6.2</formula>
    </cfRule>
    <cfRule type="cellIs" dxfId="6197" priority="3621" stopIfTrue="1" operator="lessThanOrEqual">
      <formula>5.6</formula>
    </cfRule>
  </conditionalFormatting>
  <conditionalFormatting sqref="L46">
    <cfRule type="cellIs" dxfId="6196" priority="3618" stopIfTrue="1" operator="lessThanOrEqual">
      <formula>0.02</formula>
    </cfRule>
  </conditionalFormatting>
  <conditionalFormatting sqref="G46">
    <cfRule type="cellIs" dxfId="6195" priority="3615" stopIfTrue="1" operator="lessThanOrEqual">
      <formula>0.12</formula>
    </cfRule>
    <cfRule type="cellIs" dxfId="6194" priority="3616" stopIfTrue="1" operator="between">
      <formula>0.1201</formula>
      <formula>0.2</formula>
    </cfRule>
    <cfRule type="cellIs" dxfId="6193" priority="3617" stopIfTrue="1" operator="greaterThan">
      <formula>0.2</formula>
    </cfRule>
  </conditionalFormatting>
  <conditionalFormatting sqref="P46">
    <cfRule type="cellIs" dxfId="6192" priority="3613" stopIfTrue="1" operator="between">
      <formula>50.1</formula>
      <formula>100</formula>
    </cfRule>
    <cfRule type="cellIs" dxfId="6191" priority="3614" stopIfTrue="1" operator="greaterThan">
      <formula>100</formula>
    </cfRule>
  </conditionalFormatting>
  <conditionalFormatting sqref="O46">
    <cfRule type="cellIs" dxfId="6190" priority="3611" stopIfTrue="1" operator="between">
      <formula>1250.1</formula>
      <formula>5000</formula>
    </cfRule>
    <cfRule type="cellIs" dxfId="6189" priority="3612" stopIfTrue="1" operator="greaterThan">
      <formula>5000</formula>
    </cfRule>
  </conditionalFormatting>
  <conditionalFormatting sqref="F46 J46">
    <cfRule type="cellIs" dxfId="6188" priority="3608" stopIfTrue="1" operator="lessThanOrEqual">
      <formula>60</formula>
    </cfRule>
    <cfRule type="cellIs" dxfId="6187" priority="3609" stopIfTrue="1" operator="between">
      <formula>60</formula>
      <formula>100</formula>
    </cfRule>
    <cfRule type="cellIs" dxfId="6186" priority="3610" stopIfTrue="1" operator="greaterThan">
      <formula>100</formula>
    </cfRule>
  </conditionalFormatting>
  <conditionalFormatting sqref="E46">
    <cfRule type="cellIs" dxfId="6185" priority="3605" stopIfTrue="1" operator="lessThanOrEqual">
      <formula>2.5</formula>
    </cfRule>
    <cfRule type="cellIs" dxfId="6184" priority="3606" stopIfTrue="1" operator="between">
      <formula>2.5</formula>
      <formula>7</formula>
    </cfRule>
    <cfRule type="cellIs" dxfId="6183" priority="3607" stopIfTrue="1" operator="greaterThan">
      <formula>7</formula>
    </cfRule>
  </conditionalFormatting>
  <conditionalFormatting sqref="H46">
    <cfRule type="cellIs" dxfId="6182" priority="3602" stopIfTrue="1" operator="lessThanOrEqual">
      <formula>12</formula>
    </cfRule>
    <cfRule type="cellIs" dxfId="6181" priority="3603" stopIfTrue="1" operator="between">
      <formula>12</formula>
      <formula>16</formula>
    </cfRule>
    <cfRule type="cellIs" dxfId="6180" priority="3604" stopIfTrue="1" operator="greaterThan">
      <formula>16</formula>
    </cfRule>
  </conditionalFormatting>
  <conditionalFormatting sqref="K46">
    <cfRule type="cellIs" dxfId="6179" priority="3599" stopIfTrue="1" operator="greaterThan">
      <formula>6.2</formula>
    </cfRule>
    <cfRule type="cellIs" dxfId="6178" priority="3600" stopIfTrue="1" operator="between">
      <formula>5.601</formula>
      <formula>6.2</formula>
    </cfRule>
    <cfRule type="cellIs" dxfId="6177" priority="3601" stopIfTrue="1" operator="lessThanOrEqual">
      <formula>5.6</formula>
    </cfRule>
  </conditionalFormatting>
  <conditionalFormatting sqref="L46">
    <cfRule type="cellIs" dxfId="6176" priority="3598" stopIfTrue="1" operator="lessThanOrEqual">
      <formula>0.02</formula>
    </cfRule>
  </conditionalFormatting>
  <conditionalFormatting sqref="G46">
    <cfRule type="cellIs" dxfId="6175" priority="3595" stopIfTrue="1" operator="lessThanOrEqual">
      <formula>0.12</formula>
    </cfRule>
    <cfRule type="cellIs" dxfId="6174" priority="3596" stopIfTrue="1" operator="between">
      <formula>0.1201</formula>
      <formula>0.2</formula>
    </cfRule>
    <cfRule type="cellIs" dxfId="6173" priority="3597" stopIfTrue="1" operator="greaterThan">
      <formula>0.2</formula>
    </cfRule>
  </conditionalFormatting>
  <conditionalFormatting sqref="P46">
    <cfRule type="cellIs" dxfId="6172" priority="3593" stopIfTrue="1" operator="between">
      <formula>50.1</formula>
      <formula>100</formula>
    </cfRule>
    <cfRule type="cellIs" dxfId="6171" priority="3594" stopIfTrue="1" operator="greaterThan">
      <formula>100</formula>
    </cfRule>
  </conditionalFormatting>
  <conditionalFormatting sqref="O46">
    <cfRule type="cellIs" dxfId="6170" priority="3591" stopIfTrue="1" operator="between">
      <formula>1250.1</formula>
      <formula>5000</formula>
    </cfRule>
    <cfRule type="cellIs" dxfId="6169" priority="3592" stopIfTrue="1" operator="greaterThan">
      <formula>5000</formula>
    </cfRule>
  </conditionalFormatting>
  <conditionalFormatting sqref="F44:G44">
    <cfRule type="cellIs" dxfId="6168" priority="3588" stopIfTrue="1" operator="lessThanOrEqual">
      <formula>60</formula>
    </cfRule>
    <cfRule type="cellIs" dxfId="6167" priority="3589" stopIfTrue="1" operator="between">
      <formula>60</formula>
      <formula>100</formula>
    </cfRule>
    <cfRule type="cellIs" dxfId="6166" priority="3590" stopIfTrue="1" operator="greaterThan">
      <formula>100</formula>
    </cfRule>
  </conditionalFormatting>
  <conditionalFormatting sqref="E44">
    <cfRule type="cellIs" dxfId="6165" priority="3585" stopIfTrue="1" operator="lessThanOrEqual">
      <formula>2.5</formula>
    </cfRule>
    <cfRule type="cellIs" dxfId="6164" priority="3586" stopIfTrue="1" operator="between">
      <formula>2.5</formula>
      <formula>7</formula>
    </cfRule>
    <cfRule type="cellIs" dxfId="6163" priority="3587" stopIfTrue="1" operator="greaterThan">
      <formula>7</formula>
    </cfRule>
  </conditionalFormatting>
  <conditionalFormatting sqref="H44">
    <cfRule type="cellIs" dxfId="6162" priority="3582" stopIfTrue="1" operator="lessThanOrEqual">
      <formula>12</formula>
    </cfRule>
    <cfRule type="cellIs" dxfId="6161" priority="3583" stopIfTrue="1" operator="between">
      <formula>12</formula>
      <formula>16</formula>
    </cfRule>
    <cfRule type="cellIs" dxfId="6160" priority="3584" stopIfTrue="1" operator="greaterThan">
      <formula>16</formula>
    </cfRule>
  </conditionalFormatting>
  <conditionalFormatting sqref="K44">
    <cfRule type="cellIs" dxfId="6159" priority="3579" stopIfTrue="1" operator="greaterThan">
      <formula>6.2</formula>
    </cfRule>
    <cfRule type="cellIs" dxfId="6158" priority="3580" stopIfTrue="1" operator="between">
      <formula>5.601</formula>
      <formula>6.2</formula>
    </cfRule>
    <cfRule type="cellIs" dxfId="6157" priority="3581" stopIfTrue="1" operator="lessThanOrEqual">
      <formula>5.6</formula>
    </cfRule>
  </conditionalFormatting>
  <conditionalFormatting sqref="L44">
    <cfRule type="cellIs" dxfId="6156" priority="3578" stopIfTrue="1" operator="lessThanOrEqual">
      <formula>0.02</formula>
    </cfRule>
  </conditionalFormatting>
  <conditionalFormatting sqref="G44">
    <cfRule type="cellIs" dxfId="6155" priority="3575" stopIfTrue="1" operator="lessThanOrEqual">
      <formula>0.12</formula>
    </cfRule>
    <cfRule type="cellIs" dxfId="6154" priority="3576" stopIfTrue="1" operator="between">
      <formula>0.1201</formula>
      <formula>0.2</formula>
    </cfRule>
    <cfRule type="cellIs" dxfId="6153" priority="3577" stopIfTrue="1" operator="greaterThan">
      <formula>0.2</formula>
    </cfRule>
  </conditionalFormatting>
  <conditionalFormatting sqref="P44">
    <cfRule type="cellIs" dxfId="6152" priority="3573" stopIfTrue="1" operator="between">
      <formula>50.1</formula>
      <formula>100</formula>
    </cfRule>
    <cfRule type="cellIs" dxfId="6151" priority="3574" stopIfTrue="1" operator="greaterThan">
      <formula>100</formula>
    </cfRule>
  </conditionalFormatting>
  <conditionalFormatting sqref="O44">
    <cfRule type="cellIs" dxfId="6150" priority="3571" stopIfTrue="1" operator="between">
      <formula>1250.1</formula>
      <formula>5000</formula>
    </cfRule>
    <cfRule type="cellIs" dxfId="6149" priority="3572" stopIfTrue="1" operator="greaterThan">
      <formula>5000</formula>
    </cfRule>
  </conditionalFormatting>
  <conditionalFormatting sqref="F44:G44">
    <cfRule type="cellIs" dxfId="6148" priority="3568" stopIfTrue="1" operator="lessThanOrEqual">
      <formula>60</formula>
    </cfRule>
    <cfRule type="cellIs" dxfId="6147" priority="3569" stopIfTrue="1" operator="between">
      <formula>60</formula>
      <formula>100</formula>
    </cfRule>
    <cfRule type="cellIs" dxfId="6146" priority="3570" stopIfTrue="1" operator="greaterThan">
      <formula>100</formula>
    </cfRule>
  </conditionalFormatting>
  <conditionalFormatting sqref="E44">
    <cfRule type="cellIs" dxfId="6145" priority="3565" stopIfTrue="1" operator="lessThanOrEqual">
      <formula>2.5</formula>
    </cfRule>
    <cfRule type="cellIs" dxfId="6144" priority="3566" stopIfTrue="1" operator="between">
      <formula>2.5</formula>
      <formula>7</formula>
    </cfRule>
    <cfRule type="cellIs" dxfId="6143" priority="3567" stopIfTrue="1" operator="greaterThan">
      <formula>7</formula>
    </cfRule>
  </conditionalFormatting>
  <conditionalFormatting sqref="H44">
    <cfRule type="cellIs" dxfId="6142" priority="3562" stopIfTrue="1" operator="lessThanOrEqual">
      <formula>12</formula>
    </cfRule>
    <cfRule type="cellIs" dxfId="6141" priority="3563" stopIfTrue="1" operator="between">
      <formula>12</formula>
      <formula>16</formula>
    </cfRule>
    <cfRule type="cellIs" dxfId="6140" priority="3564" stopIfTrue="1" operator="greaterThan">
      <formula>16</formula>
    </cfRule>
  </conditionalFormatting>
  <conditionalFormatting sqref="K44">
    <cfRule type="cellIs" dxfId="6139" priority="3559" stopIfTrue="1" operator="greaterThan">
      <formula>6.2</formula>
    </cfRule>
    <cfRule type="cellIs" dxfId="6138" priority="3560" stopIfTrue="1" operator="between">
      <formula>5.601</formula>
      <formula>6.2</formula>
    </cfRule>
    <cfRule type="cellIs" dxfId="6137" priority="3561" stopIfTrue="1" operator="lessThanOrEqual">
      <formula>5.6</formula>
    </cfRule>
  </conditionalFormatting>
  <conditionalFormatting sqref="L44">
    <cfRule type="cellIs" dxfId="6136" priority="3558" stopIfTrue="1" operator="lessThanOrEqual">
      <formula>0.02</formula>
    </cfRule>
  </conditionalFormatting>
  <conditionalFormatting sqref="G44">
    <cfRule type="cellIs" dxfId="6135" priority="3555" stopIfTrue="1" operator="lessThanOrEqual">
      <formula>0.12</formula>
    </cfRule>
    <cfRule type="cellIs" dxfId="6134" priority="3556" stopIfTrue="1" operator="between">
      <formula>0.1201</formula>
      <formula>0.2</formula>
    </cfRule>
    <cfRule type="cellIs" dxfId="6133" priority="3557" stopIfTrue="1" operator="greaterThan">
      <formula>0.2</formula>
    </cfRule>
  </conditionalFormatting>
  <conditionalFormatting sqref="P44">
    <cfRule type="cellIs" dxfId="6132" priority="3553" stopIfTrue="1" operator="between">
      <formula>50.1</formula>
      <formula>100</formula>
    </cfRule>
    <cfRule type="cellIs" dxfId="6131" priority="3554" stopIfTrue="1" operator="greaterThan">
      <formula>100</formula>
    </cfRule>
  </conditionalFormatting>
  <conditionalFormatting sqref="O44">
    <cfRule type="cellIs" dxfId="6130" priority="3551" stopIfTrue="1" operator="between">
      <formula>1250.1</formula>
      <formula>5000</formula>
    </cfRule>
    <cfRule type="cellIs" dxfId="6129" priority="3552" stopIfTrue="1" operator="greaterThan">
      <formula>5000</formula>
    </cfRule>
  </conditionalFormatting>
  <conditionalFormatting sqref="F45:G45">
    <cfRule type="cellIs" dxfId="6128" priority="3548" stopIfTrue="1" operator="lessThanOrEqual">
      <formula>60</formula>
    </cfRule>
    <cfRule type="cellIs" dxfId="6127" priority="3549" stopIfTrue="1" operator="between">
      <formula>60</formula>
      <formula>100</formula>
    </cfRule>
    <cfRule type="cellIs" dxfId="6126" priority="3550" stopIfTrue="1" operator="greaterThan">
      <formula>100</formula>
    </cfRule>
  </conditionalFormatting>
  <conditionalFormatting sqref="E45">
    <cfRule type="cellIs" dxfId="6125" priority="3545" stopIfTrue="1" operator="lessThanOrEqual">
      <formula>2.5</formula>
    </cfRule>
    <cfRule type="cellIs" dxfId="6124" priority="3546" stopIfTrue="1" operator="between">
      <formula>2.5</formula>
      <formula>7</formula>
    </cfRule>
    <cfRule type="cellIs" dxfId="6123" priority="3547" stopIfTrue="1" operator="greaterThan">
      <formula>7</formula>
    </cfRule>
  </conditionalFormatting>
  <conditionalFormatting sqref="H45">
    <cfRule type="cellIs" dxfId="6122" priority="3542" stopIfTrue="1" operator="lessThanOrEqual">
      <formula>12</formula>
    </cfRule>
    <cfRule type="cellIs" dxfId="6121" priority="3543" stopIfTrue="1" operator="between">
      <formula>12</formula>
      <formula>16</formula>
    </cfRule>
    <cfRule type="cellIs" dxfId="6120" priority="3544" stopIfTrue="1" operator="greaterThan">
      <formula>16</formula>
    </cfRule>
  </conditionalFormatting>
  <conditionalFormatting sqref="K45">
    <cfRule type="cellIs" dxfId="6119" priority="3539" stopIfTrue="1" operator="greaterThan">
      <formula>6.2</formula>
    </cfRule>
    <cfRule type="cellIs" dxfId="6118" priority="3540" stopIfTrue="1" operator="between">
      <formula>5.601</formula>
      <formula>6.2</formula>
    </cfRule>
    <cfRule type="cellIs" dxfId="6117" priority="3541" stopIfTrue="1" operator="lessThanOrEqual">
      <formula>5.6</formula>
    </cfRule>
  </conditionalFormatting>
  <conditionalFormatting sqref="L45">
    <cfRule type="cellIs" dxfId="6116" priority="3538" stopIfTrue="1" operator="lessThanOrEqual">
      <formula>0.02</formula>
    </cfRule>
  </conditionalFormatting>
  <conditionalFormatting sqref="G45">
    <cfRule type="cellIs" dxfId="6115" priority="3535" stopIfTrue="1" operator="lessThanOrEqual">
      <formula>0.12</formula>
    </cfRule>
    <cfRule type="cellIs" dxfId="6114" priority="3536" stopIfTrue="1" operator="between">
      <formula>0.1201</formula>
      <formula>0.2</formula>
    </cfRule>
    <cfRule type="cellIs" dxfId="6113" priority="3537" stopIfTrue="1" operator="greaterThan">
      <formula>0.2</formula>
    </cfRule>
  </conditionalFormatting>
  <conditionalFormatting sqref="P45">
    <cfRule type="cellIs" dxfId="6112" priority="3533" stopIfTrue="1" operator="between">
      <formula>50.1</formula>
      <formula>100</formula>
    </cfRule>
    <cfRule type="cellIs" dxfId="6111" priority="3534" stopIfTrue="1" operator="greaterThan">
      <formula>100</formula>
    </cfRule>
  </conditionalFormatting>
  <conditionalFormatting sqref="O45">
    <cfRule type="cellIs" dxfId="6110" priority="3531" stopIfTrue="1" operator="between">
      <formula>1250.1</formula>
      <formula>5000</formula>
    </cfRule>
    <cfRule type="cellIs" dxfId="6109" priority="3532" stopIfTrue="1" operator="greaterThan">
      <formula>5000</formula>
    </cfRule>
  </conditionalFormatting>
  <conditionalFormatting sqref="F45:G45">
    <cfRule type="cellIs" dxfId="6108" priority="3528" stopIfTrue="1" operator="lessThanOrEqual">
      <formula>60</formula>
    </cfRule>
    <cfRule type="cellIs" dxfId="6107" priority="3529" stopIfTrue="1" operator="between">
      <formula>60</formula>
      <formula>100</formula>
    </cfRule>
    <cfRule type="cellIs" dxfId="6106" priority="3530" stopIfTrue="1" operator="greaterThan">
      <formula>100</formula>
    </cfRule>
  </conditionalFormatting>
  <conditionalFormatting sqref="E45">
    <cfRule type="cellIs" dxfId="6105" priority="3525" stopIfTrue="1" operator="lessThanOrEqual">
      <formula>2.5</formula>
    </cfRule>
    <cfRule type="cellIs" dxfId="6104" priority="3526" stopIfTrue="1" operator="between">
      <formula>2.5</formula>
      <formula>7</formula>
    </cfRule>
    <cfRule type="cellIs" dxfId="6103" priority="3527" stopIfTrue="1" operator="greaterThan">
      <formula>7</formula>
    </cfRule>
  </conditionalFormatting>
  <conditionalFormatting sqref="H45">
    <cfRule type="cellIs" dxfId="6102" priority="3522" stopIfTrue="1" operator="lessThanOrEqual">
      <formula>12</formula>
    </cfRule>
    <cfRule type="cellIs" dxfId="6101" priority="3523" stopIfTrue="1" operator="between">
      <formula>12</formula>
      <formula>16</formula>
    </cfRule>
    <cfRule type="cellIs" dxfId="6100" priority="3524" stopIfTrue="1" operator="greaterThan">
      <formula>16</formula>
    </cfRule>
  </conditionalFormatting>
  <conditionalFormatting sqref="K45">
    <cfRule type="cellIs" dxfId="6099" priority="3519" stopIfTrue="1" operator="greaterThan">
      <formula>6.2</formula>
    </cfRule>
    <cfRule type="cellIs" dxfId="6098" priority="3520" stopIfTrue="1" operator="between">
      <formula>5.601</formula>
      <formula>6.2</formula>
    </cfRule>
    <cfRule type="cellIs" dxfId="6097" priority="3521" stopIfTrue="1" operator="lessThanOrEqual">
      <formula>5.6</formula>
    </cfRule>
  </conditionalFormatting>
  <conditionalFormatting sqref="L45">
    <cfRule type="cellIs" dxfId="6096" priority="3518" stopIfTrue="1" operator="lessThanOrEqual">
      <formula>0.02</formula>
    </cfRule>
  </conditionalFormatting>
  <conditionalFormatting sqref="G45">
    <cfRule type="cellIs" dxfId="6095" priority="3515" stopIfTrue="1" operator="lessThanOrEqual">
      <formula>0.12</formula>
    </cfRule>
    <cfRule type="cellIs" dxfId="6094" priority="3516" stopIfTrue="1" operator="between">
      <formula>0.1201</formula>
      <formula>0.2</formula>
    </cfRule>
    <cfRule type="cellIs" dxfId="6093" priority="3517" stopIfTrue="1" operator="greaterThan">
      <formula>0.2</formula>
    </cfRule>
  </conditionalFormatting>
  <conditionalFormatting sqref="P45">
    <cfRule type="cellIs" dxfId="6092" priority="3513" stopIfTrue="1" operator="between">
      <formula>50.1</formula>
      <formula>100</formula>
    </cfRule>
    <cfRule type="cellIs" dxfId="6091" priority="3514" stopIfTrue="1" operator="greaterThan">
      <formula>100</formula>
    </cfRule>
  </conditionalFormatting>
  <conditionalFormatting sqref="O45">
    <cfRule type="cellIs" dxfId="6090" priority="3511" stopIfTrue="1" operator="between">
      <formula>1250.1</formula>
      <formula>5000</formula>
    </cfRule>
    <cfRule type="cellIs" dxfId="6089" priority="3512" stopIfTrue="1" operator="greaterThan">
      <formula>5000</formula>
    </cfRule>
  </conditionalFormatting>
  <conditionalFormatting sqref="F42:G42">
    <cfRule type="cellIs" dxfId="6088" priority="3508" stopIfTrue="1" operator="lessThanOrEqual">
      <formula>60</formula>
    </cfRule>
    <cfRule type="cellIs" dxfId="6087" priority="3509" stopIfTrue="1" operator="between">
      <formula>60</formula>
      <formula>100</formula>
    </cfRule>
    <cfRule type="cellIs" dxfId="6086" priority="3510" stopIfTrue="1" operator="greaterThan">
      <formula>100</formula>
    </cfRule>
  </conditionalFormatting>
  <conditionalFormatting sqref="E42">
    <cfRule type="cellIs" dxfId="6085" priority="3505" stopIfTrue="1" operator="lessThanOrEqual">
      <formula>2.5</formula>
    </cfRule>
    <cfRule type="cellIs" dxfId="6084" priority="3506" stopIfTrue="1" operator="between">
      <formula>2.5</formula>
      <formula>7</formula>
    </cfRule>
    <cfRule type="cellIs" dxfId="6083" priority="3507" stopIfTrue="1" operator="greaterThan">
      <formula>7</formula>
    </cfRule>
  </conditionalFormatting>
  <conditionalFormatting sqref="H42">
    <cfRule type="cellIs" dxfId="6082" priority="3502" stopIfTrue="1" operator="lessThanOrEqual">
      <formula>12</formula>
    </cfRule>
    <cfRule type="cellIs" dxfId="6081" priority="3503" stopIfTrue="1" operator="between">
      <formula>12</formula>
      <formula>16</formula>
    </cfRule>
    <cfRule type="cellIs" dxfId="6080" priority="3504" stopIfTrue="1" operator="greaterThan">
      <formula>16</formula>
    </cfRule>
  </conditionalFormatting>
  <conditionalFormatting sqref="K42">
    <cfRule type="cellIs" dxfId="6079" priority="3499" stopIfTrue="1" operator="greaterThan">
      <formula>6.2</formula>
    </cfRule>
    <cfRule type="cellIs" dxfId="6078" priority="3500" stopIfTrue="1" operator="between">
      <formula>5.601</formula>
      <formula>6.2</formula>
    </cfRule>
    <cfRule type="cellIs" dxfId="6077" priority="3501" stopIfTrue="1" operator="lessThanOrEqual">
      <formula>5.6</formula>
    </cfRule>
  </conditionalFormatting>
  <conditionalFormatting sqref="L42">
    <cfRule type="cellIs" dxfId="6076" priority="3498" stopIfTrue="1" operator="lessThanOrEqual">
      <formula>0.02</formula>
    </cfRule>
  </conditionalFormatting>
  <conditionalFormatting sqref="G42">
    <cfRule type="cellIs" dxfId="6075" priority="3495" stopIfTrue="1" operator="lessThanOrEqual">
      <formula>0.12</formula>
    </cfRule>
    <cfRule type="cellIs" dxfId="6074" priority="3496" stopIfTrue="1" operator="between">
      <formula>0.1201</formula>
      <formula>0.2</formula>
    </cfRule>
    <cfRule type="cellIs" dxfId="6073" priority="3497" stopIfTrue="1" operator="greaterThan">
      <formula>0.2</formula>
    </cfRule>
  </conditionalFormatting>
  <conditionalFormatting sqref="P42">
    <cfRule type="cellIs" dxfId="6072" priority="3493" stopIfTrue="1" operator="between">
      <formula>50.1</formula>
      <formula>100</formula>
    </cfRule>
    <cfRule type="cellIs" dxfId="6071" priority="3494" stopIfTrue="1" operator="greaterThan">
      <formula>100</formula>
    </cfRule>
  </conditionalFormatting>
  <conditionalFormatting sqref="O42">
    <cfRule type="cellIs" dxfId="6070" priority="3491" stopIfTrue="1" operator="between">
      <formula>1250.1</formula>
      <formula>5000</formula>
    </cfRule>
    <cfRule type="cellIs" dxfId="6069" priority="3492" stopIfTrue="1" operator="greaterThan">
      <formula>5000</formula>
    </cfRule>
  </conditionalFormatting>
  <conditionalFormatting sqref="F42:G42">
    <cfRule type="cellIs" dxfId="6068" priority="3488" stopIfTrue="1" operator="lessThanOrEqual">
      <formula>60</formula>
    </cfRule>
    <cfRule type="cellIs" dxfId="6067" priority="3489" stopIfTrue="1" operator="between">
      <formula>60</formula>
      <formula>100</formula>
    </cfRule>
    <cfRule type="cellIs" dxfId="6066" priority="3490" stopIfTrue="1" operator="greaterThan">
      <formula>100</formula>
    </cfRule>
  </conditionalFormatting>
  <conditionalFormatting sqref="E42">
    <cfRule type="cellIs" dxfId="6065" priority="3485" stopIfTrue="1" operator="lessThanOrEqual">
      <formula>2.5</formula>
    </cfRule>
    <cfRule type="cellIs" dxfId="6064" priority="3486" stopIfTrue="1" operator="between">
      <formula>2.5</formula>
      <formula>7</formula>
    </cfRule>
    <cfRule type="cellIs" dxfId="6063" priority="3487" stopIfTrue="1" operator="greaterThan">
      <formula>7</formula>
    </cfRule>
  </conditionalFormatting>
  <conditionalFormatting sqref="H42">
    <cfRule type="cellIs" dxfId="6062" priority="3482" stopIfTrue="1" operator="lessThanOrEqual">
      <formula>12</formula>
    </cfRule>
    <cfRule type="cellIs" dxfId="6061" priority="3483" stopIfTrue="1" operator="between">
      <formula>12</formula>
      <formula>16</formula>
    </cfRule>
    <cfRule type="cellIs" dxfId="6060" priority="3484" stopIfTrue="1" operator="greaterThan">
      <formula>16</formula>
    </cfRule>
  </conditionalFormatting>
  <conditionalFormatting sqref="K42">
    <cfRule type="cellIs" dxfId="6059" priority="3479" stopIfTrue="1" operator="greaterThan">
      <formula>6.2</formula>
    </cfRule>
    <cfRule type="cellIs" dxfId="6058" priority="3480" stopIfTrue="1" operator="between">
      <formula>5.601</formula>
      <formula>6.2</formula>
    </cfRule>
    <cfRule type="cellIs" dxfId="6057" priority="3481" stopIfTrue="1" operator="lessThanOrEqual">
      <formula>5.6</formula>
    </cfRule>
  </conditionalFormatting>
  <conditionalFormatting sqref="L42">
    <cfRule type="cellIs" dxfId="6056" priority="3478" stopIfTrue="1" operator="lessThanOrEqual">
      <formula>0.02</formula>
    </cfRule>
  </conditionalFormatting>
  <conditionalFormatting sqref="G42">
    <cfRule type="cellIs" dxfId="6055" priority="3475" stopIfTrue="1" operator="lessThanOrEqual">
      <formula>0.12</formula>
    </cfRule>
    <cfRule type="cellIs" dxfId="6054" priority="3476" stopIfTrue="1" operator="between">
      <formula>0.1201</formula>
      <formula>0.2</formula>
    </cfRule>
    <cfRule type="cellIs" dxfId="6053" priority="3477" stopIfTrue="1" operator="greaterThan">
      <formula>0.2</formula>
    </cfRule>
  </conditionalFormatting>
  <conditionalFormatting sqref="P42">
    <cfRule type="cellIs" dxfId="6052" priority="3473" stopIfTrue="1" operator="between">
      <formula>50.1</formula>
      <formula>100</formula>
    </cfRule>
    <cfRule type="cellIs" dxfId="6051" priority="3474" stopIfTrue="1" operator="greaterThan">
      <formula>100</formula>
    </cfRule>
  </conditionalFormatting>
  <conditionalFormatting sqref="O42">
    <cfRule type="cellIs" dxfId="6050" priority="3471" stopIfTrue="1" operator="between">
      <formula>1250.1</formula>
      <formula>5000</formula>
    </cfRule>
    <cfRule type="cellIs" dxfId="6049" priority="3472" stopIfTrue="1" operator="greaterThan">
      <formula>5000</formula>
    </cfRule>
  </conditionalFormatting>
  <conditionalFormatting sqref="F43:G43">
    <cfRule type="cellIs" dxfId="6048" priority="3468" stopIfTrue="1" operator="lessThanOrEqual">
      <formula>60</formula>
    </cfRule>
    <cfRule type="cellIs" dxfId="6047" priority="3469" stopIfTrue="1" operator="between">
      <formula>60</formula>
      <formula>100</formula>
    </cfRule>
    <cfRule type="cellIs" dxfId="6046" priority="3470" stopIfTrue="1" operator="greaterThan">
      <formula>100</formula>
    </cfRule>
  </conditionalFormatting>
  <conditionalFormatting sqref="E43">
    <cfRule type="cellIs" dxfId="6045" priority="3465" stopIfTrue="1" operator="lessThanOrEqual">
      <formula>2.5</formula>
    </cfRule>
    <cfRule type="cellIs" dxfId="6044" priority="3466" stopIfTrue="1" operator="between">
      <formula>2.5</formula>
      <formula>7</formula>
    </cfRule>
    <cfRule type="cellIs" dxfId="6043" priority="3467" stopIfTrue="1" operator="greaterThan">
      <formula>7</formula>
    </cfRule>
  </conditionalFormatting>
  <conditionalFormatting sqref="H43">
    <cfRule type="cellIs" dxfId="6042" priority="3462" stopIfTrue="1" operator="lessThanOrEqual">
      <formula>12</formula>
    </cfRule>
    <cfRule type="cellIs" dxfId="6041" priority="3463" stopIfTrue="1" operator="between">
      <formula>12</formula>
      <formula>16</formula>
    </cfRule>
    <cfRule type="cellIs" dxfId="6040" priority="3464" stopIfTrue="1" operator="greaterThan">
      <formula>16</formula>
    </cfRule>
  </conditionalFormatting>
  <conditionalFormatting sqref="K43">
    <cfRule type="cellIs" dxfId="6039" priority="3459" stopIfTrue="1" operator="greaterThan">
      <formula>6.2</formula>
    </cfRule>
    <cfRule type="cellIs" dxfId="6038" priority="3460" stopIfTrue="1" operator="between">
      <formula>5.601</formula>
      <formula>6.2</formula>
    </cfRule>
    <cfRule type="cellIs" dxfId="6037" priority="3461" stopIfTrue="1" operator="lessThanOrEqual">
      <formula>5.6</formula>
    </cfRule>
  </conditionalFormatting>
  <conditionalFormatting sqref="L43">
    <cfRule type="cellIs" dxfId="6036" priority="3458" stopIfTrue="1" operator="lessThanOrEqual">
      <formula>0.02</formula>
    </cfRule>
  </conditionalFormatting>
  <conditionalFormatting sqref="G43">
    <cfRule type="cellIs" dxfId="6035" priority="3455" stopIfTrue="1" operator="lessThanOrEqual">
      <formula>0.12</formula>
    </cfRule>
    <cfRule type="cellIs" dxfId="6034" priority="3456" stopIfTrue="1" operator="between">
      <formula>0.1201</formula>
      <formula>0.2</formula>
    </cfRule>
    <cfRule type="cellIs" dxfId="6033" priority="3457" stopIfTrue="1" operator="greaterThan">
      <formula>0.2</formula>
    </cfRule>
  </conditionalFormatting>
  <conditionalFormatting sqref="P43">
    <cfRule type="cellIs" dxfId="6032" priority="3453" stopIfTrue="1" operator="between">
      <formula>50.1</formula>
      <formula>100</formula>
    </cfRule>
    <cfRule type="cellIs" dxfId="6031" priority="3454" stopIfTrue="1" operator="greaterThan">
      <formula>100</formula>
    </cfRule>
  </conditionalFormatting>
  <conditionalFormatting sqref="O43">
    <cfRule type="cellIs" dxfId="6030" priority="3451" stopIfTrue="1" operator="between">
      <formula>1250.1</formula>
      <formula>5000</formula>
    </cfRule>
    <cfRule type="cellIs" dxfId="6029" priority="3452" stopIfTrue="1" operator="greaterThan">
      <formula>5000</formula>
    </cfRule>
  </conditionalFormatting>
  <conditionalFormatting sqref="F52 J52">
    <cfRule type="cellIs" dxfId="6028" priority="3448" stopIfTrue="1" operator="lessThanOrEqual">
      <formula>60</formula>
    </cfRule>
    <cfRule type="cellIs" dxfId="6027" priority="3449" stopIfTrue="1" operator="between">
      <formula>60</formula>
      <formula>100</formula>
    </cfRule>
    <cfRule type="cellIs" dxfId="6026" priority="3450" stopIfTrue="1" operator="greaterThan">
      <formula>100</formula>
    </cfRule>
  </conditionalFormatting>
  <conditionalFormatting sqref="E52">
    <cfRule type="cellIs" dxfId="6025" priority="3445" stopIfTrue="1" operator="lessThanOrEqual">
      <formula>2.5</formula>
    </cfRule>
    <cfRule type="cellIs" dxfId="6024" priority="3446" stopIfTrue="1" operator="between">
      <formula>2.5</formula>
      <formula>7</formula>
    </cfRule>
    <cfRule type="cellIs" dxfId="6023" priority="3447" stopIfTrue="1" operator="greaterThan">
      <formula>7</formula>
    </cfRule>
  </conditionalFormatting>
  <conditionalFormatting sqref="H52">
    <cfRule type="cellIs" dxfId="6022" priority="3442" stopIfTrue="1" operator="lessThanOrEqual">
      <formula>12</formula>
    </cfRule>
    <cfRule type="cellIs" dxfId="6021" priority="3443" stopIfTrue="1" operator="between">
      <formula>12</formula>
      <formula>16</formula>
    </cfRule>
    <cfRule type="cellIs" dxfId="6020" priority="3444" stopIfTrue="1" operator="greaterThan">
      <formula>16</formula>
    </cfRule>
  </conditionalFormatting>
  <conditionalFormatting sqref="K52">
    <cfRule type="cellIs" dxfId="6019" priority="3439" stopIfTrue="1" operator="greaterThan">
      <formula>6.2</formula>
    </cfRule>
    <cfRule type="cellIs" dxfId="6018" priority="3440" stopIfTrue="1" operator="between">
      <formula>5.601</formula>
      <formula>6.2</formula>
    </cfRule>
    <cfRule type="cellIs" dxfId="6017" priority="3441" stopIfTrue="1" operator="lessThanOrEqual">
      <formula>5.6</formula>
    </cfRule>
  </conditionalFormatting>
  <conditionalFormatting sqref="L52">
    <cfRule type="cellIs" dxfId="6016" priority="3438" stopIfTrue="1" operator="lessThanOrEqual">
      <formula>0.02</formula>
    </cfRule>
  </conditionalFormatting>
  <conditionalFormatting sqref="G52">
    <cfRule type="cellIs" dxfId="6015" priority="3435" stopIfTrue="1" operator="lessThanOrEqual">
      <formula>0.12</formula>
    </cfRule>
    <cfRule type="cellIs" dxfId="6014" priority="3436" stopIfTrue="1" operator="between">
      <formula>0.1201</formula>
      <formula>0.2</formula>
    </cfRule>
    <cfRule type="cellIs" dxfId="6013" priority="3437" stopIfTrue="1" operator="greaterThan">
      <formula>0.2</formula>
    </cfRule>
  </conditionalFormatting>
  <conditionalFormatting sqref="P52">
    <cfRule type="cellIs" dxfId="6012" priority="3433" stopIfTrue="1" operator="between">
      <formula>50.1</formula>
      <formula>100</formula>
    </cfRule>
    <cfRule type="cellIs" dxfId="6011" priority="3434" stopIfTrue="1" operator="greaterThan">
      <formula>100</formula>
    </cfRule>
  </conditionalFormatting>
  <conditionalFormatting sqref="O52">
    <cfRule type="cellIs" dxfId="6010" priority="3431" stopIfTrue="1" operator="between">
      <formula>1250.1</formula>
      <formula>5000</formula>
    </cfRule>
    <cfRule type="cellIs" dxfId="6009" priority="3432" stopIfTrue="1" operator="greaterThan">
      <formula>5000</formula>
    </cfRule>
  </conditionalFormatting>
  <conditionalFormatting sqref="F52 J52">
    <cfRule type="cellIs" dxfId="6008" priority="3428" stopIfTrue="1" operator="lessThanOrEqual">
      <formula>60</formula>
    </cfRule>
    <cfRule type="cellIs" dxfId="6007" priority="3429" stopIfTrue="1" operator="between">
      <formula>60</formula>
      <formula>100</formula>
    </cfRule>
    <cfRule type="cellIs" dxfId="6006" priority="3430" stopIfTrue="1" operator="greaterThan">
      <formula>100</formula>
    </cfRule>
  </conditionalFormatting>
  <conditionalFormatting sqref="E52">
    <cfRule type="cellIs" dxfId="6005" priority="3425" stopIfTrue="1" operator="lessThanOrEqual">
      <formula>2.5</formula>
    </cfRule>
    <cfRule type="cellIs" dxfId="6004" priority="3426" stopIfTrue="1" operator="between">
      <formula>2.5</formula>
      <formula>7</formula>
    </cfRule>
    <cfRule type="cellIs" dxfId="6003" priority="3427" stopIfTrue="1" operator="greaterThan">
      <formula>7</formula>
    </cfRule>
  </conditionalFormatting>
  <conditionalFormatting sqref="H52">
    <cfRule type="cellIs" dxfId="6002" priority="3422" stopIfTrue="1" operator="lessThanOrEqual">
      <formula>12</formula>
    </cfRule>
    <cfRule type="cellIs" dxfId="6001" priority="3423" stopIfTrue="1" operator="between">
      <formula>12</formula>
      <formula>16</formula>
    </cfRule>
    <cfRule type="cellIs" dxfId="6000" priority="3424" stopIfTrue="1" operator="greaterThan">
      <formula>16</formula>
    </cfRule>
  </conditionalFormatting>
  <conditionalFormatting sqref="K52">
    <cfRule type="cellIs" dxfId="5999" priority="3419" stopIfTrue="1" operator="greaterThan">
      <formula>6.2</formula>
    </cfRule>
    <cfRule type="cellIs" dxfId="5998" priority="3420" stopIfTrue="1" operator="between">
      <formula>5.601</formula>
      <formula>6.2</formula>
    </cfRule>
    <cfRule type="cellIs" dxfId="5997" priority="3421" stopIfTrue="1" operator="lessThanOrEqual">
      <formula>5.6</formula>
    </cfRule>
  </conditionalFormatting>
  <conditionalFormatting sqref="L52">
    <cfRule type="cellIs" dxfId="5996" priority="3418" stopIfTrue="1" operator="lessThanOrEqual">
      <formula>0.02</formula>
    </cfRule>
  </conditionalFormatting>
  <conditionalFormatting sqref="G52">
    <cfRule type="cellIs" dxfId="5995" priority="3415" stopIfTrue="1" operator="lessThanOrEqual">
      <formula>0.12</formula>
    </cfRule>
    <cfRule type="cellIs" dxfId="5994" priority="3416" stopIfTrue="1" operator="between">
      <formula>0.1201</formula>
      <formula>0.2</formula>
    </cfRule>
    <cfRule type="cellIs" dxfId="5993" priority="3417" stopIfTrue="1" operator="greaterThan">
      <formula>0.2</formula>
    </cfRule>
  </conditionalFormatting>
  <conditionalFormatting sqref="P52">
    <cfRule type="cellIs" dxfId="5992" priority="3413" stopIfTrue="1" operator="between">
      <formula>50.1</formula>
      <formula>100</formula>
    </cfRule>
    <cfRule type="cellIs" dxfId="5991" priority="3414" stopIfTrue="1" operator="greaterThan">
      <formula>100</formula>
    </cfRule>
  </conditionalFormatting>
  <conditionalFormatting sqref="O52">
    <cfRule type="cellIs" dxfId="5990" priority="3411" stopIfTrue="1" operator="between">
      <formula>1250.1</formula>
      <formula>5000</formula>
    </cfRule>
    <cfRule type="cellIs" dxfId="5989" priority="3412" stopIfTrue="1" operator="greaterThan">
      <formula>5000</formula>
    </cfRule>
  </conditionalFormatting>
  <conditionalFormatting sqref="F50:G50">
    <cfRule type="cellIs" dxfId="5988" priority="3408" stopIfTrue="1" operator="lessThanOrEqual">
      <formula>60</formula>
    </cfRule>
    <cfRule type="cellIs" dxfId="5987" priority="3409" stopIfTrue="1" operator="between">
      <formula>60</formula>
      <formula>100</formula>
    </cfRule>
    <cfRule type="cellIs" dxfId="5986" priority="3410" stopIfTrue="1" operator="greaterThan">
      <formula>100</formula>
    </cfRule>
  </conditionalFormatting>
  <conditionalFormatting sqref="E50">
    <cfRule type="cellIs" dxfId="5985" priority="3405" stopIfTrue="1" operator="lessThanOrEqual">
      <formula>2.5</formula>
    </cfRule>
    <cfRule type="cellIs" dxfId="5984" priority="3406" stopIfTrue="1" operator="between">
      <formula>2.5</formula>
      <formula>7</formula>
    </cfRule>
    <cfRule type="cellIs" dxfId="5983" priority="3407" stopIfTrue="1" operator="greaterThan">
      <formula>7</formula>
    </cfRule>
  </conditionalFormatting>
  <conditionalFormatting sqref="H50">
    <cfRule type="cellIs" dxfId="5982" priority="3402" stopIfTrue="1" operator="lessThanOrEqual">
      <formula>12</formula>
    </cfRule>
    <cfRule type="cellIs" dxfId="5981" priority="3403" stopIfTrue="1" operator="between">
      <formula>12</formula>
      <formula>16</formula>
    </cfRule>
    <cfRule type="cellIs" dxfId="5980" priority="3404" stopIfTrue="1" operator="greaterThan">
      <formula>16</formula>
    </cfRule>
  </conditionalFormatting>
  <conditionalFormatting sqref="K50">
    <cfRule type="cellIs" dxfId="5979" priority="3399" stopIfTrue="1" operator="greaterThan">
      <formula>6.2</formula>
    </cfRule>
    <cfRule type="cellIs" dxfId="5978" priority="3400" stopIfTrue="1" operator="between">
      <formula>5.601</formula>
      <formula>6.2</formula>
    </cfRule>
    <cfRule type="cellIs" dxfId="5977" priority="3401" stopIfTrue="1" operator="lessThanOrEqual">
      <formula>5.6</formula>
    </cfRule>
  </conditionalFormatting>
  <conditionalFormatting sqref="L50">
    <cfRule type="cellIs" dxfId="5976" priority="3398" stopIfTrue="1" operator="lessThanOrEqual">
      <formula>0.02</formula>
    </cfRule>
  </conditionalFormatting>
  <conditionalFormatting sqref="G50">
    <cfRule type="cellIs" dxfId="5975" priority="3395" stopIfTrue="1" operator="lessThanOrEqual">
      <formula>0.12</formula>
    </cfRule>
    <cfRule type="cellIs" dxfId="5974" priority="3396" stopIfTrue="1" operator="between">
      <formula>0.1201</formula>
      <formula>0.2</formula>
    </cfRule>
    <cfRule type="cellIs" dxfId="5973" priority="3397" stopIfTrue="1" operator="greaterThan">
      <formula>0.2</formula>
    </cfRule>
  </conditionalFormatting>
  <conditionalFormatting sqref="P50">
    <cfRule type="cellIs" dxfId="5972" priority="3393" stopIfTrue="1" operator="between">
      <formula>50.1</formula>
      <formula>100</formula>
    </cfRule>
    <cfRule type="cellIs" dxfId="5971" priority="3394" stopIfTrue="1" operator="greaterThan">
      <formula>100</formula>
    </cfRule>
  </conditionalFormatting>
  <conditionalFormatting sqref="O50">
    <cfRule type="cellIs" dxfId="5970" priority="3391" stopIfTrue="1" operator="between">
      <formula>1250.1</formula>
      <formula>5000</formula>
    </cfRule>
    <cfRule type="cellIs" dxfId="5969" priority="3392" stopIfTrue="1" operator="greaterThan">
      <formula>5000</formula>
    </cfRule>
  </conditionalFormatting>
  <conditionalFormatting sqref="F50:G50">
    <cfRule type="cellIs" dxfId="5968" priority="3388" stopIfTrue="1" operator="lessThanOrEqual">
      <formula>60</formula>
    </cfRule>
    <cfRule type="cellIs" dxfId="5967" priority="3389" stopIfTrue="1" operator="between">
      <formula>60</formula>
      <formula>100</formula>
    </cfRule>
    <cfRule type="cellIs" dxfId="5966" priority="3390" stopIfTrue="1" operator="greaterThan">
      <formula>100</formula>
    </cfRule>
  </conditionalFormatting>
  <conditionalFormatting sqref="E50">
    <cfRule type="cellIs" dxfId="5965" priority="3385" stopIfTrue="1" operator="lessThanOrEqual">
      <formula>2.5</formula>
    </cfRule>
    <cfRule type="cellIs" dxfId="5964" priority="3386" stopIfTrue="1" operator="between">
      <formula>2.5</formula>
      <formula>7</formula>
    </cfRule>
    <cfRule type="cellIs" dxfId="5963" priority="3387" stopIfTrue="1" operator="greaterThan">
      <formula>7</formula>
    </cfRule>
  </conditionalFormatting>
  <conditionalFormatting sqref="H50">
    <cfRule type="cellIs" dxfId="5962" priority="3382" stopIfTrue="1" operator="lessThanOrEqual">
      <formula>12</formula>
    </cfRule>
    <cfRule type="cellIs" dxfId="5961" priority="3383" stopIfTrue="1" operator="between">
      <formula>12</formula>
      <formula>16</formula>
    </cfRule>
    <cfRule type="cellIs" dxfId="5960" priority="3384" stopIfTrue="1" operator="greaterThan">
      <formula>16</formula>
    </cfRule>
  </conditionalFormatting>
  <conditionalFormatting sqref="K50">
    <cfRule type="cellIs" dxfId="5959" priority="3379" stopIfTrue="1" operator="greaterThan">
      <formula>6.2</formula>
    </cfRule>
    <cfRule type="cellIs" dxfId="5958" priority="3380" stopIfTrue="1" operator="between">
      <formula>5.601</formula>
      <formula>6.2</formula>
    </cfRule>
    <cfRule type="cellIs" dxfId="5957" priority="3381" stopIfTrue="1" operator="lessThanOrEqual">
      <formula>5.6</formula>
    </cfRule>
  </conditionalFormatting>
  <conditionalFormatting sqref="L50">
    <cfRule type="cellIs" dxfId="5956" priority="3378" stopIfTrue="1" operator="lessThanOrEqual">
      <formula>0.02</formula>
    </cfRule>
  </conditionalFormatting>
  <conditionalFormatting sqref="G50">
    <cfRule type="cellIs" dxfId="5955" priority="3375" stopIfTrue="1" operator="lessThanOrEqual">
      <formula>0.12</formula>
    </cfRule>
    <cfRule type="cellIs" dxfId="5954" priority="3376" stopIfTrue="1" operator="between">
      <formula>0.1201</formula>
      <formula>0.2</formula>
    </cfRule>
    <cfRule type="cellIs" dxfId="5953" priority="3377" stopIfTrue="1" operator="greaterThan">
      <formula>0.2</formula>
    </cfRule>
  </conditionalFormatting>
  <conditionalFormatting sqref="P50">
    <cfRule type="cellIs" dxfId="5952" priority="3373" stopIfTrue="1" operator="between">
      <formula>50.1</formula>
      <formula>100</formula>
    </cfRule>
    <cfRule type="cellIs" dxfId="5951" priority="3374" stopIfTrue="1" operator="greaterThan">
      <formula>100</formula>
    </cfRule>
  </conditionalFormatting>
  <conditionalFormatting sqref="O50">
    <cfRule type="cellIs" dxfId="5950" priority="3371" stopIfTrue="1" operator="between">
      <formula>1250.1</formula>
      <formula>5000</formula>
    </cfRule>
    <cfRule type="cellIs" dxfId="5949" priority="3372" stopIfTrue="1" operator="greaterThan">
      <formula>5000</formula>
    </cfRule>
  </conditionalFormatting>
  <conditionalFormatting sqref="F51:G51">
    <cfRule type="cellIs" dxfId="5948" priority="3368" stopIfTrue="1" operator="lessThanOrEqual">
      <formula>60</formula>
    </cfRule>
    <cfRule type="cellIs" dxfId="5947" priority="3369" stopIfTrue="1" operator="between">
      <formula>60</formula>
      <formula>100</formula>
    </cfRule>
    <cfRule type="cellIs" dxfId="5946" priority="3370" stopIfTrue="1" operator="greaterThan">
      <formula>100</formula>
    </cfRule>
  </conditionalFormatting>
  <conditionalFormatting sqref="E51">
    <cfRule type="cellIs" dxfId="5945" priority="3365" stopIfTrue="1" operator="lessThanOrEqual">
      <formula>2.5</formula>
    </cfRule>
    <cfRule type="cellIs" dxfId="5944" priority="3366" stopIfTrue="1" operator="between">
      <formula>2.5</formula>
      <formula>7</formula>
    </cfRule>
    <cfRule type="cellIs" dxfId="5943" priority="3367" stopIfTrue="1" operator="greaterThan">
      <formula>7</formula>
    </cfRule>
  </conditionalFormatting>
  <conditionalFormatting sqref="H51">
    <cfRule type="cellIs" dxfId="5942" priority="3362" stopIfTrue="1" operator="lessThanOrEqual">
      <formula>12</formula>
    </cfRule>
    <cfRule type="cellIs" dxfId="5941" priority="3363" stopIfTrue="1" operator="between">
      <formula>12</formula>
      <formula>16</formula>
    </cfRule>
    <cfRule type="cellIs" dxfId="5940" priority="3364" stopIfTrue="1" operator="greaterThan">
      <formula>16</formula>
    </cfRule>
  </conditionalFormatting>
  <conditionalFormatting sqref="K51">
    <cfRule type="cellIs" dxfId="5939" priority="3359" stopIfTrue="1" operator="greaterThan">
      <formula>6.2</formula>
    </cfRule>
    <cfRule type="cellIs" dxfId="5938" priority="3360" stopIfTrue="1" operator="between">
      <formula>5.601</formula>
      <formula>6.2</formula>
    </cfRule>
    <cfRule type="cellIs" dxfId="5937" priority="3361" stopIfTrue="1" operator="lessThanOrEqual">
      <formula>5.6</formula>
    </cfRule>
  </conditionalFormatting>
  <conditionalFormatting sqref="L51">
    <cfRule type="cellIs" dxfId="5936" priority="3358" stopIfTrue="1" operator="lessThanOrEqual">
      <formula>0.02</formula>
    </cfRule>
  </conditionalFormatting>
  <conditionalFormatting sqref="G51">
    <cfRule type="cellIs" dxfId="5935" priority="3355" stopIfTrue="1" operator="lessThanOrEqual">
      <formula>0.12</formula>
    </cfRule>
    <cfRule type="cellIs" dxfId="5934" priority="3356" stopIfTrue="1" operator="between">
      <formula>0.1201</formula>
      <formula>0.2</formula>
    </cfRule>
    <cfRule type="cellIs" dxfId="5933" priority="3357" stopIfTrue="1" operator="greaterThan">
      <formula>0.2</formula>
    </cfRule>
  </conditionalFormatting>
  <conditionalFormatting sqref="P51">
    <cfRule type="cellIs" dxfId="5932" priority="3353" stopIfTrue="1" operator="between">
      <formula>50.1</formula>
      <formula>100</formula>
    </cfRule>
    <cfRule type="cellIs" dxfId="5931" priority="3354" stopIfTrue="1" operator="greaterThan">
      <formula>100</formula>
    </cfRule>
  </conditionalFormatting>
  <conditionalFormatting sqref="O51">
    <cfRule type="cellIs" dxfId="5930" priority="3351" stopIfTrue="1" operator="between">
      <formula>1250.1</formula>
      <formula>5000</formula>
    </cfRule>
    <cfRule type="cellIs" dxfId="5929" priority="3352" stopIfTrue="1" operator="greaterThan">
      <formula>5000</formula>
    </cfRule>
  </conditionalFormatting>
  <conditionalFormatting sqref="F51:G51">
    <cfRule type="cellIs" dxfId="5928" priority="3348" stopIfTrue="1" operator="lessThanOrEqual">
      <formula>60</formula>
    </cfRule>
    <cfRule type="cellIs" dxfId="5927" priority="3349" stopIfTrue="1" operator="between">
      <formula>60</formula>
      <formula>100</formula>
    </cfRule>
    <cfRule type="cellIs" dxfId="5926" priority="3350" stopIfTrue="1" operator="greaterThan">
      <formula>100</formula>
    </cfRule>
  </conditionalFormatting>
  <conditionalFormatting sqref="E51">
    <cfRule type="cellIs" dxfId="5925" priority="3345" stopIfTrue="1" operator="lessThanOrEqual">
      <formula>2.5</formula>
    </cfRule>
    <cfRule type="cellIs" dxfId="5924" priority="3346" stopIfTrue="1" operator="between">
      <formula>2.5</formula>
      <formula>7</formula>
    </cfRule>
    <cfRule type="cellIs" dxfId="5923" priority="3347" stopIfTrue="1" operator="greaterThan">
      <formula>7</formula>
    </cfRule>
  </conditionalFormatting>
  <conditionalFormatting sqref="H51">
    <cfRule type="cellIs" dxfId="5922" priority="3342" stopIfTrue="1" operator="lessThanOrEqual">
      <formula>12</formula>
    </cfRule>
    <cfRule type="cellIs" dxfId="5921" priority="3343" stopIfTrue="1" operator="between">
      <formula>12</formula>
      <formula>16</formula>
    </cfRule>
    <cfRule type="cellIs" dxfId="5920" priority="3344" stopIfTrue="1" operator="greaterThan">
      <formula>16</formula>
    </cfRule>
  </conditionalFormatting>
  <conditionalFormatting sqref="K51">
    <cfRule type="cellIs" dxfId="5919" priority="3339" stopIfTrue="1" operator="greaterThan">
      <formula>6.2</formula>
    </cfRule>
    <cfRule type="cellIs" dxfId="5918" priority="3340" stopIfTrue="1" operator="between">
      <formula>5.601</formula>
      <formula>6.2</formula>
    </cfRule>
    <cfRule type="cellIs" dxfId="5917" priority="3341" stopIfTrue="1" operator="lessThanOrEqual">
      <formula>5.6</formula>
    </cfRule>
  </conditionalFormatting>
  <conditionalFormatting sqref="L51">
    <cfRule type="cellIs" dxfId="5916" priority="3338" stopIfTrue="1" operator="lessThanOrEqual">
      <formula>0.02</formula>
    </cfRule>
  </conditionalFormatting>
  <conditionalFormatting sqref="G51">
    <cfRule type="cellIs" dxfId="5915" priority="3335" stopIfTrue="1" operator="lessThanOrEqual">
      <formula>0.12</formula>
    </cfRule>
    <cfRule type="cellIs" dxfId="5914" priority="3336" stopIfTrue="1" operator="between">
      <formula>0.1201</formula>
      <formula>0.2</formula>
    </cfRule>
    <cfRule type="cellIs" dxfId="5913" priority="3337" stopIfTrue="1" operator="greaterThan">
      <formula>0.2</formula>
    </cfRule>
  </conditionalFormatting>
  <conditionalFormatting sqref="P51">
    <cfRule type="cellIs" dxfId="5912" priority="3333" stopIfTrue="1" operator="between">
      <formula>50.1</formula>
      <formula>100</formula>
    </cfRule>
    <cfRule type="cellIs" dxfId="5911" priority="3334" stopIfTrue="1" operator="greaterThan">
      <formula>100</formula>
    </cfRule>
  </conditionalFormatting>
  <conditionalFormatting sqref="O51">
    <cfRule type="cellIs" dxfId="5910" priority="3331" stopIfTrue="1" operator="between">
      <formula>1250.1</formula>
      <formula>5000</formula>
    </cfRule>
    <cfRule type="cellIs" dxfId="5909" priority="3332" stopIfTrue="1" operator="greaterThan">
      <formula>5000</formula>
    </cfRule>
  </conditionalFormatting>
  <conditionalFormatting sqref="F47:G47">
    <cfRule type="cellIs" dxfId="5908" priority="3328" stopIfTrue="1" operator="lessThanOrEqual">
      <formula>60</formula>
    </cfRule>
    <cfRule type="cellIs" dxfId="5907" priority="3329" stopIfTrue="1" operator="between">
      <formula>60</formula>
      <formula>100</formula>
    </cfRule>
    <cfRule type="cellIs" dxfId="5906" priority="3330" stopIfTrue="1" operator="greaterThan">
      <formula>100</formula>
    </cfRule>
  </conditionalFormatting>
  <conditionalFormatting sqref="E47">
    <cfRule type="cellIs" dxfId="5905" priority="3325" stopIfTrue="1" operator="lessThanOrEqual">
      <formula>2.5</formula>
    </cfRule>
    <cfRule type="cellIs" dxfId="5904" priority="3326" stopIfTrue="1" operator="between">
      <formula>2.5</formula>
      <formula>7</formula>
    </cfRule>
    <cfRule type="cellIs" dxfId="5903" priority="3327" stopIfTrue="1" operator="greaterThan">
      <formula>7</formula>
    </cfRule>
  </conditionalFormatting>
  <conditionalFormatting sqref="H47">
    <cfRule type="cellIs" dxfId="5902" priority="3322" stopIfTrue="1" operator="lessThanOrEqual">
      <formula>12</formula>
    </cfRule>
    <cfRule type="cellIs" dxfId="5901" priority="3323" stopIfTrue="1" operator="between">
      <formula>12</formula>
      <formula>16</formula>
    </cfRule>
    <cfRule type="cellIs" dxfId="5900" priority="3324" stopIfTrue="1" operator="greaterThan">
      <formula>16</formula>
    </cfRule>
  </conditionalFormatting>
  <conditionalFormatting sqref="K47">
    <cfRule type="cellIs" dxfId="5899" priority="3319" stopIfTrue="1" operator="greaterThan">
      <formula>6.2</formula>
    </cfRule>
    <cfRule type="cellIs" dxfId="5898" priority="3320" stopIfTrue="1" operator="between">
      <formula>5.601</formula>
      <formula>6.2</formula>
    </cfRule>
    <cfRule type="cellIs" dxfId="5897" priority="3321" stopIfTrue="1" operator="lessThanOrEqual">
      <formula>5.6</formula>
    </cfRule>
  </conditionalFormatting>
  <conditionalFormatting sqref="L47">
    <cfRule type="cellIs" dxfId="5896" priority="3318" stopIfTrue="1" operator="lessThanOrEqual">
      <formula>0.02</formula>
    </cfRule>
  </conditionalFormatting>
  <conditionalFormatting sqref="G47">
    <cfRule type="cellIs" dxfId="5895" priority="3315" stopIfTrue="1" operator="lessThanOrEqual">
      <formula>0.12</formula>
    </cfRule>
    <cfRule type="cellIs" dxfId="5894" priority="3316" stopIfTrue="1" operator="between">
      <formula>0.1201</formula>
      <formula>0.2</formula>
    </cfRule>
    <cfRule type="cellIs" dxfId="5893" priority="3317" stopIfTrue="1" operator="greaterThan">
      <formula>0.2</formula>
    </cfRule>
  </conditionalFormatting>
  <conditionalFormatting sqref="P47">
    <cfRule type="cellIs" dxfId="5892" priority="3313" stopIfTrue="1" operator="between">
      <formula>50.1</formula>
      <formula>100</formula>
    </cfRule>
    <cfRule type="cellIs" dxfId="5891" priority="3314" stopIfTrue="1" operator="greaterThan">
      <formula>100</formula>
    </cfRule>
  </conditionalFormatting>
  <conditionalFormatting sqref="O47">
    <cfRule type="cellIs" dxfId="5890" priority="3311" stopIfTrue="1" operator="between">
      <formula>1250.1</formula>
      <formula>5000</formula>
    </cfRule>
    <cfRule type="cellIs" dxfId="5889" priority="3312" stopIfTrue="1" operator="greaterThan">
      <formula>5000</formula>
    </cfRule>
  </conditionalFormatting>
  <conditionalFormatting sqref="F47:G47">
    <cfRule type="cellIs" dxfId="5888" priority="3308" stopIfTrue="1" operator="lessThanOrEqual">
      <formula>60</formula>
    </cfRule>
    <cfRule type="cellIs" dxfId="5887" priority="3309" stopIfTrue="1" operator="between">
      <formula>60</formula>
      <formula>100</formula>
    </cfRule>
    <cfRule type="cellIs" dxfId="5886" priority="3310" stopIfTrue="1" operator="greaterThan">
      <formula>100</formula>
    </cfRule>
  </conditionalFormatting>
  <conditionalFormatting sqref="E47">
    <cfRule type="cellIs" dxfId="5885" priority="3305" stopIfTrue="1" operator="lessThanOrEqual">
      <formula>2.5</formula>
    </cfRule>
    <cfRule type="cellIs" dxfId="5884" priority="3306" stopIfTrue="1" operator="between">
      <formula>2.5</formula>
      <formula>7</formula>
    </cfRule>
    <cfRule type="cellIs" dxfId="5883" priority="3307" stopIfTrue="1" operator="greaterThan">
      <formula>7</formula>
    </cfRule>
  </conditionalFormatting>
  <conditionalFormatting sqref="H47">
    <cfRule type="cellIs" dxfId="5882" priority="3302" stopIfTrue="1" operator="lessThanOrEqual">
      <formula>12</formula>
    </cfRule>
    <cfRule type="cellIs" dxfId="5881" priority="3303" stopIfTrue="1" operator="between">
      <formula>12</formula>
      <formula>16</formula>
    </cfRule>
    <cfRule type="cellIs" dxfId="5880" priority="3304" stopIfTrue="1" operator="greaterThan">
      <formula>16</formula>
    </cfRule>
  </conditionalFormatting>
  <conditionalFormatting sqref="K47">
    <cfRule type="cellIs" dxfId="5879" priority="3299" stopIfTrue="1" operator="greaterThan">
      <formula>6.2</formula>
    </cfRule>
    <cfRule type="cellIs" dxfId="5878" priority="3300" stopIfTrue="1" operator="between">
      <formula>5.601</formula>
      <formula>6.2</formula>
    </cfRule>
    <cfRule type="cellIs" dxfId="5877" priority="3301" stopIfTrue="1" operator="lessThanOrEqual">
      <formula>5.6</formula>
    </cfRule>
  </conditionalFormatting>
  <conditionalFormatting sqref="L47">
    <cfRule type="cellIs" dxfId="5876" priority="3298" stopIfTrue="1" operator="lessThanOrEqual">
      <formula>0.02</formula>
    </cfRule>
  </conditionalFormatting>
  <conditionalFormatting sqref="G47">
    <cfRule type="cellIs" dxfId="5875" priority="3295" stopIfTrue="1" operator="lessThanOrEqual">
      <formula>0.12</formula>
    </cfRule>
    <cfRule type="cellIs" dxfId="5874" priority="3296" stopIfTrue="1" operator="between">
      <formula>0.1201</formula>
      <formula>0.2</formula>
    </cfRule>
    <cfRule type="cellIs" dxfId="5873" priority="3297" stopIfTrue="1" operator="greaterThan">
      <formula>0.2</formula>
    </cfRule>
  </conditionalFormatting>
  <conditionalFormatting sqref="P47">
    <cfRule type="cellIs" dxfId="5872" priority="3293" stopIfTrue="1" operator="between">
      <formula>50.1</formula>
      <formula>100</formula>
    </cfRule>
    <cfRule type="cellIs" dxfId="5871" priority="3294" stopIfTrue="1" operator="greaterThan">
      <formula>100</formula>
    </cfRule>
  </conditionalFormatting>
  <conditionalFormatting sqref="O47">
    <cfRule type="cellIs" dxfId="5870" priority="3291" stopIfTrue="1" operator="between">
      <formula>1250.1</formula>
      <formula>5000</formula>
    </cfRule>
    <cfRule type="cellIs" dxfId="5869" priority="3292" stopIfTrue="1" operator="greaterThan">
      <formula>5000</formula>
    </cfRule>
  </conditionalFormatting>
  <conditionalFormatting sqref="F48:G48">
    <cfRule type="cellIs" dxfId="5868" priority="3288" stopIfTrue="1" operator="lessThanOrEqual">
      <formula>60</formula>
    </cfRule>
    <cfRule type="cellIs" dxfId="5867" priority="3289" stopIfTrue="1" operator="between">
      <formula>60</formula>
      <formula>100</formula>
    </cfRule>
    <cfRule type="cellIs" dxfId="5866" priority="3290" stopIfTrue="1" operator="greaterThan">
      <formula>100</formula>
    </cfRule>
  </conditionalFormatting>
  <conditionalFormatting sqref="E48">
    <cfRule type="cellIs" dxfId="5865" priority="3285" stopIfTrue="1" operator="lessThanOrEqual">
      <formula>2.5</formula>
    </cfRule>
    <cfRule type="cellIs" dxfId="5864" priority="3286" stopIfTrue="1" operator="between">
      <formula>2.5</formula>
      <formula>7</formula>
    </cfRule>
    <cfRule type="cellIs" dxfId="5863" priority="3287" stopIfTrue="1" operator="greaterThan">
      <formula>7</formula>
    </cfRule>
  </conditionalFormatting>
  <conditionalFormatting sqref="H48">
    <cfRule type="cellIs" dxfId="5862" priority="3282" stopIfTrue="1" operator="lessThanOrEqual">
      <formula>12</formula>
    </cfRule>
    <cfRule type="cellIs" dxfId="5861" priority="3283" stopIfTrue="1" operator="between">
      <formula>12</formula>
      <formula>16</formula>
    </cfRule>
    <cfRule type="cellIs" dxfId="5860" priority="3284" stopIfTrue="1" operator="greaterThan">
      <formula>16</formula>
    </cfRule>
  </conditionalFormatting>
  <conditionalFormatting sqref="K48">
    <cfRule type="cellIs" dxfId="5859" priority="3279" stopIfTrue="1" operator="greaterThan">
      <formula>6.2</formula>
    </cfRule>
    <cfRule type="cellIs" dxfId="5858" priority="3280" stopIfTrue="1" operator="between">
      <formula>5.601</formula>
      <formula>6.2</formula>
    </cfRule>
    <cfRule type="cellIs" dxfId="5857" priority="3281" stopIfTrue="1" operator="lessThanOrEqual">
      <formula>5.6</formula>
    </cfRule>
  </conditionalFormatting>
  <conditionalFormatting sqref="L48">
    <cfRule type="cellIs" dxfId="5856" priority="3278" stopIfTrue="1" operator="lessThanOrEqual">
      <formula>0.02</formula>
    </cfRule>
  </conditionalFormatting>
  <conditionalFormatting sqref="G48">
    <cfRule type="cellIs" dxfId="5855" priority="3275" stopIfTrue="1" operator="lessThanOrEqual">
      <formula>0.12</formula>
    </cfRule>
    <cfRule type="cellIs" dxfId="5854" priority="3276" stopIfTrue="1" operator="between">
      <formula>0.1201</formula>
      <formula>0.2</formula>
    </cfRule>
    <cfRule type="cellIs" dxfId="5853" priority="3277" stopIfTrue="1" operator="greaterThan">
      <formula>0.2</formula>
    </cfRule>
  </conditionalFormatting>
  <conditionalFormatting sqref="P48">
    <cfRule type="cellIs" dxfId="5852" priority="3273" stopIfTrue="1" operator="between">
      <formula>50.1</formula>
      <formula>100</formula>
    </cfRule>
    <cfRule type="cellIs" dxfId="5851" priority="3274" stopIfTrue="1" operator="greaterThan">
      <formula>100</formula>
    </cfRule>
  </conditionalFormatting>
  <conditionalFormatting sqref="O48">
    <cfRule type="cellIs" dxfId="5850" priority="3271" stopIfTrue="1" operator="between">
      <formula>1250.1</formula>
      <formula>5000</formula>
    </cfRule>
    <cfRule type="cellIs" dxfId="5849" priority="3272" stopIfTrue="1" operator="greaterThan">
      <formula>5000</formula>
    </cfRule>
  </conditionalFormatting>
  <conditionalFormatting sqref="F48:G48">
    <cfRule type="cellIs" dxfId="5848" priority="3268" stopIfTrue="1" operator="lessThanOrEqual">
      <formula>60</formula>
    </cfRule>
    <cfRule type="cellIs" dxfId="5847" priority="3269" stopIfTrue="1" operator="between">
      <formula>60</formula>
      <formula>100</formula>
    </cfRule>
    <cfRule type="cellIs" dxfId="5846" priority="3270" stopIfTrue="1" operator="greaterThan">
      <formula>100</formula>
    </cfRule>
  </conditionalFormatting>
  <conditionalFormatting sqref="E48">
    <cfRule type="cellIs" dxfId="5845" priority="3265" stopIfTrue="1" operator="lessThanOrEqual">
      <formula>2.5</formula>
    </cfRule>
    <cfRule type="cellIs" dxfId="5844" priority="3266" stopIfTrue="1" operator="between">
      <formula>2.5</formula>
      <formula>7</formula>
    </cfRule>
    <cfRule type="cellIs" dxfId="5843" priority="3267" stopIfTrue="1" operator="greaterThan">
      <formula>7</formula>
    </cfRule>
  </conditionalFormatting>
  <conditionalFormatting sqref="H48">
    <cfRule type="cellIs" dxfId="5842" priority="3262" stopIfTrue="1" operator="lessThanOrEqual">
      <formula>12</formula>
    </cfRule>
    <cfRule type="cellIs" dxfId="5841" priority="3263" stopIfTrue="1" operator="between">
      <formula>12</formula>
      <formula>16</formula>
    </cfRule>
    <cfRule type="cellIs" dxfId="5840" priority="3264" stopIfTrue="1" operator="greaterThan">
      <formula>16</formula>
    </cfRule>
  </conditionalFormatting>
  <conditionalFormatting sqref="K48">
    <cfRule type="cellIs" dxfId="5839" priority="3259" stopIfTrue="1" operator="greaterThan">
      <formula>6.2</formula>
    </cfRule>
    <cfRule type="cellIs" dxfId="5838" priority="3260" stopIfTrue="1" operator="between">
      <formula>5.601</formula>
      <formula>6.2</formula>
    </cfRule>
    <cfRule type="cellIs" dxfId="5837" priority="3261" stopIfTrue="1" operator="lessThanOrEqual">
      <formula>5.6</formula>
    </cfRule>
  </conditionalFormatting>
  <conditionalFormatting sqref="L48">
    <cfRule type="cellIs" dxfId="5836" priority="3258" stopIfTrue="1" operator="lessThanOrEqual">
      <formula>0.02</formula>
    </cfRule>
  </conditionalFormatting>
  <conditionalFormatting sqref="G48">
    <cfRule type="cellIs" dxfId="5835" priority="3255" stopIfTrue="1" operator="lessThanOrEqual">
      <formula>0.12</formula>
    </cfRule>
    <cfRule type="cellIs" dxfId="5834" priority="3256" stopIfTrue="1" operator="between">
      <formula>0.1201</formula>
      <formula>0.2</formula>
    </cfRule>
    <cfRule type="cellIs" dxfId="5833" priority="3257" stopIfTrue="1" operator="greaterThan">
      <formula>0.2</formula>
    </cfRule>
  </conditionalFormatting>
  <conditionalFormatting sqref="P48">
    <cfRule type="cellIs" dxfId="5832" priority="3253" stopIfTrue="1" operator="between">
      <formula>50.1</formula>
      <formula>100</formula>
    </cfRule>
    <cfRule type="cellIs" dxfId="5831" priority="3254" stopIfTrue="1" operator="greaterThan">
      <formula>100</formula>
    </cfRule>
  </conditionalFormatting>
  <conditionalFormatting sqref="O48">
    <cfRule type="cellIs" dxfId="5830" priority="3251" stopIfTrue="1" operator="between">
      <formula>1250.1</formula>
      <formula>5000</formula>
    </cfRule>
    <cfRule type="cellIs" dxfId="5829" priority="3252" stopIfTrue="1" operator="greaterThan">
      <formula>5000</formula>
    </cfRule>
  </conditionalFormatting>
  <conditionalFormatting sqref="F49:G49">
    <cfRule type="cellIs" dxfId="5828" priority="3248" stopIfTrue="1" operator="lessThanOrEqual">
      <formula>60</formula>
    </cfRule>
    <cfRule type="cellIs" dxfId="5827" priority="3249" stopIfTrue="1" operator="between">
      <formula>60</formula>
      <formula>100</formula>
    </cfRule>
    <cfRule type="cellIs" dxfId="5826" priority="3250" stopIfTrue="1" operator="greaterThan">
      <formula>100</formula>
    </cfRule>
  </conditionalFormatting>
  <conditionalFormatting sqref="E49">
    <cfRule type="cellIs" dxfId="5825" priority="3245" stopIfTrue="1" operator="lessThanOrEqual">
      <formula>2.5</formula>
    </cfRule>
    <cfRule type="cellIs" dxfId="5824" priority="3246" stopIfTrue="1" operator="between">
      <formula>2.5</formula>
      <formula>7</formula>
    </cfRule>
    <cfRule type="cellIs" dxfId="5823" priority="3247" stopIfTrue="1" operator="greaterThan">
      <formula>7</formula>
    </cfRule>
  </conditionalFormatting>
  <conditionalFormatting sqref="H49">
    <cfRule type="cellIs" dxfId="5822" priority="3242" stopIfTrue="1" operator="lessThanOrEqual">
      <formula>12</formula>
    </cfRule>
    <cfRule type="cellIs" dxfId="5821" priority="3243" stopIfTrue="1" operator="between">
      <formula>12</formula>
      <formula>16</formula>
    </cfRule>
    <cfRule type="cellIs" dxfId="5820" priority="3244" stopIfTrue="1" operator="greaterThan">
      <formula>16</formula>
    </cfRule>
  </conditionalFormatting>
  <conditionalFormatting sqref="K49">
    <cfRule type="cellIs" dxfId="5819" priority="3239" stopIfTrue="1" operator="greaterThan">
      <formula>6.2</formula>
    </cfRule>
    <cfRule type="cellIs" dxfId="5818" priority="3240" stopIfTrue="1" operator="between">
      <formula>5.601</formula>
      <formula>6.2</formula>
    </cfRule>
    <cfRule type="cellIs" dxfId="5817" priority="3241" stopIfTrue="1" operator="lessThanOrEqual">
      <formula>5.6</formula>
    </cfRule>
  </conditionalFormatting>
  <conditionalFormatting sqref="L49">
    <cfRule type="cellIs" dxfId="5816" priority="3238" stopIfTrue="1" operator="lessThanOrEqual">
      <formula>0.02</formula>
    </cfRule>
  </conditionalFormatting>
  <conditionalFormatting sqref="G49">
    <cfRule type="cellIs" dxfId="5815" priority="3235" stopIfTrue="1" operator="lessThanOrEqual">
      <formula>0.12</formula>
    </cfRule>
    <cfRule type="cellIs" dxfId="5814" priority="3236" stopIfTrue="1" operator="between">
      <formula>0.1201</formula>
      <formula>0.2</formula>
    </cfRule>
    <cfRule type="cellIs" dxfId="5813" priority="3237" stopIfTrue="1" operator="greaterThan">
      <formula>0.2</formula>
    </cfRule>
  </conditionalFormatting>
  <conditionalFormatting sqref="P49">
    <cfRule type="cellIs" dxfId="5812" priority="3233" stopIfTrue="1" operator="between">
      <formula>50.1</formula>
      <formula>100</formula>
    </cfRule>
    <cfRule type="cellIs" dxfId="5811" priority="3234" stopIfTrue="1" operator="greaterThan">
      <formula>100</formula>
    </cfRule>
  </conditionalFormatting>
  <conditionalFormatting sqref="O49">
    <cfRule type="cellIs" dxfId="5810" priority="3231" stopIfTrue="1" operator="between">
      <formula>1250.1</formula>
      <formula>5000</formula>
    </cfRule>
    <cfRule type="cellIs" dxfId="5809" priority="3232" stopIfTrue="1" operator="greaterThan">
      <formula>5000</formula>
    </cfRule>
  </conditionalFormatting>
  <conditionalFormatting sqref="F57 J57">
    <cfRule type="cellIs" dxfId="5808" priority="3228" stopIfTrue="1" operator="lessThanOrEqual">
      <formula>60</formula>
    </cfRule>
    <cfRule type="cellIs" dxfId="5807" priority="3229" stopIfTrue="1" operator="between">
      <formula>60</formula>
      <formula>100</formula>
    </cfRule>
    <cfRule type="cellIs" dxfId="5806" priority="3230" stopIfTrue="1" operator="greaterThan">
      <formula>100</formula>
    </cfRule>
  </conditionalFormatting>
  <conditionalFormatting sqref="E57">
    <cfRule type="cellIs" dxfId="5805" priority="3225" stopIfTrue="1" operator="lessThanOrEqual">
      <formula>2.5</formula>
    </cfRule>
    <cfRule type="cellIs" dxfId="5804" priority="3226" stopIfTrue="1" operator="between">
      <formula>2.5</formula>
      <formula>7</formula>
    </cfRule>
    <cfRule type="cellIs" dxfId="5803" priority="3227" stopIfTrue="1" operator="greaterThan">
      <formula>7</formula>
    </cfRule>
  </conditionalFormatting>
  <conditionalFormatting sqref="H57">
    <cfRule type="cellIs" dxfId="5802" priority="3222" stopIfTrue="1" operator="lessThanOrEqual">
      <formula>12</formula>
    </cfRule>
    <cfRule type="cellIs" dxfId="5801" priority="3223" stopIfTrue="1" operator="between">
      <formula>12</formula>
      <formula>16</formula>
    </cfRule>
    <cfRule type="cellIs" dxfId="5800" priority="3224" stopIfTrue="1" operator="greaterThan">
      <formula>16</formula>
    </cfRule>
  </conditionalFormatting>
  <conditionalFormatting sqref="K57">
    <cfRule type="cellIs" dxfId="5799" priority="3219" stopIfTrue="1" operator="greaterThan">
      <formula>6.2</formula>
    </cfRule>
    <cfRule type="cellIs" dxfId="5798" priority="3220" stopIfTrue="1" operator="between">
      <formula>5.601</formula>
      <formula>6.2</formula>
    </cfRule>
    <cfRule type="cellIs" dxfId="5797" priority="3221" stopIfTrue="1" operator="lessThanOrEqual">
      <formula>5.6</formula>
    </cfRule>
  </conditionalFormatting>
  <conditionalFormatting sqref="L57">
    <cfRule type="cellIs" dxfId="5796" priority="3218" stopIfTrue="1" operator="lessThanOrEqual">
      <formula>0.02</formula>
    </cfRule>
  </conditionalFormatting>
  <conditionalFormatting sqref="G57">
    <cfRule type="cellIs" dxfId="5795" priority="3215" stopIfTrue="1" operator="lessThanOrEqual">
      <formula>0.12</formula>
    </cfRule>
    <cfRule type="cellIs" dxfId="5794" priority="3216" stopIfTrue="1" operator="between">
      <formula>0.1201</formula>
      <formula>0.2</formula>
    </cfRule>
    <cfRule type="cellIs" dxfId="5793" priority="3217" stopIfTrue="1" operator="greaterThan">
      <formula>0.2</formula>
    </cfRule>
  </conditionalFormatting>
  <conditionalFormatting sqref="P57">
    <cfRule type="cellIs" dxfId="5792" priority="3213" stopIfTrue="1" operator="between">
      <formula>50.1</formula>
      <formula>100</formula>
    </cfRule>
    <cfRule type="cellIs" dxfId="5791" priority="3214" stopIfTrue="1" operator="greaterThan">
      <formula>100</formula>
    </cfRule>
  </conditionalFormatting>
  <conditionalFormatting sqref="O57">
    <cfRule type="cellIs" dxfId="5790" priority="3211" stopIfTrue="1" operator="between">
      <formula>1250.1</formula>
      <formula>5000</formula>
    </cfRule>
    <cfRule type="cellIs" dxfId="5789" priority="3212" stopIfTrue="1" operator="greaterThan">
      <formula>5000</formula>
    </cfRule>
  </conditionalFormatting>
  <conditionalFormatting sqref="F57 J57">
    <cfRule type="cellIs" dxfId="5788" priority="3208" stopIfTrue="1" operator="lessThanOrEqual">
      <formula>60</formula>
    </cfRule>
    <cfRule type="cellIs" dxfId="5787" priority="3209" stopIfTrue="1" operator="between">
      <formula>60</formula>
      <formula>100</formula>
    </cfRule>
    <cfRule type="cellIs" dxfId="5786" priority="3210" stopIfTrue="1" operator="greaterThan">
      <formula>100</formula>
    </cfRule>
  </conditionalFormatting>
  <conditionalFormatting sqref="E57">
    <cfRule type="cellIs" dxfId="5785" priority="3205" stopIfTrue="1" operator="lessThanOrEqual">
      <formula>2.5</formula>
    </cfRule>
    <cfRule type="cellIs" dxfId="5784" priority="3206" stopIfTrue="1" operator="between">
      <formula>2.5</formula>
      <formula>7</formula>
    </cfRule>
    <cfRule type="cellIs" dxfId="5783" priority="3207" stopIfTrue="1" operator="greaterThan">
      <formula>7</formula>
    </cfRule>
  </conditionalFormatting>
  <conditionalFormatting sqref="H57">
    <cfRule type="cellIs" dxfId="5782" priority="3202" stopIfTrue="1" operator="lessThanOrEqual">
      <formula>12</formula>
    </cfRule>
    <cfRule type="cellIs" dxfId="5781" priority="3203" stopIfTrue="1" operator="between">
      <formula>12</formula>
      <formula>16</formula>
    </cfRule>
    <cfRule type="cellIs" dxfId="5780" priority="3204" stopIfTrue="1" operator="greaterThan">
      <formula>16</formula>
    </cfRule>
  </conditionalFormatting>
  <conditionalFormatting sqref="K57">
    <cfRule type="cellIs" dxfId="5779" priority="3199" stopIfTrue="1" operator="greaterThan">
      <formula>6.2</formula>
    </cfRule>
    <cfRule type="cellIs" dxfId="5778" priority="3200" stopIfTrue="1" operator="between">
      <formula>5.601</formula>
      <formula>6.2</formula>
    </cfRule>
    <cfRule type="cellIs" dxfId="5777" priority="3201" stopIfTrue="1" operator="lessThanOrEqual">
      <formula>5.6</formula>
    </cfRule>
  </conditionalFormatting>
  <conditionalFormatting sqref="L57">
    <cfRule type="cellIs" dxfId="5776" priority="3198" stopIfTrue="1" operator="lessThanOrEqual">
      <formula>0.02</formula>
    </cfRule>
  </conditionalFormatting>
  <conditionalFormatting sqref="G57">
    <cfRule type="cellIs" dxfId="5775" priority="3195" stopIfTrue="1" operator="lessThanOrEqual">
      <formula>0.12</formula>
    </cfRule>
    <cfRule type="cellIs" dxfId="5774" priority="3196" stopIfTrue="1" operator="between">
      <formula>0.1201</formula>
      <formula>0.2</formula>
    </cfRule>
    <cfRule type="cellIs" dxfId="5773" priority="3197" stopIfTrue="1" operator="greaterThan">
      <formula>0.2</formula>
    </cfRule>
  </conditionalFormatting>
  <conditionalFormatting sqref="P57">
    <cfRule type="cellIs" dxfId="5772" priority="3193" stopIfTrue="1" operator="between">
      <formula>50.1</formula>
      <formula>100</formula>
    </cfRule>
    <cfRule type="cellIs" dxfId="5771" priority="3194" stopIfTrue="1" operator="greaterThan">
      <formula>100</formula>
    </cfRule>
  </conditionalFormatting>
  <conditionalFormatting sqref="O57">
    <cfRule type="cellIs" dxfId="5770" priority="3191" stopIfTrue="1" operator="between">
      <formula>1250.1</formula>
      <formula>5000</formula>
    </cfRule>
    <cfRule type="cellIs" dxfId="5769" priority="3192" stopIfTrue="1" operator="greaterThan">
      <formula>5000</formula>
    </cfRule>
  </conditionalFormatting>
  <conditionalFormatting sqref="F55:G55">
    <cfRule type="cellIs" dxfId="5768" priority="3188" stopIfTrue="1" operator="lessThanOrEqual">
      <formula>60</formula>
    </cfRule>
    <cfRule type="cellIs" dxfId="5767" priority="3189" stopIfTrue="1" operator="between">
      <formula>60</formula>
      <formula>100</formula>
    </cfRule>
    <cfRule type="cellIs" dxfId="5766" priority="3190" stopIfTrue="1" operator="greaterThan">
      <formula>100</formula>
    </cfRule>
  </conditionalFormatting>
  <conditionalFormatting sqref="E55">
    <cfRule type="cellIs" dxfId="5765" priority="3185" stopIfTrue="1" operator="lessThanOrEqual">
      <formula>2.5</formula>
    </cfRule>
    <cfRule type="cellIs" dxfId="5764" priority="3186" stopIfTrue="1" operator="between">
      <formula>2.5</formula>
      <formula>7</formula>
    </cfRule>
    <cfRule type="cellIs" dxfId="5763" priority="3187" stopIfTrue="1" operator="greaterThan">
      <formula>7</formula>
    </cfRule>
  </conditionalFormatting>
  <conditionalFormatting sqref="H55">
    <cfRule type="cellIs" dxfId="5762" priority="3182" stopIfTrue="1" operator="lessThanOrEqual">
      <formula>12</formula>
    </cfRule>
    <cfRule type="cellIs" dxfId="5761" priority="3183" stopIfTrue="1" operator="between">
      <formula>12</formula>
      <formula>16</formula>
    </cfRule>
    <cfRule type="cellIs" dxfId="5760" priority="3184" stopIfTrue="1" operator="greaterThan">
      <formula>16</formula>
    </cfRule>
  </conditionalFormatting>
  <conditionalFormatting sqref="K55">
    <cfRule type="cellIs" dxfId="5759" priority="3179" stopIfTrue="1" operator="greaterThan">
      <formula>6.2</formula>
    </cfRule>
    <cfRule type="cellIs" dxfId="5758" priority="3180" stopIfTrue="1" operator="between">
      <formula>5.601</formula>
      <formula>6.2</formula>
    </cfRule>
    <cfRule type="cellIs" dxfId="5757" priority="3181" stopIfTrue="1" operator="lessThanOrEqual">
      <formula>5.6</formula>
    </cfRule>
  </conditionalFormatting>
  <conditionalFormatting sqref="L55">
    <cfRule type="cellIs" dxfId="5756" priority="3178" stopIfTrue="1" operator="lessThanOrEqual">
      <formula>0.02</formula>
    </cfRule>
  </conditionalFormatting>
  <conditionalFormatting sqref="G55">
    <cfRule type="cellIs" dxfId="5755" priority="3175" stopIfTrue="1" operator="lessThanOrEqual">
      <formula>0.12</formula>
    </cfRule>
    <cfRule type="cellIs" dxfId="5754" priority="3176" stopIfTrue="1" operator="between">
      <formula>0.1201</formula>
      <formula>0.2</formula>
    </cfRule>
    <cfRule type="cellIs" dxfId="5753" priority="3177" stopIfTrue="1" operator="greaterThan">
      <formula>0.2</formula>
    </cfRule>
  </conditionalFormatting>
  <conditionalFormatting sqref="P55">
    <cfRule type="cellIs" dxfId="5752" priority="3173" stopIfTrue="1" operator="between">
      <formula>50.1</formula>
      <formula>100</formula>
    </cfRule>
    <cfRule type="cellIs" dxfId="5751" priority="3174" stopIfTrue="1" operator="greaterThan">
      <formula>100</formula>
    </cfRule>
  </conditionalFormatting>
  <conditionalFormatting sqref="O55">
    <cfRule type="cellIs" dxfId="5750" priority="3171" stopIfTrue="1" operator="between">
      <formula>1250.1</formula>
      <formula>5000</formula>
    </cfRule>
    <cfRule type="cellIs" dxfId="5749" priority="3172" stopIfTrue="1" operator="greaterThan">
      <formula>5000</formula>
    </cfRule>
  </conditionalFormatting>
  <conditionalFormatting sqref="F55:G55">
    <cfRule type="cellIs" dxfId="5748" priority="3168" stopIfTrue="1" operator="lessThanOrEqual">
      <formula>60</formula>
    </cfRule>
    <cfRule type="cellIs" dxfId="5747" priority="3169" stopIfTrue="1" operator="between">
      <formula>60</formula>
      <formula>100</formula>
    </cfRule>
    <cfRule type="cellIs" dxfId="5746" priority="3170" stopIfTrue="1" operator="greaterThan">
      <formula>100</formula>
    </cfRule>
  </conditionalFormatting>
  <conditionalFormatting sqref="E55">
    <cfRule type="cellIs" dxfId="5745" priority="3165" stopIfTrue="1" operator="lessThanOrEqual">
      <formula>2.5</formula>
    </cfRule>
    <cfRule type="cellIs" dxfId="5744" priority="3166" stopIfTrue="1" operator="between">
      <formula>2.5</formula>
      <formula>7</formula>
    </cfRule>
    <cfRule type="cellIs" dxfId="5743" priority="3167" stopIfTrue="1" operator="greaterThan">
      <formula>7</formula>
    </cfRule>
  </conditionalFormatting>
  <conditionalFormatting sqref="H55">
    <cfRule type="cellIs" dxfId="5742" priority="3162" stopIfTrue="1" operator="lessThanOrEqual">
      <formula>12</formula>
    </cfRule>
    <cfRule type="cellIs" dxfId="5741" priority="3163" stopIfTrue="1" operator="between">
      <formula>12</formula>
      <formula>16</formula>
    </cfRule>
    <cfRule type="cellIs" dxfId="5740" priority="3164" stopIfTrue="1" operator="greaterThan">
      <formula>16</formula>
    </cfRule>
  </conditionalFormatting>
  <conditionalFormatting sqref="K55">
    <cfRule type="cellIs" dxfId="5739" priority="3159" stopIfTrue="1" operator="greaterThan">
      <formula>6.2</formula>
    </cfRule>
    <cfRule type="cellIs" dxfId="5738" priority="3160" stopIfTrue="1" operator="between">
      <formula>5.601</formula>
      <formula>6.2</formula>
    </cfRule>
    <cfRule type="cellIs" dxfId="5737" priority="3161" stopIfTrue="1" operator="lessThanOrEqual">
      <formula>5.6</formula>
    </cfRule>
  </conditionalFormatting>
  <conditionalFormatting sqref="L55">
    <cfRule type="cellIs" dxfId="5736" priority="3158" stopIfTrue="1" operator="lessThanOrEqual">
      <formula>0.02</formula>
    </cfRule>
  </conditionalFormatting>
  <conditionalFormatting sqref="G55">
    <cfRule type="cellIs" dxfId="5735" priority="3155" stopIfTrue="1" operator="lessThanOrEqual">
      <formula>0.12</formula>
    </cfRule>
    <cfRule type="cellIs" dxfId="5734" priority="3156" stopIfTrue="1" operator="between">
      <formula>0.1201</formula>
      <formula>0.2</formula>
    </cfRule>
    <cfRule type="cellIs" dxfId="5733" priority="3157" stopIfTrue="1" operator="greaterThan">
      <formula>0.2</formula>
    </cfRule>
  </conditionalFormatting>
  <conditionalFormatting sqref="P55">
    <cfRule type="cellIs" dxfId="5732" priority="3153" stopIfTrue="1" operator="between">
      <formula>50.1</formula>
      <formula>100</formula>
    </cfRule>
    <cfRule type="cellIs" dxfId="5731" priority="3154" stopIfTrue="1" operator="greaterThan">
      <formula>100</formula>
    </cfRule>
  </conditionalFormatting>
  <conditionalFormatting sqref="O55">
    <cfRule type="cellIs" dxfId="5730" priority="3151" stopIfTrue="1" operator="between">
      <formula>1250.1</formula>
      <formula>5000</formula>
    </cfRule>
    <cfRule type="cellIs" dxfId="5729" priority="3152" stopIfTrue="1" operator="greaterThan">
      <formula>5000</formula>
    </cfRule>
  </conditionalFormatting>
  <conditionalFormatting sqref="F56:G56">
    <cfRule type="cellIs" dxfId="5728" priority="3148" stopIfTrue="1" operator="lessThanOrEqual">
      <formula>60</formula>
    </cfRule>
    <cfRule type="cellIs" dxfId="5727" priority="3149" stopIfTrue="1" operator="between">
      <formula>60</formula>
      <formula>100</formula>
    </cfRule>
    <cfRule type="cellIs" dxfId="5726" priority="3150" stopIfTrue="1" operator="greaterThan">
      <formula>100</formula>
    </cfRule>
  </conditionalFormatting>
  <conditionalFormatting sqref="E56">
    <cfRule type="cellIs" dxfId="5725" priority="3145" stopIfTrue="1" operator="lessThanOrEqual">
      <formula>2.5</formula>
    </cfRule>
    <cfRule type="cellIs" dxfId="5724" priority="3146" stopIfTrue="1" operator="between">
      <formula>2.5</formula>
      <formula>7</formula>
    </cfRule>
    <cfRule type="cellIs" dxfId="5723" priority="3147" stopIfTrue="1" operator="greaterThan">
      <formula>7</formula>
    </cfRule>
  </conditionalFormatting>
  <conditionalFormatting sqref="H56">
    <cfRule type="cellIs" dxfId="5722" priority="3142" stopIfTrue="1" operator="lessThanOrEqual">
      <formula>12</formula>
    </cfRule>
    <cfRule type="cellIs" dxfId="5721" priority="3143" stopIfTrue="1" operator="between">
      <formula>12</formula>
      <formula>16</formula>
    </cfRule>
    <cfRule type="cellIs" dxfId="5720" priority="3144" stopIfTrue="1" operator="greaterThan">
      <formula>16</formula>
    </cfRule>
  </conditionalFormatting>
  <conditionalFormatting sqref="K56">
    <cfRule type="cellIs" dxfId="5719" priority="3139" stopIfTrue="1" operator="greaterThan">
      <formula>6.2</formula>
    </cfRule>
    <cfRule type="cellIs" dxfId="5718" priority="3140" stopIfTrue="1" operator="between">
      <formula>5.601</formula>
      <formula>6.2</formula>
    </cfRule>
    <cfRule type="cellIs" dxfId="5717" priority="3141" stopIfTrue="1" operator="lessThanOrEqual">
      <formula>5.6</formula>
    </cfRule>
  </conditionalFormatting>
  <conditionalFormatting sqref="L56">
    <cfRule type="cellIs" dxfId="5716" priority="3138" stopIfTrue="1" operator="lessThanOrEqual">
      <formula>0.02</formula>
    </cfRule>
  </conditionalFormatting>
  <conditionalFormatting sqref="G56">
    <cfRule type="cellIs" dxfId="5715" priority="3135" stopIfTrue="1" operator="lessThanOrEqual">
      <formula>0.12</formula>
    </cfRule>
    <cfRule type="cellIs" dxfId="5714" priority="3136" stopIfTrue="1" operator="between">
      <formula>0.1201</formula>
      <formula>0.2</formula>
    </cfRule>
    <cfRule type="cellIs" dxfId="5713" priority="3137" stopIfTrue="1" operator="greaterThan">
      <formula>0.2</formula>
    </cfRule>
  </conditionalFormatting>
  <conditionalFormatting sqref="P56">
    <cfRule type="cellIs" dxfId="5712" priority="3133" stopIfTrue="1" operator="between">
      <formula>50.1</formula>
      <formula>100</formula>
    </cfRule>
    <cfRule type="cellIs" dxfId="5711" priority="3134" stopIfTrue="1" operator="greaterThan">
      <formula>100</formula>
    </cfRule>
  </conditionalFormatting>
  <conditionalFormatting sqref="O56">
    <cfRule type="cellIs" dxfId="5710" priority="3131" stopIfTrue="1" operator="between">
      <formula>1250.1</formula>
      <formula>5000</formula>
    </cfRule>
    <cfRule type="cellIs" dxfId="5709" priority="3132" stopIfTrue="1" operator="greaterThan">
      <formula>5000</formula>
    </cfRule>
  </conditionalFormatting>
  <conditionalFormatting sqref="F56:G56">
    <cfRule type="cellIs" dxfId="5708" priority="3128" stopIfTrue="1" operator="lessThanOrEqual">
      <formula>60</formula>
    </cfRule>
    <cfRule type="cellIs" dxfId="5707" priority="3129" stopIfTrue="1" operator="between">
      <formula>60</formula>
      <formula>100</formula>
    </cfRule>
    <cfRule type="cellIs" dxfId="5706" priority="3130" stopIfTrue="1" operator="greaterThan">
      <formula>100</formula>
    </cfRule>
  </conditionalFormatting>
  <conditionalFormatting sqref="E56">
    <cfRule type="cellIs" dxfId="5705" priority="3125" stopIfTrue="1" operator="lessThanOrEqual">
      <formula>2.5</formula>
    </cfRule>
    <cfRule type="cellIs" dxfId="5704" priority="3126" stopIfTrue="1" operator="between">
      <formula>2.5</formula>
      <formula>7</formula>
    </cfRule>
    <cfRule type="cellIs" dxfId="5703" priority="3127" stopIfTrue="1" operator="greaterThan">
      <formula>7</formula>
    </cfRule>
  </conditionalFormatting>
  <conditionalFormatting sqref="H56">
    <cfRule type="cellIs" dxfId="5702" priority="3122" stopIfTrue="1" operator="lessThanOrEqual">
      <formula>12</formula>
    </cfRule>
    <cfRule type="cellIs" dxfId="5701" priority="3123" stopIfTrue="1" operator="between">
      <formula>12</formula>
      <formula>16</formula>
    </cfRule>
    <cfRule type="cellIs" dxfId="5700" priority="3124" stopIfTrue="1" operator="greaterThan">
      <formula>16</formula>
    </cfRule>
  </conditionalFormatting>
  <conditionalFormatting sqref="K56">
    <cfRule type="cellIs" dxfId="5699" priority="3119" stopIfTrue="1" operator="greaterThan">
      <formula>6.2</formula>
    </cfRule>
    <cfRule type="cellIs" dxfId="5698" priority="3120" stopIfTrue="1" operator="between">
      <formula>5.601</formula>
      <formula>6.2</formula>
    </cfRule>
    <cfRule type="cellIs" dxfId="5697" priority="3121" stopIfTrue="1" operator="lessThanOrEqual">
      <formula>5.6</formula>
    </cfRule>
  </conditionalFormatting>
  <conditionalFormatting sqref="L56">
    <cfRule type="cellIs" dxfId="5696" priority="3118" stopIfTrue="1" operator="lessThanOrEqual">
      <formula>0.02</formula>
    </cfRule>
  </conditionalFormatting>
  <conditionalFormatting sqref="G56">
    <cfRule type="cellIs" dxfId="5695" priority="3115" stopIfTrue="1" operator="lessThanOrEqual">
      <formula>0.12</formula>
    </cfRule>
    <cfRule type="cellIs" dxfId="5694" priority="3116" stopIfTrue="1" operator="between">
      <formula>0.1201</formula>
      <formula>0.2</formula>
    </cfRule>
    <cfRule type="cellIs" dxfId="5693" priority="3117" stopIfTrue="1" operator="greaterThan">
      <formula>0.2</formula>
    </cfRule>
  </conditionalFormatting>
  <conditionalFormatting sqref="P56">
    <cfRule type="cellIs" dxfId="5692" priority="3113" stopIfTrue="1" operator="between">
      <formula>50.1</formula>
      <formula>100</formula>
    </cfRule>
    <cfRule type="cellIs" dxfId="5691" priority="3114" stopIfTrue="1" operator="greaterThan">
      <formula>100</formula>
    </cfRule>
  </conditionalFormatting>
  <conditionalFormatting sqref="O56">
    <cfRule type="cellIs" dxfId="5690" priority="3111" stopIfTrue="1" operator="between">
      <formula>1250.1</formula>
      <formula>5000</formula>
    </cfRule>
    <cfRule type="cellIs" dxfId="5689" priority="3112" stopIfTrue="1" operator="greaterThan">
      <formula>5000</formula>
    </cfRule>
  </conditionalFormatting>
  <conditionalFormatting sqref="F53:G53">
    <cfRule type="cellIs" dxfId="5688" priority="3108" stopIfTrue="1" operator="lessThanOrEqual">
      <formula>60</formula>
    </cfRule>
    <cfRule type="cellIs" dxfId="5687" priority="3109" stopIfTrue="1" operator="between">
      <formula>60</formula>
      <formula>100</formula>
    </cfRule>
    <cfRule type="cellIs" dxfId="5686" priority="3110" stopIfTrue="1" operator="greaterThan">
      <formula>100</formula>
    </cfRule>
  </conditionalFormatting>
  <conditionalFormatting sqref="E53">
    <cfRule type="cellIs" dxfId="5685" priority="3105" stopIfTrue="1" operator="lessThanOrEqual">
      <formula>2.5</formula>
    </cfRule>
    <cfRule type="cellIs" dxfId="5684" priority="3106" stopIfTrue="1" operator="between">
      <formula>2.5</formula>
      <formula>7</formula>
    </cfRule>
    <cfRule type="cellIs" dxfId="5683" priority="3107" stopIfTrue="1" operator="greaterThan">
      <formula>7</formula>
    </cfRule>
  </conditionalFormatting>
  <conditionalFormatting sqref="H53">
    <cfRule type="cellIs" dxfId="5682" priority="3102" stopIfTrue="1" operator="lessThanOrEqual">
      <formula>12</formula>
    </cfRule>
    <cfRule type="cellIs" dxfId="5681" priority="3103" stopIfTrue="1" operator="between">
      <formula>12</formula>
      <formula>16</formula>
    </cfRule>
    <cfRule type="cellIs" dxfId="5680" priority="3104" stopIfTrue="1" operator="greaterThan">
      <formula>16</formula>
    </cfRule>
  </conditionalFormatting>
  <conditionalFormatting sqref="K53">
    <cfRule type="cellIs" dxfId="5679" priority="3099" stopIfTrue="1" operator="greaterThan">
      <formula>6.2</formula>
    </cfRule>
    <cfRule type="cellIs" dxfId="5678" priority="3100" stopIfTrue="1" operator="between">
      <formula>5.601</formula>
      <formula>6.2</formula>
    </cfRule>
    <cfRule type="cellIs" dxfId="5677" priority="3101" stopIfTrue="1" operator="lessThanOrEqual">
      <formula>5.6</formula>
    </cfRule>
  </conditionalFormatting>
  <conditionalFormatting sqref="L53">
    <cfRule type="cellIs" dxfId="5676" priority="3098" stopIfTrue="1" operator="lessThanOrEqual">
      <formula>0.02</formula>
    </cfRule>
  </conditionalFormatting>
  <conditionalFormatting sqref="G53">
    <cfRule type="cellIs" dxfId="5675" priority="3095" stopIfTrue="1" operator="lessThanOrEqual">
      <formula>0.12</formula>
    </cfRule>
    <cfRule type="cellIs" dxfId="5674" priority="3096" stopIfTrue="1" operator="between">
      <formula>0.1201</formula>
      <formula>0.2</formula>
    </cfRule>
    <cfRule type="cellIs" dxfId="5673" priority="3097" stopIfTrue="1" operator="greaterThan">
      <formula>0.2</formula>
    </cfRule>
  </conditionalFormatting>
  <conditionalFormatting sqref="P53">
    <cfRule type="cellIs" dxfId="5672" priority="3093" stopIfTrue="1" operator="between">
      <formula>50.1</formula>
      <formula>100</formula>
    </cfRule>
    <cfRule type="cellIs" dxfId="5671" priority="3094" stopIfTrue="1" operator="greaterThan">
      <formula>100</formula>
    </cfRule>
  </conditionalFormatting>
  <conditionalFormatting sqref="O53">
    <cfRule type="cellIs" dxfId="5670" priority="3091" stopIfTrue="1" operator="between">
      <formula>1250.1</formula>
      <formula>5000</formula>
    </cfRule>
    <cfRule type="cellIs" dxfId="5669" priority="3092" stopIfTrue="1" operator="greaterThan">
      <formula>5000</formula>
    </cfRule>
  </conditionalFormatting>
  <conditionalFormatting sqref="F53:G53">
    <cfRule type="cellIs" dxfId="5668" priority="3088" stopIfTrue="1" operator="lessThanOrEqual">
      <formula>60</formula>
    </cfRule>
    <cfRule type="cellIs" dxfId="5667" priority="3089" stopIfTrue="1" operator="between">
      <formula>60</formula>
      <formula>100</formula>
    </cfRule>
    <cfRule type="cellIs" dxfId="5666" priority="3090" stopIfTrue="1" operator="greaterThan">
      <formula>100</formula>
    </cfRule>
  </conditionalFormatting>
  <conditionalFormatting sqref="E53">
    <cfRule type="cellIs" dxfId="5665" priority="3085" stopIfTrue="1" operator="lessThanOrEqual">
      <formula>2.5</formula>
    </cfRule>
    <cfRule type="cellIs" dxfId="5664" priority="3086" stopIfTrue="1" operator="between">
      <formula>2.5</formula>
      <formula>7</formula>
    </cfRule>
    <cfRule type="cellIs" dxfId="5663" priority="3087" stopIfTrue="1" operator="greaterThan">
      <formula>7</formula>
    </cfRule>
  </conditionalFormatting>
  <conditionalFormatting sqref="H53">
    <cfRule type="cellIs" dxfId="5662" priority="3082" stopIfTrue="1" operator="lessThanOrEqual">
      <formula>12</formula>
    </cfRule>
    <cfRule type="cellIs" dxfId="5661" priority="3083" stopIfTrue="1" operator="between">
      <formula>12</formula>
      <formula>16</formula>
    </cfRule>
    <cfRule type="cellIs" dxfId="5660" priority="3084" stopIfTrue="1" operator="greaterThan">
      <formula>16</formula>
    </cfRule>
  </conditionalFormatting>
  <conditionalFormatting sqref="K53">
    <cfRule type="cellIs" dxfId="5659" priority="3079" stopIfTrue="1" operator="greaterThan">
      <formula>6.2</formula>
    </cfRule>
    <cfRule type="cellIs" dxfId="5658" priority="3080" stopIfTrue="1" operator="between">
      <formula>5.601</formula>
      <formula>6.2</formula>
    </cfRule>
    <cfRule type="cellIs" dxfId="5657" priority="3081" stopIfTrue="1" operator="lessThanOrEqual">
      <formula>5.6</formula>
    </cfRule>
  </conditionalFormatting>
  <conditionalFormatting sqref="L53">
    <cfRule type="cellIs" dxfId="5656" priority="3078" stopIfTrue="1" operator="lessThanOrEqual">
      <formula>0.02</formula>
    </cfRule>
  </conditionalFormatting>
  <conditionalFormatting sqref="G53">
    <cfRule type="cellIs" dxfId="5655" priority="3075" stopIfTrue="1" operator="lessThanOrEqual">
      <formula>0.12</formula>
    </cfRule>
    <cfRule type="cellIs" dxfId="5654" priority="3076" stopIfTrue="1" operator="between">
      <formula>0.1201</formula>
      <formula>0.2</formula>
    </cfRule>
    <cfRule type="cellIs" dxfId="5653" priority="3077" stopIfTrue="1" operator="greaterThan">
      <formula>0.2</formula>
    </cfRule>
  </conditionalFormatting>
  <conditionalFormatting sqref="P53">
    <cfRule type="cellIs" dxfId="5652" priority="3073" stopIfTrue="1" operator="between">
      <formula>50.1</formula>
      <formula>100</formula>
    </cfRule>
    <cfRule type="cellIs" dxfId="5651" priority="3074" stopIfTrue="1" operator="greaterThan">
      <formula>100</formula>
    </cfRule>
  </conditionalFormatting>
  <conditionalFormatting sqref="O53">
    <cfRule type="cellIs" dxfId="5650" priority="3071" stopIfTrue="1" operator="between">
      <formula>1250.1</formula>
      <formula>5000</formula>
    </cfRule>
    <cfRule type="cellIs" dxfId="5649" priority="3072" stopIfTrue="1" operator="greaterThan">
      <formula>5000</formula>
    </cfRule>
  </conditionalFormatting>
  <conditionalFormatting sqref="F54:G54">
    <cfRule type="cellIs" dxfId="5648" priority="3068" stopIfTrue="1" operator="lessThanOrEqual">
      <formula>60</formula>
    </cfRule>
    <cfRule type="cellIs" dxfId="5647" priority="3069" stopIfTrue="1" operator="between">
      <formula>60</formula>
      <formula>100</formula>
    </cfRule>
    <cfRule type="cellIs" dxfId="5646" priority="3070" stopIfTrue="1" operator="greaterThan">
      <formula>100</formula>
    </cfRule>
  </conditionalFormatting>
  <conditionalFormatting sqref="E54">
    <cfRule type="cellIs" dxfId="5645" priority="3065" stopIfTrue="1" operator="lessThanOrEqual">
      <formula>2.5</formula>
    </cfRule>
    <cfRule type="cellIs" dxfId="5644" priority="3066" stopIfTrue="1" operator="between">
      <formula>2.5</formula>
      <formula>7</formula>
    </cfRule>
    <cfRule type="cellIs" dxfId="5643" priority="3067" stopIfTrue="1" operator="greaterThan">
      <formula>7</formula>
    </cfRule>
  </conditionalFormatting>
  <conditionalFormatting sqref="H54">
    <cfRule type="cellIs" dxfId="5642" priority="3062" stopIfTrue="1" operator="lessThanOrEqual">
      <formula>12</formula>
    </cfRule>
    <cfRule type="cellIs" dxfId="5641" priority="3063" stopIfTrue="1" operator="between">
      <formula>12</formula>
      <formula>16</formula>
    </cfRule>
    <cfRule type="cellIs" dxfId="5640" priority="3064" stopIfTrue="1" operator="greaterThan">
      <formula>16</formula>
    </cfRule>
  </conditionalFormatting>
  <conditionalFormatting sqref="K54">
    <cfRule type="cellIs" dxfId="5639" priority="3059" stopIfTrue="1" operator="greaterThan">
      <formula>6.2</formula>
    </cfRule>
    <cfRule type="cellIs" dxfId="5638" priority="3060" stopIfTrue="1" operator="between">
      <formula>5.601</formula>
      <formula>6.2</formula>
    </cfRule>
    <cfRule type="cellIs" dxfId="5637" priority="3061" stopIfTrue="1" operator="lessThanOrEqual">
      <formula>5.6</formula>
    </cfRule>
  </conditionalFormatting>
  <conditionalFormatting sqref="L54">
    <cfRule type="cellIs" dxfId="5636" priority="3058" stopIfTrue="1" operator="lessThanOrEqual">
      <formula>0.02</formula>
    </cfRule>
  </conditionalFormatting>
  <conditionalFormatting sqref="G54">
    <cfRule type="cellIs" dxfId="5635" priority="3055" stopIfTrue="1" operator="lessThanOrEqual">
      <formula>0.12</formula>
    </cfRule>
    <cfRule type="cellIs" dxfId="5634" priority="3056" stopIfTrue="1" operator="between">
      <formula>0.1201</formula>
      <formula>0.2</formula>
    </cfRule>
    <cfRule type="cellIs" dxfId="5633" priority="3057" stopIfTrue="1" operator="greaterThan">
      <formula>0.2</formula>
    </cfRule>
  </conditionalFormatting>
  <conditionalFormatting sqref="P54">
    <cfRule type="cellIs" dxfId="5632" priority="3053" stopIfTrue="1" operator="between">
      <formula>50.1</formula>
      <formula>100</formula>
    </cfRule>
    <cfRule type="cellIs" dxfId="5631" priority="3054" stopIfTrue="1" operator="greaterThan">
      <formula>100</formula>
    </cfRule>
  </conditionalFormatting>
  <conditionalFormatting sqref="O54">
    <cfRule type="cellIs" dxfId="5630" priority="3051" stopIfTrue="1" operator="between">
      <formula>1250.1</formula>
      <formula>5000</formula>
    </cfRule>
    <cfRule type="cellIs" dxfId="5629" priority="3052" stopIfTrue="1" operator="greaterThan">
      <formula>5000</formula>
    </cfRule>
  </conditionalFormatting>
  <conditionalFormatting sqref="F62 J62">
    <cfRule type="cellIs" dxfId="5628" priority="3048" stopIfTrue="1" operator="lessThanOrEqual">
      <formula>60</formula>
    </cfRule>
    <cfRule type="cellIs" dxfId="5627" priority="3049" stopIfTrue="1" operator="between">
      <formula>60</formula>
      <formula>100</formula>
    </cfRule>
    <cfRule type="cellIs" dxfId="5626" priority="3050" stopIfTrue="1" operator="greaterThan">
      <formula>100</formula>
    </cfRule>
  </conditionalFormatting>
  <conditionalFormatting sqref="E62">
    <cfRule type="cellIs" dxfId="5625" priority="3045" stopIfTrue="1" operator="lessThanOrEqual">
      <formula>2.5</formula>
    </cfRule>
    <cfRule type="cellIs" dxfId="5624" priority="3046" stopIfTrue="1" operator="between">
      <formula>2.5</formula>
      <formula>7</formula>
    </cfRule>
    <cfRule type="cellIs" dxfId="5623" priority="3047" stopIfTrue="1" operator="greaterThan">
      <formula>7</formula>
    </cfRule>
  </conditionalFormatting>
  <conditionalFormatting sqref="H62">
    <cfRule type="cellIs" dxfId="5622" priority="3042" stopIfTrue="1" operator="lessThanOrEqual">
      <formula>12</formula>
    </cfRule>
    <cfRule type="cellIs" dxfId="5621" priority="3043" stopIfTrue="1" operator="between">
      <formula>12</formula>
      <formula>16</formula>
    </cfRule>
    <cfRule type="cellIs" dxfId="5620" priority="3044" stopIfTrue="1" operator="greaterThan">
      <formula>16</formula>
    </cfRule>
  </conditionalFormatting>
  <conditionalFormatting sqref="K62">
    <cfRule type="cellIs" dxfId="5619" priority="3039" stopIfTrue="1" operator="greaterThan">
      <formula>6.2</formula>
    </cfRule>
    <cfRule type="cellIs" dxfId="5618" priority="3040" stopIfTrue="1" operator="between">
      <formula>5.601</formula>
      <formula>6.2</formula>
    </cfRule>
    <cfRule type="cellIs" dxfId="5617" priority="3041" stopIfTrue="1" operator="lessThanOrEqual">
      <formula>5.6</formula>
    </cfRule>
  </conditionalFormatting>
  <conditionalFormatting sqref="L62">
    <cfRule type="cellIs" dxfId="5616" priority="3038" stopIfTrue="1" operator="lessThanOrEqual">
      <formula>0.02</formula>
    </cfRule>
  </conditionalFormatting>
  <conditionalFormatting sqref="G62">
    <cfRule type="cellIs" dxfId="5615" priority="3035" stopIfTrue="1" operator="lessThanOrEqual">
      <formula>0.12</formula>
    </cfRule>
    <cfRule type="cellIs" dxfId="5614" priority="3036" stopIfTrue="1" operator="between">
      <formula>0.1201</formula>
      <formula>0.2</formula>
    </cfRule>
    <cfRule type="cellIs" dxfId="5613" priority="3037" stopIfTrue="1" operator="greaterThan">
      <formula>0.2</formula>
    </cfRule>
  </conditionalFormatting>
  <conditionalFormatting sqref="P62">
    <cfRule type="cellIs" dxfId="5612" priority="3033" stopIfTrue="1" operator="between">
      <formula>50.1</formula>
      <formula>100</formula>
    </cfRule>
    <cfRule type="cellIs" dxfId="5611" priority="3034" stopIfTrue="1" operator="greaterThan">
      <formula>100</formula>
    </cfRule>
  </conditionalFormatting>
  <conditionalFormatting sqref="O62">
    <cfRule type="cellIs" dxfId="5610" priority="3031" stopIfTrue="1" operator="between">
      <formula>1250.1</formula>
      <formula>5000</formula>
    </cfRule>
    <cfRule type="cellIs" dxfId="5609" priority="3032" stopIfTrue="1" operator="greaterThan">
      <formula>5000</formula>
    </cfRule>
  </conditionalFormatting>
  <conditionalFormatting sqref="F62 J62">
    <cfRule type="cellIs" dxfId="5608" priority="3028" stopIfTrue="1" operator="lessThanOrEqual">
      <formula>60</formula>
    </cfRule>
    <cfRule type="cellIs" dxfId="5607" priority="3029" stopIfTrue="1" operator="between">
      <formula>60</formula>
      <formula>100</formula>
    </cfRule>
    <cfRule type="cellIs" dxfId="5606" priority="3030" stopIfTrue="1" operator="greaterThan">
      <formula>100</formula>
    </cfRule>
  </conditionalFormatting>
  <conditionalFormatting sqref="E62">
    <cfRule type="cellIs" dxfId="5605" priority="3025" stopIfTrue="1" operator="lessThanOrEqual">
      <formula>2.5</formula>
    </cfRule>
    <cfRule type="cellIs" dxfId="5604" priority="3026" stopIfTrue="1" operator="between">
      <formula>2.5</formula>
      <formula>7</formula>
    </cfRule>
    <cfRule type="cellIs" dxfId="5603" priority="3027" stopIfTrue="1" operator="greaterThan">
      <formula>7</formula>
    </cfRule>
  </conditionalFormatting>
  <conditionalFormatting sqref="H62">
    <cfRule type="cellIs" dxfId="5602" priority="3022" stopIfTrue="1" operator="lessThanOrEqual">
      <formula>12</formula>
    </cfRule>
    <cfRule type="cellIs" dxfId="5601" priority="3023" stopIfTrue="1" operator="between">
      <formula>12</formula>
      <formula>16</formula>
    </cfRule>
    <cfRule type="cellIs" dxfId="5600" priority="3024" stopIfTrue="1" operator="greaterThan">
      <formula>16</formula>
    </cfRule>
  </conditionalFormatting>
  <conditionalFormatting sqref="K62">
    <cfRule type="cellIs" dxfId="5599" priority="3019" stopIfTrue="1" operator="greaterThan">
      <formula>6.2</formula>
    </cfRule>
    <cfRule type="cellIs" dxfId="5598" priority="3020" stopIfTrue="1" operator="between">
      <formula>5.601</formula>
      <formula>6.2</formula>
    </cfRule>
    <cfRule type="cellIs" dxfId="5597" priority="3021" stopIfTrue="1" operator="lessThanOrEqual">
      <formula>5.6</formula>
    </cfRule>
  </conditionalFormatting>
  <conditionalFormatting sqref="L62">
    <cfRule type="cellIs" dxfId="5596" priority="3018" stopIfTrue="1" operator="lessThanOrEqual">
      <formula>0.02</formula>
    </cfRule>
  </conditionalFormatting>
  <conditionalFormatting sqref="G62">
    <cfRule type="cellIs" dxfId="5595" priority="3015" stopIfTrue="1" operator="lessThanOrEqual">
      <formula>0.12</formula>
    </cfRule>
    <cfRule type="cellIs" dxfId="5594" priority="3016" stopIfTrue="1" operator="between">
      <formula>0.1201</formula>
      <formula>0.2</formula>
    </cfRule>
    <cfRule type="cellIs" dxfId="5593" priority="3017" stopIfTrue="1" operator="greaterThan">
      <formula>0.2</formula>
    </cfRule>
  </conditionalFormatting>
  <conditionalFormatting sqref="P62">
    <cfRule type="cellIs" dxfId="5592" priority="3013" stopIfTrue="1" operator="between">
      <formula>50.1</formula>
      <formula>100</formula>
    </cfRule>
    <cfRule type="cellIs" dxfId="5591" priority="3014" stopIfTrue="1" operator="greaterThan">
      <formula>100</formula>
    </cfRule>
  </conditionalFormatting>
  <conditionalFormatting sqref="O62">
    <cfRule type="cellIs" dxfId="5590" priority="3011" stopIfTrue="1" operator="between">
      <formula>1250.1</formula>
      <formula>5000</formula>
    </cfRule>
    <cfRule type="cellIs" dxfId="5589" priority="3012" stopIfTrue="1" operator="greaterThan">
      <formula>5000</formula>
    </cfRule>
  </conditionalFormatting>
  <conditionalFormatting sqref="F60:G60">
    <cfRule type="cellIs" dxfId="5588" priority="3008" stopIfTrue="1" operator="lessThanOrEqual">
      <formula>60</formula>
    </cfRule>
    <cfRule type="cellIs" dxfId="5587" priority="3009" stopIfTrue="1" operator="between">
      <formula>60</formula>
      <formula>100</formula>
    </cfRule>
    <cfRule type="cellIs" dxfId="5586" priority="3010" stopIfTrue="1" operator="greaterThan">
      <formula>100</formula>
    </cfRule>
  </conditionalFormatting>
  <conditionalFormatting sqref="E60">
    <cfRule type="cellIs" dxfId="5585" priority="3005" stopIfTrue="1" operator="lessThanOrEqual">
      <formula>2.5</formula>
    </cfRule>
    <cfRule type="cellIs" dxfId="5584" priority="3006" stopIfTrue="1" operator="between">
      <formula>2.5</formula>
      <formula>7</formula>
    </cfRule>
    <cfRule type="cellIs" dxfId="5583" priority="3007" stopIfTrue="1" operator="greaterThan">
      <formula>7</formula>
    </cfRule>
  </conditionalFormatting>
  <conditionalFormatting sqref="H60">
    <cfRule type="cellIs" dxfId="5582" priority="3002" stopIfTrue="1" operator="lessThanOrEqual">
      <formula>12</formula>
    </cfRule>
    <cfRule type="cellIs" dxfId="5581" priority="3003" stopIfTrue="1" operator="between">
      <formula>12</formula>
      <formula>16</formula>
    </cfRule>
    <cfRule type="cellIs" dxfId="5580" priority="3004" stopIfTrue="1" operator="greaterThan">
      <formula>16</formula>
    </cfRule>
  </conditionalFormatting>
  <conditionalFormatting sqref="K60">
    <cfRule type="cellIs" dxfId="5579" priority="2999" stopIfTrue="1" operator="greaterThan">
      <formula>6.2</formula>
    </cfRule>
    <cfRule type="cellIs" dxfId="5578" priority="3000" stopIfTrue="1" operator="between">
      <formula>5.601</formula>
      <formula>6.2</formula>
    </cfRule>
    <cfRule type="cellIs" dxfId="5577" priority="3001" stopIfTrue="1" operator="lessThanOrEqual">
      <formula>5.6</formula>
    </cfRule>
  </conditionalFormatting>
  <conditionalFormatting sqref="L60">
    <cfRule type="cellIs" dxfId="5576" priority="2998" stopIfTrue="1" operator="lessThanOrEqual">
      <formula>0.02</formula>
    </cfRule>
  </conditionalFormatting>
  <conditionalFormatting sqref="G60">
    <cfRule type="cellIs" dxfId="5575" priority="2995" stopIfTrue="1" operator="lessThanOrEqual">
      <formula>0.12</formula>
    </cfRule>
    <cfRule type="cellIs" dxfId="5574" priority="2996" stopIfTrue="1" operator="between">
      <formula>0.1201</formula>
      <formula>0.2</formula>
    </cfRule>
    <cfRule type="cellIs" dxfId="5573" priority="2997" stopIfTrue="1" operator="greaterThan">
      <formula>0.2</formula>
    </cfRule>
  </conditionalFormatting>
  <conditionalFormatting sqref="P60">
    <cfRule type="cellIs" dxfId="5572" priority="2993" stopIfTrue="1" operator="between">
      <formula>50.1</formula>
      <formula>100</formula>
    </cfRule>
    <cfRule type="cellIs" dxfId="5571" priority="2994" stopIfTrue="1" operator="greaterThan">
      <formula>100</formula>
    </cfRule>
  </conditionalFormatting>
  <conditionalFormatting sqref="O60">
    <cfRule type="cellIs" dxfId="5570" priority="2991" stopIfTrue="1" operator="between">
      <formula>1250.1</formula>
      <formula>5000</formula>
    </cfRule>
    <cfRule type="cellIs" dxfId="5569" priority="2992" stopIfTrue="1" operator="greaterThan">
      <formula>5000</formula>
    </cfRule>
  </conditionalFormatting>
  <conditionalFormatting sqref="F60:G60">
    <cfRule type="cellIs" dxfId="5568" priority="2988" stopIfTrue="1" operator="lessThanOrEqual">
      <formula>60</formula>
    </cfRule>
    <cfRule type="cellIs" dxfId="5567" priority="2989" stopIfTrue="1" operator="between">
      <formula>60</formula>
      <formula>100</formula>
    </cfRule>
    <cfRule type="cellIs" dxfId="5566" priority="2990" stopIfTrue="1" operator="greaterThan">
      <formula>100</formula>
    </cfRule>
  </conditionalFormatting>
  <conditionalFormatting sqref="E60">
    <cfRule type="cellIs" dxfId="5565" priority="2985" stopIfTrue="1" operator="lessThanOrEqual">
      <formula>2.5</formula>
    </cfRule>
    <cfRule type="cellIs" dxfId="5564" priority="2986" stopIfTrue="1" operator="between">
      <formula>2.5</formula>
      <formula>7</formula>
    </cfRule>
    <cfRule type="cellIs" dxfId="5563" priority="2987" stopIfTrue="1" operator="greaterThan">
      <formula>7</formula>
    </cfRule>
  </conditionalFormatting>
  <conditionalFormatting sqref="H60">
    <cfRule type="cellIs" dxfId="5562" priority="2982" stopIfTrue="1" operator="lessThanOrEqual">
      <formula>12</formula>
    </cfRule>
    <cfRule type="cellIs" dxfId="5561" priority="2983" stopIfTrue="1" operator="between">
      <formula>12</formula>
      <formula>16</formula>
    </cfRule>
    <cfRule type="cellIs" dxfId="5560" priority="2984" stopIfTrue="1" operator="greaterThan">
      <formula>16</formula>
    </cfRule>
  </conditionalFormatting>
  <conditionalFormatting sqref="K60">
    <cfRule type="cellIs" dxfId="5559" priority="2979" stopIfTrue="1" operator="greaterThan">
      <formula>6.2</formula>
    </cfRule>
    <cfRule type="cellIs" dxfId="5558" priority="2980" stopIfTrue="1" operator="between">
      <formula>5.601</formula>
      <formula>6.2</formula>
    </cfRule>
    <cfRule type="cellIs" dxfId="5557" priority="2981" stopIfTrue="1" operator="lessThanOrEqual">
      <formula>5.6</formula>
    </cfRule>
  </conditionalFormatting>
  <conditionalFormatting sqref="L60">
    <cfRule type="cellIs" dxfId="5556" priority="2978" stopIfTrue="1" operator="lessThanOrEqual">
      <formula>0.02</formula>
    </cfRule>
  </conditionalFormatting>
  <conditionalFormatting sqref="G60">
    <cfRule type="cellIs" dxfId="5555" priority="2975" stopIfTrue="1" operator="lessThanOrEqual">
      <formula>0.12</formula>
    </cfRule>
    <cfRule type="cellIs" dxfId="5554" priority="2976" stopIfTrue="1" operator="between">
      <formula>0.1201</formula>
      <formula>0.2</formula>
    </cfRule>
    <cfRule type="cellIs" dxfId="5553" priority="2977" stopIfTrue="1" operator="greaterThan">
      <formula>0.2</formula>
    </cfRule>
  </conditionalFormatting>
  <conditionalFormatting sqref="P60">
    <cfRule type="cellIs" dxfId="5552" priority="2973" stopIfTrue="1" operator="between">
      <formula>50.1</formula>
      <formula>100</formula>
    </cfRule>
    <cfRule type="cellIs" dxfId="5551" priority="2974" stopIfTrue="1" operator="greaterThan">
      <formula>100</formula>
    </cfRule>
  </conditionalFormatting>
  <conditionalFormatting sqref="O60">
    <cfRule type="cellIs" dxfId="5550" priority="2971" stopIfTrue="1" operator="between">
      <formula>1250.1</formula>
      <formula>5000</formula>
    </cfRule>
    <cfRule type="cellIs" dxfId="5549" priority="2972" stopIfTrue="1" operator="greaterThan">
      <formula>5000</formula>
    </cfRule>
  </conditionalFormatting>
  <conditionalFormatting sqref="F61:G61">
    <cfRule type="cellIs" dxfId="5548" priority="2968" stopIfTrue="1" operator="lessThanOrEqual">
      <formula>60</formula>
    </cfRule>
    <cfRule type="cellIs" dxfId="5547" priority="2969" stopIfTrue="1" operator="between">
      <formula>60</formula>
      <formula>100</formula>
    </cfRule>
    <cfRule type="cellIs" dxfId="5546" priority="2970" stopIfTrue="1" operator="greaterThan">
      <formula>100</formula>
    </cfRule>
  </conditionalFormatting>
  <conditionalFormatting sqref="E61">
    <cfRule type="cellIs" dxfId="5545" priority="2965" stopIfTrue="1" operator="lessThanOrEqual">
      <formula>2.5</formula>
    </cfRule>
    <cfRule type="cellIs" dxfId="5544" priority="2966" stopIfTrue="1" operator="between">
      <formula>2.5</formula>
      <formula>7</formula>
    </cfRule>
    <cfRule type="cellIs" dxfId="5543" priority="2967" stopIfTrue="1" operator="greaterThan">
      <formula>7</formula>
    </cfRule>
  </conditionalFormatting>
  <conditionalFormatting sqref="H61">
    <cfRule type="cellIs" dxfId="5542" priority="2962" stopIfTrue="1" operator="lessThanOrEqual">
      <formula>12</formula>
    </cfRule>
    <cfRule type="cellIs" dxfId="5541" priority="2963" stopIfTrue="1" operator="between">
      <formula>12</formula>
      <formula>16</formula>
    </cfRule>
    <cfRule type="cellIs" dxfId="5540" priority="2964" stopIfTrue="1" operator="greaterThan">
      <formula>16</formula>
    </cfRule>
  </conditionalFormatting>
  <conditionalFormatting sqref="K61">
    <cfRule type="cellIs" dxfId="5539" priority="2959" stopIfTrue="1" operator="greaterThan">
      <formula>6.2</formula>
    </cfRule>
    <cfRule type="cellIs" dxfId="5538" priority="2960" stopIfTrue="1" operator="between">
      <formula>5.601</formula>
      <formula>6.2</formula>
    </cfRule>
    <cfRule type="cellIs" dxfId="5537" priority="2961" stopIfTrue="1" operator="lessThanOrEqual">
      <formula>5.6</formula>
    </cfRule>
  </conditionalFormatting>
  <conditionalFormatting sqref="L61">
    <cfRule type="cellIs" dxfId="5536" priority="2958" stopIfTrue="1" operator="lessThanOrEqual">
      <formula>0.02</formula>
    </cfRule>
  </conditionalFormatting>
  <conditionalFormatting sqref="G61">
    <cfRule type="cellIs" dxfId="5535" priority="2955" stopIfTrue="1" operator="lessThanOrEqual">
      <formula>0.12</formula>
    </cfRule>
    <cfRule type="cellIs" dxfId="5534" priority="2956" stopIfTrue="1" operator="between">
      <formula>0.1201</formula>
      <formula>0.2</formula>
    </cfRule>
    <cfRule type="cellIs" dxfId="5533" priority="2957" stopIfTrue="1" operator="greaterThan">
      <formula>0.2</formula>
    </cfRule>
  </conditionalFormatting>
  <conditionalFormatting sqref="P61">
    <cfRule type="cellIs" dxfId="5532" priority="2953" stopIfTrue="1" operator="between">
      <formula>50.1</formula>
      <formula>100</formula>
    </cfRule>
    <cfRule type="cellIs" dxfId="5531" priority="2954" stopIfTrue="1" operator="greaterThan">
      <formula>100</formula>
    </cfRule>
  </conditionalFormatting>
  <conditionalFormatting sqref="O61">
    <cfRule type="cellIs" dxfId="5530" priority="2951" stopIfTrue="1" operator="between">
      <formula>1250.1</formula>
      <formula>5000</formula>
    </cfRule>
    <cfRule type="cellIs" dxfId="5529" priority="2952" stopIfTrue="1" operator="greaterThan">
      <formula>5000</formula>
    </cfRule>
  </conditionalFormatting>
  <conditionalFormatting sqref="F61:G61">
    <cfRule type="cellIs" dxfId="5528" priority="2948" stopIfTrue="1" operator="lessThanOrEqual">
      <formula>60</formula>
    </cfRule>
    <cfRule type="cellIs" dxfId="5527" priority="2949" stopIfTrue="1" operator="between">
      <formula>60</formula>
      <formula>100</formula>
    </cfRule>
    <cfRule type="cellIs" dxfId="5526" priority="2950" stopIfTrue="1" operator="greaterThan">
      <formula>100</formula>
    </cfRule>
  </conditionalFormatting>
  <conditionalFormatting sqref="E61">
    <cfRule type="cellIs" dxfId="5525" priority="2945" stopIfTrue="1" operator="lessThanOrEqual">
      <formula>2.5</formula>
    </cfRule>
    <cfRule type="cellIs" dxfId="5524" priority="2946" stopIfTrue="1" operator="between">
      <formula>2.5</formula>
      <formula>7</formula>
    </cfRule>
    <cfRule type="cellIs" dxfId="5523" priority="2947" stopIfTrue="1" operator="greaterThan">
      <formula>7</formula>
    </cfRule>
  </conditionalFormatting>
  <conditionalFormatting sqref="H61">
    <cfRule type="cellIs" dxfId="5522" priority="2942" stopIfTrue="1" operator="lessThanOrEqual">
      <formula>12</formula>
    </cfRule>
    <cfRule type="cellIs" dxfId="5521" priority="2943" stopIfTrue="1" operator="between">
      <formula>12</formula>
      <formula>16</formula>
    </cfRule>
    <cfRule type="cellIs" dxfId="5520" priority="2944" stopIfTrue="1" operator="greaterThan">
      <formula>16</formula>
    </cfRule>
  </conditionalFormatting>
  <conditionalFormatting sqref="K61">
    <cfRule type="cellIs" dxfId="5519" priority="2939" stopIfTrue="1" operator="greaterThan">
      <formula>6.2</formula>
    </cfRule>
    <cfRule type="cellIs" dxfId="5518" priority="2940" stopIfTrue="1" operator="between">
      <formula>5.601</formula>
      <formula>6.2</formula>
    </cfRule>
    <cfRule type="cellIs" dxfId="5517" priority="2941" stopIfTrue="1" operator="lessThanOrEqual">
      <formula>5.6</formula>
    </cfRule>
  </conditionalFormatting>
  <conditionalFormatting sqref="L61">
    <cfRule type="cellIs" dxfId="5516" priority="2938" stopIfTrue="1" operator="lessThanOrEqual">
      <formula>0.02</formula>
    </cfRule>
  </conditionalFormatting>
  <conditionalFormatting sqref="G61">
    <cfRule type="cellIs" dxfId="5515" priority="2935" stopIfTrue="1" operator="lessThanOrEqual">
      <formula>0.12</formula>
    </cfRule>
    <cfRule type="cellIs" dxfId="5514" priority="2936" stopIfTrue="1" operator="between">
      <formula>0.1201</formula>
      <formula>0.2</formula>
    </cfRule>
    <cfRule type="cellIs" dxfId="5513" priority="2937" stopIfTrue="1" operator="greaterThan">
      <formula>0.2</formula>
    </cfRule>
  </conditionalFormatting>
  <conditionalFormatting sqref="P61">
    <cfRule type="cellIs" dxfId="5512" priority="2933" stopIfTrue="1" operator="between">
      <formula>50.1</formula>
      <formula>100</formula>
    </cfRule>
    <cfRule type="cellIs" dxfId="5511" priority="2934" stopIfTrue="1" operator="greaterThan">
      <formula>100</formula>
    </cfRule>
  </conditionalFormatting>
  <conditionalFormatting sqref="O61">
    <cfRule type="cellIs" dxfId="5510" priority="2931" stopIfTrue="1" operator="between">
      <formula>1250.1</formula>
      <formula>5000</formula>
    </cfRule>
    <cfRule type="cellIs" dxfId="5509" priority="2932" stopIfTrue="1" operator="greaterThan">
      <formula>5000</formula>
    </cfRule>
  </conditionalFormatting>
  <conditionalFormatting sqref="F58:G58">
    <cfRule type="cellIs" dxfId="5508" priority="2928" stopIfTrue="1" operator="lessThanOrEqual">
      <formula>60</formula>
    </cfRule>
    <cfRule type="cellIs" dxfId="5507" priority="2929" stopIfTrue="1" operator="between">
      <formula>60</formula>
      <formula>100</formula>
    </cfRule>
    <cfRule type="cellIs" dxfId="5506" priority="2930" stopIfTrue="1" operator="greaterThan">
      <formula>100</formula>
    </cfRule>
  </conditionalFormatting>
  <conditionalFormatting sqref="E58">
    <cfRule type="cellIs" dxfId="5505" priority="2925" stopIfTrue="1" operator="lessThanOrEqual">
      <formula>2.5</formula>
    </cfRule>
    <cfRule type="cellIs" dxfId="5504" priority="2926" stopIfTrue="1" operator="between">
      <formula>2.5</formula>
      <formula>7</formula>
    </cfRule>
    <cfRule type="cellIs" dxfId="5503" priority="2927" stopIfTrue="1" operator="greaterThan">
      <formula>7</formula>
    </cfRule>
  </conditionalFormatting>
  <conditionalFormatting sqref="H58">
    <cfRule type="cellIs" dxfId="5502" priority="2922" stopIfTrue="1" operator="lessThanOrEqual">
      <formula>12</formula>
    </cfRule>
    <cfRule type="cellIs" dxfId="5501" priority="2923" stopIfTrue="1" operator="between">
      <formula>12</formula>
      <formula>16</formula>
    </cfRule>
    <cfRule type="cellIs" dxfId="5500" priority="2924" stopIfTrue="1" operator="greaterThan">
      <formula>16</formula>
    </cfRule>
  </conditionalFormatting>
  <conditionalFormatting sqref="K58">
    <cfRule type="cellIs" dxfId="5499" priority="2919" stopIfTrue="1" operator="greaterThan">
      <formula>6.2</formula>
    </cfRule>
    <cfRule type="cellIs" dxfId="5498" priority="2920" stopIfTrue="1" operator="between">
      <formula>5.601</formula>
      <formula>6.2</formula>
    </cfRule>
    <cfRule type="cellIs" dxfId="5497" priority="2921" stopIfTrue="1" operator="lessThanOrEqual">
      <formula>5.6</formula>
    </cfRule>
  </conditionalFormatting>
  <conditionalFormatting sqref="L58">
    <cfRule type="cellIs" dxfId="5496" priority="2918" stopIfTrue="1" operator="lessThanOrEqual">
      <formula>0.02</formula>
    </cfRule>
  </conditionalFormatting>
  <conditionalFormatting sqref="G58">
    <cfRule type="cellIs" dxfId="5495" priority="2915" stopIfTrue="1" operator="lessThanOrEqual">
      <formula>0.12</formula>
    </cfRule>
    <cfRule type="cellIs" dxfId="5494" priority="2916" stopIfTrue="1" operator="between">
      <formula>0.1201</formula>
      <formula>0.2</formula>
    </cfRule>
    <cfRule type="cellIs" dxfId="5493" priority="2917" stopIfTrue="1" operator="greaterThan">
      <formula>0.2</formula>
    </cfRule>
  </conditionalFormatting>
  <conditionalFormatting sqref="P58">
    <cfRule type="cellIs" dxfId="5492" priority="2913" stopIfTrue="1" operator="between">
      <formula>50.1</formula>
      <formula>100</formula>
    </cfRule>
    <cfRule type="cellIs" dxfId="5491" priority="2914" stopIfTrue="1" operator="greaterThan">
      <formula>100</formula>
    </cfRule>
  </conditionalFormatting>
  <conditionalFormatting sqref="O58">
    <cfRule type="cellIs" dxfId="5490" priority="2911" stopIfTrue="1" operator="between">
      <formula>1250.1</formula>
      <formula>5000</formula>
    </cfRule>
    <cfRule type="cellIs" dxfId="5489" priority="2912" stopIfTrue="1" operator="greaterThan">
      <formula>5000</formula>
    </cfRule>
  </conditionalFormatting>
  <conditionalFormatting sqref="F58:G58">
    <cfRule type="cellIs" dxfId="5488" priority="2908" stopIfTrue="1" operator="lessThanOrEqual">
      <formula>60</formula>
    </cfRule>
    <cfRule type="cellIs" dxfId="5487" priority="2909" stopIfTrue="1" operator="between">
      <formula>60</formula>
      <formula>100</formula>
    </cfRule>
    <cfRule type="cellIs" dxfId="5486" priority="2910" stopIfTrue="1" operator="greaterThan">
      <formula>100</formula>
    </cfRule>
  </conditionalFormatting>
  <conditionalFormatting sqref="E58">
    <cfRule type="cellIs" dxfId="5485" priority="2905" stopIfTrue="1" operator="lessThanOrEqual">
      <formula>2.5</formula>
    </cfRule>
    <cfRule type="cellIs" dxfId="5484" priority="2906" stopIfTrue="1" operator="between">
      <formula>2.5</formula>
      <formula>7</formula>
    </cfRule>
    <cfRule type="cellIs" dxfId="5483" priority="2907" stopIfTrue="1" operator="greaterThan">
      <formula>7</formula>
    </cfRule>
  </conditionalFormatting>
  <conditionalFormatting sqref="H58">
    <cfRule type="cellIs" dxfId="5482" priority="2902" stopIfTrue="1" operator="lessThanOrEqual">
      <formula>12</formula>
    </cfRule>
    <cfRule type="cellIs" dxfId="5481" priority="2903" stopIfTrue="1" operator="between">
      <formula>12</formula>
      <formula>16</formula>
    </cfRule>
    <cfRule type="cellIs" dxfId="5480" priority="2904" stopIfTrue="1" operator="greaterThan">
      <formula>16</formula>
    </cfRule>
  </conditionalFormatting>
  <conditionalFormatting sqref="K58">
    <cfRule type="cellIs" dxfId="5479" priority="2899" stopIfTrue="1" operator="greaterThan">
      <formula>6.2</formula>
    </cfRule>
    <cfRule type="cellIs" dxfId="5478" priority="2900" stopIfTrue="1" operator="between">
      <formula>5.601</formula>
      <formula>6.2</formula>
    </cfRule>
    <cfRule type="cellIs" dxfId="5477" priority="2901" stopIfTrue="1" operator="lessThanOrEqual">
      <formula>5.6</formula>
    </cfRule>
  </conditionalFormatting>
  <conditionalFormatting sqref="L58">
    <cfRule type="cellIs" dxfId="5476" priority="2898" stopIfTrue="1" operator="lessThanOrEqual">
      <formula>0.02</formula>
    </cfRule>
  </conditionalFormatting>
  <conditionalFormatting sqref="G58">
    <cfRule type="cellIs" dxfId="5475" priority="2895" stopIfTrue="1" operator="lessThanOrEqual">
      <formula>0.12</formula>
    </cfRule>
    <cfRule type="cellIs" dxfId="5474" priority="2896" stopIfTrue="1" operator="between">
      <formula>0.1201</formula>
      <formula>0.2</formula>
    </cfRule>
    <cfRule type="cellIs" dxfId="5473" priority="2897" stopIfTrue="1" operator="greaterThan">
      <formula>0.2</formula>
    </cfRule>
  </conditionalFormatting>
  <conditionalFormatting sqref="P58">
    <cfRule type="cellIs" dxfId="5472" priority="2893" stopIfTrue="1" operator="between">
      <formula>50.1</formula>
      <formula>100</formula>
    </cfRule>
    <cfRule type="cellIs" dxfId="5471" priority="2894" stopIfTrue="1" operator="greaterThan">
      <formula>100</formula>
    </cfRule>
  </conditionalFormatting>
  <conditionalFormatting sqref="O58">
    <cfRule type="cellIs" dxfId="5470" priority="2891" stopIfTrue="1" operator="between">
      <formula>1250.1</formula>
      <formula>5000</formula>
    </cfRule>
    <cfRule type="cellIs" dxfId="5469" priority="2892" stopIfTrue="1" operator="greaterThan">
      <formula>5000</formula>
    </cfRule>
  </conditionalFormatting>
  <conditionalFormatting sqref="F59:G59">
    <cfRule type="cellIs" dxfId="5468" priority="2888" stopIfTrue="1" operator="lessThanOrEqual">
      <formula>60</formula>
    </cfRule>
    <cfRule type="cellIs" dxfId="5467" priority="2889" stopIfTrue="1" operator="between">
      <formula>60</formula>
      <formula>100</formula>
    </cfRule>
    <cfRule type="cellIs" dxfId="5466" priority="2890" stopIfTrue="1" operator="greaterThan">
      <formula>100</formula>
    </cfRule>
  </conditionalFormatting>
  <conditionalFormatting sqref="E59">
    <cfRule type="cellIs" dxfId="5465" priority="2885" stopIfTrue="1" operator="lessThanOrEqual">
      <formula>2.5</formula>
    </cfRule>
    <cfRule type="cellIs" dxfId="5464" priority="2886" stopIfTrue="1" operator="between">
      <formula>2.5</formula>
      <formula>7</formula>
    </cfRule>
    <cfRule type="cellIs" dxfId="5463" priority="2887" stopIfTrue="1" operator="greaterThan">
      <formula>7</formula>
    </cfRule>
  </conditionalFormatting>
  <conditionalFormatting sqref="H59">
    <cfRule type="cellIs" dxfId="5462" priority="2882" stopIfTrue="1" operator="lessThanOrEqual">
      <formula>12</formula>
    </cfRule>
    <cfRule type="cellIs" dxfId="5461" priority="2883" stopIfTrue="1" operator="between">
      <formula>12</formula>
      <formula>16</formula>
    </cfRule>
    <cfRule type="cellIs" dxfId="5460" priority="2884" stopIfTrue="1" operator="greaterThan">
      <formula>16</formula>
    </cfRule>
  </conditionalFormatting>
  <conditionalFormatting sqref="K59">
    <cfRule type="cellIs" dxfId="5459" priority="2879" stopIfTrue="1" operator="greaterThan">
      <formula>6.2</formula>
    </cfRule>
    <cfRule type="cellIs" dxfId="5458" priority="2880" stopIfTrue="1" operator="between">
      <formula>5.601</formula>
      <formula>6.2</formula>
    </cfRule>
    <cfRule type="cellIs" dxfId="5457" priority="2881" stopIfTrue="1" operator="lessThanOrEqual">
      <formula>5.6</formula>
    </cfRule>
  </conditionalFormatting>
  <conditionalFormatting sqref="L59">
    <cfRule type="cellIs" dxfId="5456" priority="2878" stopIfTrue="1" operator="lessThanOrEqual">
      <formula>0.02</formula>
    </cfRule>
  </conditionalFormatting>
  <conditionalFormatting sqref="G59">
    <cfRule type="cellIs" dxfId="5455" priority="2875" stopIfTrue="1" operator="lessThanOrEqual">
      <formula>0.12</formula>
    </cfRule>
    <cfRule type="cellIs" dxfId="5454" priority="2876" stopIfTrue="1" operator="between">
      <formula>0.1201</formula>
      <formula>0.2</formula>
    </cfRule>
    <cfRule type="cellIs" dxfId="5453" priority="2877" stopIfTrue="1" operator="greaterThan">
      <formula>0.2</formula>
    </cfRule>
  </conditionalFormatting>
  <conditionalFormatting sqref="P59">
    <cfRule type="cellIs" dxfId="5452" priority="2873" stopIfTrue="1" operator="between">
      <formula>50.1</formula>
      <formula>100</formula>
    </cfRule>
    <cfRule type="cellIs" dxfId="5451" priority="2874" stopIfTrue="1" operator="greaterThan">
      <formula>100</formula>
    </cfRule>
  </conditionalFormatting>
  <conditionalFormatting sqref="O59">
    <cfRule type="cellIs" dxfId="5450" priority="2871" stopIfTrue="1" operator="between">
      <formula>1250.1</formula>
      <formula>5000</formula>
    </cfRule>
    <cfRule type="cellIs" dxfId="5449" priority="2872" stopIfTrue="1" operator="greaterThan">
      <formula>5000</formula>
    </cfRule>
  </conditionalFormatting>
  <conditionalFormatting sqref="F59:G59">
    <cfRule type="cellIs" dxfId="5448" priority="2868" stopIfTrue="1" operator="lessThanOrEqual">
      <formula>60</formula>
    </cfRule>
    <cfRule type="cellIs" dxfId="5447" priority="2869" stopIfTrue="1" operator="between">
      <formula>60</formula>
      <formula>100</formula>
    </cfRule>
    <cfRule type="cellIs" dxfId="5446" priority="2870" stopIfTrue="1" operator="greaterThan">
      <formula>100</formula>
    </cfRule>
  </conditionalFormatting>
  <conditionalFormatting sqref="E59">
    <cfRule type="cellIs" dxfId="5445" priority="2865" stopIfTrue="1" operator="lessThanOrEqual">
      <formula>2.5</formula>
    </cfRule>
    <cfRule type="cellIs" dxfId="5444" priority="2866" stopIfTrue="1" operator="between">
      <formula>2.5</formula>
      <formula>7</formula>
    </cfRule>
    <cfRule type="cellIs" dxfId="5443" priority="2867" stopIfTrue="1" operator="greaterThan">
      <formula>7</formula>
    </cfRule>
  </conditionalFormatting>
  <conditionalFormatting sqref="H59">
    <cfRule type="cellIs" dxfId="5442" priority="2862" stopIfTrue="1" operator="lessThanOrEqual">
      <formula>12</formula>
    </cfRule>
    <cfRule type="cellIs" dxfId="5441" priority="2863" stopIfTrue="1" operator="between">
      <formula>12</formula>
      <formula>16</formula>
    </cfRule>
    <cfRule type="cellIs" dxfId="5440" priority="2864" stopIfTrue="1" operator="greaterThan">
      <formula>16</formula>
    </cfRule>
  </conditionalFormatting>
  <conditionalFormatting sqref="K59">
    <cfRule type="cellIs" dxfId="5439" priority="2859" stopIfTrue="1" operator="greaterThan">
      <formula>6.2</formula>
    </cfRule>
    <cfRule type="cellIs" dxfId="5438" priority="2860" stopIfTrue="1" operator="between">
      <formula>5.601</formula>
      <formula>6.2</formula>
    </cfRule>
    <cfRule type="cellIs" dxfId="5437" priority="2861" stopIfTrue="1" operator="lessThanOrEqual">
      <formula>5.6</formula>
    </cfRule>
  </conditionalFormatting>
  <conditionalFormatting sqref="L59">
    <cfRule type="cellIs" dxfId="5436" priority="2858" stopIfTrue="1" operator="lessThanOrEqual">
      <formula>0.02</formula>
    </cfRule>
  </conditionalFormatting>
  <conditionalFormatting sqref="G59">
    <cfRule type="cellIs" dxfId="5435" priority="2855" stopIfTrue="1" operator="lessThanOrEqual">
      <formula>0.12</formula>
    </cfRule>
    <cfRule type="cellIs" dxfId="5434" priority="2856" stopIfTrue="1" operator="between">
      <formula>0.1201</formula>
      <formula>0.2</formula>
    </cfRule>
    <cfRule type="cellIs" dxfId="5433" priority="2857" stopIfTrue="1" operator="greaterThan">
      <formula>0.2</formula>
    </cfRule>
  </conditionalFormatting>
  <conditionalFormatting sqref="P59">
    <cfRule type="cellIs" dxfId="5432" priority="2853" stopIfTrue="1" operator="between">
      <formula>50.1</formula>
      <formula>100</formula>
    </cfRule>
    <cfRule type="cellIs" dxfId="5431" priority="2854" stopIfTrue="1" operator="greaterThan">
      <formula>100</formula>
    </cfRule>
  </conditionalFormatting>
  <conditionalFormatting sqref="O59">
    <cfRule type="cellIs" dxfId="5430" priority="2851" stopIfTrue="1" operator="between">
      <formula>1250.1</formula>
      <formula>5000</formula>
    </cfRule>
    <cfRule type="cellIs" dxfId="5429" priority="2852" stopIfTrue="1" operator="greaterThan">
      <formula>5000</formula>
    </cfRule>
  </conditionalFormatting>
  <conditionalFormatting sqref="Q23:Q62">
    <cfRule type="cellIs" dxfId="5428" priority="2849" operator="lessThanOrEqual">
      <formula>1</formula>
    </cfRule>
    <cfRule type="cellIs" dxfId="5427" priority="2850" operator="lessThan">
      <formula>3</formula>
    </cfRule>
  </conditionalFormatting>
  <conditionalFormatting sqref="F15">
    <cfRule type="cellIs" dxfId="5426" priority="2846" stopIfTrue="1" operator="lessThanOrEqual">
      <formula>60</formula>
    </cfRule>
    <cfRule type="cellIs" dxfId="5425" priority="2847" stopIfTrue="1" operator="between">
      <formula>60</formula>
      <formula>100</formula>
    </cfRule>
    <cfRule type="cellIs" dxfId="5424" priority="2848" stopIfTrue="1" operator="greaterThan">
      <formula>100</formula>
    </cfRule>
  </conditionalFormatting>
  <conditionalFormatting sqref="E15">
    <cfRule type="cellIs" dxfId="5423" priority="2843" stopIfTrue="1" operator="lessThanOrEqual">
      <formula>2.5</formula>
    </cfRule>
    <cfRule type="cellIs" dxfId="5422" priority="2844" stopIfTrue="1" operator="between">
      <formula>2.5</formula>
      <formula>7</formula>
    </cfRule>
    <cfRule type="cellIs" dxfId="5421" priority="2845" stopIfTrue="1" operator="greaterThan">
      <formula>7</formula>
    </cfRule>
  </conditionalFormatting>
  <conditionalFormatting sqref="H15">
    <cfRule type="cellIs" dxfId="5420" priority="2840" stopIfTrue="1" operator="lessThanOrEqual">
      <formula>12</formula>
    </cfRule>
    <cfRule type="cellIs" dxfId="5419" priority="2841" stopIfTrue="1" operator="between">
      <formula>12</formula>
      <formula>16</formula>
    </cfRule>
    <cfRule type="cellIs" dxfId="5418" priority="2842" stopIfTrue="1" operator="greaterThan">
      <formula>16</formula>
    </cfRule>
  </conditionalFormatting>
  <conditionalFormatting sqref="K15">
    <cfRule type="cellIs" dxfId="5417" priority="2837" stopIfTrue="1" operator="greaterThan">
      <formula>6.2</formula>
    </cfRule>
    <cfRule type="cellIs" dxfId="5416" priority="2838" stopIfTrue="1" operator="between">
      <formula>5.601</formula>
      <formula>6.2</formula>
    </cfRule>
    <cfRule type="cellIs" dxfId="5415" priority="2839" stopIfTrue="1" operator="lessThanOrEqual">
      <formula>5.6</formula>
    </cfRule>
  </conditionalFormatting>
  <conditionalFormatting sqref="L15">
    <cfRule type="cellIs" dxfId="5414" priority="2836" stopIfTrue="1" operator="lessThanOrEqual">
      <formula>0.02</formula>
    </cfRule>
  </conditionalFormatting>
  <conditionalFormatting sqref="P15">
    <cfRule type="cellIs" dxfId="5413" priority="2834" stopIfTrue="1" operator="between">
      <formula>50.1</formula>
      <formula>100</formula>
    </cfRule>
    <cfRule type="cellIs" dxfId="5412" priority="2835" stopIfTrue="1" operator="greaterThan">
      <formula>100</formula>
    </cfRule>
  </conditionalFormatting>
  <conditionalFormatting sqref="O15">
    <cfRule type="cellIs" dxfId="5411" priority="2832" stopIfTrue="1" operator="between">
      <formula>1250.1</formula>
      <formula>5000</formula>
    </cfRule>
    <cfRule type="cellIs" dxfId="5410" priority="2833" stopIfTrue="1" operator="greaterThan">
      <formula>5000</formula>
    </cfRule>
  </conditionalFormatting>
  <conditionalFormatting sqref="F15">
    <cfRule type="cellIs" dxfId="5409" priority="2829" stopIfTrue="1" operator="lessThanOrEqual">
      <formula>60</formula>
    </cfRule>
    <cfRule type="cellIs" dxfId="5408" priority="2830" stopIfTrue="1" operator="between">
      <formula>60</formula>
      <formula>100</formula>
    </cfRule>
    <cfRule type="cellIs" dxfId="5407" priority="2831" stopIfTrue="1" operator="greaterThan">
      <formula>100</formula>
    </cfRule>
  </conditionalFormatting>
  <conditionalFormatting sqref="E15">
    <cfRule type="cellIs" dxfId="5406" priority="2826" stopIfTrue="1" operator="lessThanOrEqual">
      <formula>2.5</formula>
    </cfRule>
    <cfRule type="cellIs" dxfId="5405" priority="2827" stopIfTrue="1" operator="between">
      <formula>2.5</formula>
      <formula>7</formula>
    </cfRule>
    <cfRule type="cellIs" dxfId="5404" priority="2828" stopIfTrue="1" operator="greaterThan">
      <formula>7</formula>
    </cfRule>
  </conditionalFormatting>
  <conditionalFormatting sqref="H15">
    <cfRule type="cellIs" dxfId="5403" priority="2823" stopIfTrue="1" operator="lessThanOrEqual">
      <formula>12</formula>
    </cfRule>
    <cfRule type="cellIs" dxfId="5402" priority="2824" stopIfTrue="1" operator="between">
      <formula>12</formula>
      <formula>16</formula>
    </cfRule>
    <cfRule type="cellIs" dxfId="5401" priority="2825" stopIfTrue="1" operator="greaterThan">
      <formula>16</formula>
    </cfRule>
  </conditionalFormatting>
  <conditionalFormatting sqref="K15">
    <cfRule type="cellIs" dxfId="5400" priority="2820" stopIfTrue="1" operator="greaterThan">
      <formula>6.2</formula>
    </cfRule>
    <cfRule type="cellIs" dxfId="5399" priority="2821" stopIfTrue="1" operator="between">
      <formula>5.601</formula>
      <formula>6.2</formula>
    </cfRule>
    <cfRule type="cellIs" dxfId="5398" priority="2822" stopIfTrue="1" operator="lessThanOrEqual">
      <formula>5.6</formula>
    </cfRule>
  </conditionalFormatting>
  <conditionalFormatting sqref="L15">
    <cfRule type="cellIs" dxfId="5397" priority="2819" stopIfTrue="1" operator="lessThanOrEqual">
      <formula>0.02</formula>
    </cfRule>
  </conditionalFormatting>
  <conditionalFormatting sqref="P15">
    <cfRule type="cellIs" dxfId="5396" priority="2817" stopIfTrue="1" operator="between">
      <formula>50.1</formula>
      <formula>100</formula>
    </cfRule>
    <cfRule type="cellIs" dxfId="5395" priority="2818" stopIfTrue="1" operator="greaterThan">
      <formula>100</formula>
    </cfRule>
  </conditionalFormatting>
  <conditionalFormatting sqref="O15">
    <cfRule type="cellIs" dxfId="5394" priority="2815" stopIfTrue="1" operator="between">
      <formula>1250.1</formula>
      <formula>5000</formula>
    </cfRule>
    <cfRule type="cellIs" dxfId="5393" priority="2816" stopIfTrue="1" operator="greaterThan">
      <formula>5000</formula>
    </cfRule>
  </conditionalFormatting>
  <conditionalFormatting sqref="F16:G16">
    <cfRule type="cellIs" dxfId="5392" priority="2812" stopIfTrue="1" operator="lessThanOrEqual">
      <formula>60</formula>
    </cfRule>
    <cfRule type="cellIs" dxfId="5391" priority="2813" stopIfTrue="1" operator="between">
      <formula>60</formula>
      <formula>100</formula>
    </cfRule>
    <cfRule type="cellIs" dxfId="5390" priority="2814" stopIfTrue="1" operator="greaterThan">
      <formula>100</formula>
    </cfRule>
  </conditionalFormatting>
  <conditionalFormatting sqref="E16">
    <cfRule type="cellIs" dxfId="5389" priority="2809" stopIfTrue="1" operator="lessThanOrEqual">
      <formula>2.5</formula>
    </cfRule>
    <cfRule type="cellIs" dxfId="5388" priority="2810" stopIfTrue="1" operator="between">
      <formula>2.5</formula>
      <formula>7</formula>
    </cfRule>
    <cfRule type="cellIs" dxfId="5387" priority="2811" stopIfTrue="1" operator="greaterThan">
      <formula>7</formula>
    </cfRule>
  </conditionalFormatting>
  <conditionalFormatting sqref="H16">
    <cfRule type="cellIs" dxfId="5386" priority="2806" stopIfTrue="1" operator="lessThanOrEqual">
      <formula>12</formula>
    </cfRule>
    <cfRule type="cellIs" dxfId="5385" priority="2807" stopIfTrue="1" operator="between">
      <formula>12</formula>
      <formula>16</formula>
    </cfRule>
    <cfRule type="cellIs" dxfId="5384" priority="2808" stopIfTrue="1" operator="greaterThan">
      <formula>16</formula>
    </cfRule>
  </conditionalFormatting>
  <conditionalFormatting sqref="K16">
    <cfRule type="cellIs" dxfId="5383" priority="2803" stopIfTrue="1" operator="greaterThan">
      <formula>6.2</formula>
    </cfRule>
    <cfRule type="cellIs" dxfId="5382" priority="2804" stopIfTrue="1" operator="between">
      <formula>5.601</formula>
      <formula>6.2</formula>
    </cfRule>
    <cfRule type="cellIs" dxfId="5381" priority="2805" stopIfTrue="1" operator="lessThanOrEqual">
      <formula>5.6</formula>
    </cfRule>
  </conditionalFormatting>
  <conditionalFormatting sqref="L16">
    <cfRule type="cellIs" dxfId="5380" priority="2802" stopIfTrue="1" operator="lessThanOrEqual">
      <formula>0.02</formula>
    </cfRule>
  </conditionalFormatting>
  <conditionalFormatting sqref="G16">
    <cfRule type="cellIs" dxfId="5379" priority="2799" stopIfTrue="1" operator="lessThanOrEqual">
      <formula>0.12</formula>
    </cfRule>
    <cfRule type="cellIs" dxfId="5378" priority="2800" stopIfTrue="1" operator="between">
      <formula>0.1201</formula>
      <formula>0.2</formula>
    </cfRule>
    <cfRule type="cellIs" dxfId="5377" priority="2801" stopIfTrue="1" operator="greaterThan">
      <formula>0.2</formula>
    </cfRule>
  </conditionalFormatting>
  <conditionalFormatting sqref="P16">
    <cfRule type="cellIs" dxfId="5376" priority="2797" stopIfTrue="1" operator="between">
      <formula>50.1</formula>
      <formula>100</formula>
    </cfRule>
    <cfRule type="cellIs" dxfId="5375" priority="2798" stopIfTrue="1" operator="greaterThan">
      <formula>100</formula>
    </cfRule>
  </conditionalFormatting>
  <conditionalFormatting sqref="O16">
    <cfRule type="cellIs" dxfId="5374" priority="2795" stopIfTrue="1" operator="between">
      <formula>1250.1</formula>
      <formula>5000</formula>
    </cfRule>
    <cfRule type="cellIs" dxfId="5373" priority="2796" stopIfTrue="1" operator="greaterThan">
      <formula>5000</formula>
    </cfRule>
  </conditionalFormatting>
  <conditionalFormatting sqref="F16:G16">
    <cfRule type="cellIs" dxfId="5372" priority="2792" stopIfTrue="1" operator="lessThanOrEqual">
      <formula>60</formula>
    </cfRule>
    <cfRule type="cellIs" dxfId="5371" priority="2793" stopIfTrue="1" operator="between">
      <formula>60</formula>
      <formula>100</formula>
    </cfRule>
    <cfRule type="cellIs" dxfId="5370" priority="2794" stopIfTrue="1" operator="greaterThan">
      <formula>100</formula>
    </cfRule>
  </conditionalFormatting>
  <conditionalFormatting sqref="E16">
    <cfRule type="cellIs" dxfId="5369" priority="2789" stopIfTrue="1" operator="lessThanOrEqual">
      <formula>2.5</formula>
    </cfRule>
    <cfRule type="cellIs" dxfId="5368" priority="2790" stopIfTrue="1" operator="between">
      <formula>2.5</formula>
      <formula>7</formula>
    </cfRule>
    <cfRule type="cellIs" dxfId="5367" priority="2791" stopIfTrue="1" operator="greaterThan">
      <formula>7</formula>
    </cfRule>
  </conditionalFormatting>
  <conditionalFormatting sqref="H16">
    <cfRule type="cellIs" dxfId="5366" priority="2786" stopIfTrue="1" operator="lessThanOrEqual">
      <formula>12</formula>
    </cfRule>
    <cfRule type="cellIs" dxfId="5365" priority="2787" stopIfTrue="1" operator="between">
      <formula>12</formula>
      <formula>16</formula>
    </cfRule>
    <cfRule type="cellIs" dxfId="5364" priority="2788" stopIfTrue="1" operator="greaterThan">
      <formula>16</formula>
    </cfRule>
  </conditionalFormatting>
  <conditionalFormatting sqref="K16">
    <cfRule type="cellIs" dxfId="5363" priority="2783" stopIfTrue="1" operator="greaterThan">
      <formula>6.2</formula>
    </cfRule>
    <cfRule type="cellIs" dxfId="5362" priority="2784" stopIfTrue="1" operator="between">
      <formula>5.601</formula>
      <formula>6.2</formula>
    </cfRule>
    <cfRule type="cellIs" dxfId="5361" priority="2785" stopIfTrue="1" operator="lessThanOrEqual">
      <formula>5.6</formula>
    </cfRule>
  </conditionalFormatting>
  <conditionalFormatting sqref="L16">
    <cfRule type="cellIs" dxfId="5360" priority="2782" stopIfTrue="1" operator="lessThanOrEqual">
      <formula>0.02</formula>
    </cfRule>
  </conditionalFormatting>
  <conditionalFormatting sqref="G16">
    <cfRule type="cellIs" dxfId="5359" priority="2779" stopIfTrue="1" operator="lessThanOrEqual">
      <formula>0.12</formula>
    </cfRule>
    <cfRule type="cellIs" dxfId="5358" priority="2780" stopIfTrue="1" operator="between">
      <formula>0.1201</formula>
      <formula>0.2</formula>
    </cfRule>
    <cfRule type="cellIs" dxfId="5357" priority="2781" stopIfTrue="1" operator="greaterThan">
      <formula>0.2</formula>
    </cfRule>
  </conditionalFormatting>
  <conditionalFormatting sqref="P16">
    <cfRule type="cellIs" dxfId="5356" priority="2777" stopIfTrue="1" operator="between">
      <formula>50.1</formula>
      <formula>100</formula>
    </cfRule>
    <cfRule type="cellIs" dxfId="5355" priority="2778" stopIfTrue="1" operator="greaterThan">
      <formula>100</formula>
    </cfRule>
  </conditionalFormatting>
  <conditionalFormatting sqref="O16">
    <cfRule type="cellIs" dxfId="5354" priority="2775" stopIfTrue="1" operator="between">
      <formula>1250.1</formula>
      <formula>5000</formula>
    </cfRule>
    <cfRule type="cellIs" dxfId="5353" priority="2776" stopIfTrue="1" operator="greaterThan">
      <formula>5000</formula>
    </cfRule>
  </conditionalFormatting>
  <conditionalFormatting sqref="F12:G12">
    <cfRule type="cellIs" dxfId="5352" priority="2772" stopIfTrue="1" operator="lessThanOrEqual">
      <formula>60</formula>
    </cfRule>
    <cfRule type="cellIs" dxfId="5351" priority="2773" stopIfTrue="1" operator="between">
      <formula>60</formula>
      <formula>100</formula>
    </cfRule>
    <cfRule type="cellIs" dxfId="5350" priority="2774" stopIfTrue="1" operator="greaterThan">
      <formula>100</formula>
    </cfRule>
  </conditionalFormatting>
  <conditionalFormatting sqref="E12">
    <cfRule type="cellIs" dxfId="5349" priority="2769" stopIfTrue="1" operator="lessThanOrEqual">
      <formula>2.5</formula>
    </cfRule>
    <cfRule type="cellIs" dxfId="5348" priority="2770" stopIfTrue="1" operator="between">
      <formula>2.5</formula>
      <formula>7</formula>
    </cfRule>
    <cfRule type="cellIs" dxfId="5347" priority="2771" stopIfTrue="1" operator="greaterThan">
      <formula>7</formula>
    </cfRule>
  </conditionalFormatting>
  <conditionalFormatting sqref="H12">
    <cfRule type="cellIs" dxfId="5346" priority="2766" stopIfTrue="1" operator="lessThanOrEqual">
      <formula>12</formula>
    </cfRule>
    <cfRule type="cellIs" dxfId="5345" priority="2767" stopIfTrue="1" operator="between">
      <formula>12</formula>
      <formula>16</formula>
    </cfRule>
    <cfRule type="cellIs" dxfId="5344" priority="2768" stopIfTrue="1" operator="greaterThan">
      <formula>16</formula>
    </cfRule>
  </conditionalFormatting>
  <conditionalFormatting sqref="K12">
    <cfRule type="cellIs" dxfId="5343" priority="2763" stopIfTrue="1" operator="greaterThan">
      <formula>6.2</formula>
    </cfRule>
    <cfRule type="cellIs" dxfId="5342" priority="2764" stopIfTrue="1" operator="between">
      <formula>5.601</formula>
      <formula>6.2</formula>
    </cfRule>
    <cfRule type="cellIs" dxfId="5341" priority="2765" stopIfTrue="1" operator="lessThanOrEqual">
      <formula>5.6</formula>
    </cfRule>
  </conditionalFormatting>
  <conditionalFormatting sqref="L12">
    <cfRule type="cellIs" dxfId="5340" priority="2762" stopIfTrue="1" operator="lessThanOrEqual">
      <formula>0.02</formula>
    </cfRule>
  </conditionalFormatting>
  <conditionalFormatting sqref="G12">
    <cfRule type="cellIs" dxfId="5339" priority="2759" stopIfTrue="1" operator="lessThanOrEqual">
      <formula>0.12</formula>
    </cfRule>
    <cfRule type="cellIs" dxfId="5338" priority="2760" stopIfTrue="1" operator="between">
      <formula>0.1201</formula>
      <formula>0.2</formula>
    </cfRule>
    <cfRule type="cellIs" dxfId="5337" priority="2761" stopIfTrue="1" operator="greaterThan">
      <formula>0.2</formula>
    </cfRule>
  </conditionalFormatting>
  <conditionalFormatting sqref="P12">
    <cfRule type="cellIs" dxfId="5336" priority="2757" stopIfTrue="1" operator="between">
      <formula>50.1</formula>
      <formula>100</formula>
    </cfRule>
    <cfRule type="cellIs" dxfId="5335" priority="2758" stopIfTrue="1" operator="greaterThan">
      <formula>100</formula>
    </cfRule>
  </conditionalFormatting>
  <conditionalFormatting sqref="O12">
    <cfRule type="cellIs" dxfId="5334" priority="2755" stopIfTrue="1" operator="between">
      <formula>1250.1</formula>
      <formula>5000</formula>
    </cfRule>
    <cfRule type="cellIs" dxfId="5333" priority="2756" stopIfTrue="1" operator="greaterThan">
      <formula>5000</formula>
    </cfRule>
  </conditionalFormatting>
  <conditionalFormatting sqref="F12:G12">
    <cfRule type="cellIs" dxfId="5332" priority="2752" stopIfTrue="1" operator="lessThanOrEqual">
      <formula>60</formula>
    </cfRule>
    <cfRule type="cellIs" dxfId="5331" priority="2753" stopIfTrue="1" operator="between">
      <formula>60</formula>
      <formula>100</formula>
    </cfRule>
    <cfRule type="cellIs" dxfId="5330" priority="2754" stopIfTrue="1" operator="greaterThan">
      <formula>100</formula>
    </cfRule>
  </conditionalFormatting>
  <conditionalFormatting sqref="E12">
    <cfRule type="cellIs" dxfId="5329" priority="2749" stopIfTrue="1" operator="lessThanOrEqual">
      <formula>2.5</formula>
    </cfRule>
    <cfRule type="cellIs" dxfId="5328" priority="2750" stopIfTrue="1" operator="between">
      <formula>2.5</formula>
      <formula>7</formula>
    </cfRule>
    <cfRule type="cellIs" dxfId="5327" priority="2751" stopIfTrue="1" operator="greaterThan">
      <formula>7</formula>
    </cfRule>
  </conditionalFormatting>
  <conditionalFormatting sqref="H12">
    <cfRule type="cellIs" dxfId="5326" priority="2746" stopIfTrue="1" operator="lessThanOrEqual">
      <formula>12</formula>
    </cfRule>
    <cfRule type="cellIs" dxfId="5325" priority="2747" stopIfTrue="1" operator="between">
      <formula>12</formula>
      <formula>16</formula>
    </cfRule>
    <cfRule type="cellIs" dxfId="5324" priority="2748" stopIfTrue="1" operator="greaterThan">
      <formula>16</formula>
    </cfRule>
  </conditionalFormatting>
  <conditionalFormatting sqref="K12">
    <cfRule type="cellIs" dxfId="5323" priority="2743" stopIfTrue="1" operator="greaterThan">
      <formula>6.2</formula>
    </cfRule>
    <cfRule type="cellIs" dxfId="5322" priority="2744" stopIfTrue="1" operator="between">
      <formula>5.601</formula>
      <formula>6.2</formula>
    </cfRule>
    <cfRule type="cellIs" dxfId="5321" priority="2745" stopIfTrue="1" operator="lessThanOrEqual">
      <formula>5.6</formula>
    </cfRule>
  </conditionalFormatting>
  <conditionalFormatting sqref="L12">
    <cfRule type="cellIs" dxfId="5320" priority="2742" stopIfTrue="1" operator="lessThanOrEqual">
      <formula>0.02</formula>
    </cfRule>
  </conditionalFormatting>
  <conditionalFormatting sqref="G12">
    <cfRule type="cellIs" dxfId="5319" priority="2739" stopIfTrue="1" operator="lessThanOrEqual">
      <formula>0.12</formula>
    </cfRule>
    <cfRule type="cellIs" dxfId="5318" priority="2740" stopIfTrue="1" operator="between">
      <formula>0.1201</formula>
      <formula>0.2</formula>
    </cfRule>
    <cfRule type="cellIs" dxfId="5317" priority="2741" stopIfTrue="1" operator="greaterThan">
      <formula>0.2</formula>
    </cfRule>
  </conditionalFormatting>
  <conditionalFormatting sqref="P12">
    <cfRule type="cellIs" dxfId="5316" priority="2737" stopIfTrue="1" operator="between">
      <formula>50.1</formula>
      <formula>100</formula>
    </cfRule>
    <cfRule type="cellIs" dxfId="5315" priority="2738" stopIfTrue="1" operator="greaterThan">
      <formula>100</formula>
    </cfRule>
  </conditionalFormatting>
  <conditionalFormatting sqref="O12">
    <cfRule type="cellIs" dxfId="5314" priority="2735" stopIfTrue="1" operator="between">
      <formula>1250.1</formula>
      <formula>5000</formula>
    </cfRule>
    <cfRule type="cellIs" dxfId="5313" priority="2736" stopIfTrue="1" operator="greaterThan">
      <formula>5000</formula>
    </cfRule>
  </conditionalFormatting>
  <conditionalFormatting sqref="F13:G13">
    <cfRule type="cellIs" dxfId="5312" priority="2732" stopIfTrue="1" operator="lessThanOrEqual">
      <formula>60</formula>
    </cfRule>
    <cfRule type="cellIs" dxfId="5311" priority="2733" stopIfTrue="1" operator="between">
      <formula>60</formula>
      <formula>100</formula>
    </cfRule>
    <cfRule type="cellIs" dxfId="5310" priority="2734" stopIfTrue="1" operator="greaterThan">
      <formula>100</formula>
    </cfRule>
  </conditionalFormatting>
  <conditionalFormatting sqref="E13">
    <cfRule type="cellIs" dxfId="5309" priority="2729" stopIfTrue="1" operator="lessThanOrEqual">
      <formula>2.5</formula>
    </cfRule>
    <cfRule type="cellIs" dxfId="5308" priority="2730" stopIfTrue="1" operator="between">
      <formula>2.5</formula>
      <formula>7</formula>
    </cfRule>
    <cfRule type="cellIs" dxfId="5307" priority="2731" stopIfTrue="1" operator="greaterThan">
      <formula>7</formula>
    </cfRule>
  </conditionalFormatting>
  <conditionalFormatting sqref="H13">
    <cfRule type="cellIs" dxfId="5306" priority="2726" stopIfTrue="1" operator="lessThanOrEqual">
      <formula>12</formula>
    </cfRule>
    <cfRule type="cellIs" dxfId="5305" priority="2727" stopIfTrue="1" operator="between">
      <formula>12</formula>
      <formula>16</formula>
    </cfRule>
    <cfRule type="cellIs" dxfId="5304" priority="2728" stopIfTrue="1" operator="greaterThan">
      <formula>16</formula>
    </cfRule>
  </conditionalFormatting>
  <conditionalFormatting sqref="K13">
    <cfRule type="cellIs" dxfId="5303" priority="2723" stopIfTrue="1" operator="greaterThan">
      <formula>6.2</formula>
    </cfRule>
    <cfRule type="cellIs" dxfId="5302" priority="2724" stopIfTrue="1" operator="between">
      <formula>5.601</formula>
      <formula>6.2</formula>
    </cfRule>
    <cfRule type="cellIs" dxfId="5301" priority="2725" stopIfTrue="1" operator="lessThanOrEqual">
      <formula>5.6</formula>
    </cfRule>
  </conditionalFormatting>
  <conditionalFormatting sqref="L13">
    <cfRule type="cellIs" dxfId="5300" priority="2722" stopIfTrue="1" operator="lessThanOrEqual">
      <formula>0.02</formula>
    </cfRule>
  </conditionalFormatting>
  <conditionalFormatting sqref="G13">
    <cfRule type="cellIs" dxfId="5299" priority="2719" stopIfTrue="1" operator="lessThanOrEqual">
      <formula>0.12</formula>
    </cfRule>
    <cfRule type="cellIs" dxfId="5298" priority="2720" stopIfTrue="1" operator="between">
      <formula>0.1201</formula>
      <formula>0.2</formula>
    </cfRule>
    <cfRule type="cellIs" dxfId="5297" priority="2721" stopIfTrue="1" operator="greaterThan">
      <formula>0.2</formula>
    </cfRule>
  </conditionalFormatting>
  <conditionalFormatting sqref="P13">
    <cfRule type="cellIs" dxfId="5296" priority="2717" stopIfTrue="1" operator="between">
      <formula>50.1</formula>
      <formula>100</formula>
    </cfRule>
    <cfRule type="cellIs" dxfId="5295" priority="2718" stopIfTrue="1" operator="greaterThan">
      <formula>100</formula>
    </cfRule>
  </conditionalFormatting>
  <conditionalFormatting sqref="O13">
    <cfRule type="cellIs" dxfId="5294" priority="2715" stopIfTrue="1" operator="between">
      <formula>1250.1</formula>
      <formula>5000</formula>
    </cfRule>
    <cfRule type="cellIs" dxfId="5293" priority="2716" stopIfTrue="1" operator="greaterThan">
      <formula>5000</formula>
    </cfRule>
  </conditionalFormatting>
  <conditionalFormatting sqref="F13:G13">
    <cfRule type="cellIs" dxfId="5292" priority="2712" stopIfTrue="1" operator="lessThanOrEqual">
      <formula>60</formula>
    </cfRule>
    <cfRule type="cellIs" dxfId="5291" priority="2713" stopIfTrue="1" operator="between">
      <formula>60</formula>
      <formula>100</formula>
    </cfRule>
    <cfRule type="cellIs" dxfId="5290" priority="2714" stopIfTrue="1" operator="greaterThan">
      <formula>100</formula>
    </cfRule>
  </conditionalFormatting>
  <conditionalFormatting sqref="E13">
    <cfRule type="cellIs" dxfId="5289" priority="2709" stopIfTrue="1" operator="lessThanOrEqual">
      <formula>2.5</formula>
    </cfRule>
    <cfRule type="cellIs" dxfId="5288" priority="2710" stopIfTrue="1" operator="between">
      <formula>2.5</formula>
      <formula>7</formula>
    </cfRule>
    <cfRule type="cellIs" dxfId="5287" priority="2711" stopIfTrue="1" operator="greaterThan">
      <formula>7</formula>
    </cfRule>
  </conditionalFormatting>
  <conditionalFormatting sqref="H13">
    <cfRule type="cellIs" dxfId="5286" priority="2706" stopIfTrue="1" operator="lessThanOrEqual">
      <formula>12</formula>
    </cfRule>
    <cfRule type="cellIs" dxfId="5285" priority="2707" stopIfTrue="1" operator="between">
      <formula>12</formula>
      <formula>16</formula>
    </cfRule>
    <cfRule type="cellIs" dxfId="5284" priority="2708" stopIfTrue="1" operator="greaterThan">
      <formula>16</formula>
    </cfRule>
  </conditionalFormatting>
  <conditionalFormatting sqref="K13">
    <cfRule type="cellIs" dxfId="5283" priority="2703" stopIfTrue="1" operator="greaterThan">
      <formula>6.2</formula>
    </cfRule>
    <cfRule type="cellIs" dxfId="5282" priority="2704" stopIfTrue="1" operator="between">
      <formula>5.601</formula>
      <formula>6.2</formula>
    </cfRule>
    <cfRule type="cellIs" dxfId="5281" priority="2705" stopIfTrue="1" operator="lessThanOrEqual">
      <formula>5.6</formula>
    </cfRule>
  </conditionalFormatting>
  <conditionalFormatting sqref="L13">
    <cfRule type="cellIs" dxfId="5280" priority="2702" stopIfTrue="1" operator="lessThanOrEqual">
      <formula>0.02</formula>
    </cfRule>
  </conditionalFormatting>
  <conditionalFormatting sqref="G13">
    <cfRule type="cellIs" dxfId="5279" priority="2699" stopIfTrue="1" operator="lessThanOrEqual">
      <formula>0.12</formula>
    </cfRule>
    <cfRule type="cellIs" dxfId="5278" priority="2700" stopIfTrue="1" operator="between">
      <formula>0.1201</formula>
      <formula>0.2</formula>
    </cfRule>
    <cfRule type="cellIs" dxfId="5277" priority="2701" stopIfTrue="1" operator="greaterThan">
      <formula>0.2</formula>
    </cfRule>
  </conditionalFormatting>
  <conditionalFormatting sqref="P13">
    <cfRule type="cellIs" dxfId="5276" priority="2697" stopIfTrue="1" operator="between">
      <formula>50.1</formula>
      <formula>100</formula>
    </cfRule>
    <cfRule type="cellIs" dxfId="5275" priority="2698" stopIfTrue="1" operator="greaterThan">
      <formula>100</formula>
    </cfRule>
  </conditionalFormatting>
  <conditionalFormatting sqref="O13">
    <cfRule type="cellIs" dxfId="5274" priority="2695" stopIfTrue="1" operator="between">
      <formula>1250.1</formula>
      <formula>5000</formula>
    </cfRule>
    <cfRule type="cellIs" dxfId="5273" priority="2696" stopIfTrue="1" operator="greaterThan">
      <formula>5000</formula>
    </cfRule>
  </conditionalFormatting>
  <conditionalFormatting sqref="E17">
    <cfRule type="cellIs" dxfId="5272" priority="2692" stopIfTrue="1" operator="lessThanOrEqual">
      <formula>2.5</formula>
    </cfRule>
    <cfRule type="cellIs" dxfId="5271" priority="2693" stopIfTrue="1" operator="between">
      <formula>2.5</formula>
      <formula>7</formula>
    </cfRule>
    <cfRule type="cellIs" dxfId="5270" priority="2694" stopIfTrue="1" operator="greaterThan">
      <formula>7</formula>
    </cfRule>
  </conditionalFormatting>
  <conditionalFormatting sqref="H17">
    <cfRule type="cellIs" dxfId="5269" priority="2689" stopIfTrue="1" operator="lessThanOrEqual">
      <formula>12</formula>
    </cfRule>
    <cfRule type="cellIs" dxfId="5268" priority="2690" stopIfTrue="1" operator="between">
      <formula>12</formula>
      <formula>16</formula>
    </cfRule>
    <cfRule type="cellIs" dxfId="5267" priority="2691" stopIfTrue="1" operator="greaterThan">
      <formula>16</formula>
    </cfRule>
  </conditionalFormatting>
  <conditionalFormatting sqref="K17">
    <cfRule type="cellIs" dxfId="5266" priority="2686" stopIfTrue="1" operator="greaterThan">
      <formula>6.2</formula>
    </cfRule>
    <cfRule type="cellIs" dxfId="5265" priority="2687" stopIfTrue="1" operator="between">
      <formula>5.601</formula>
      <formula>6.2</formula>
    </cfRule>
    <cfRule type="cellIs" dxfId="5264" priority="2688" stopIfTrue="1" operator="lessThanOrEqual">
      <formula>5.6</formula>
    </cfRule>
  </conditionalFormatting>
  <conditionalFormatting sqref="L17">
    <cfRule type="cellIs" dxfId="5263" priority="2685" stopIfTrue="1" operator="lessThanOrEqual">
      <formula>0.02</formula>
    </cfRule>
  </conditionalFormatting>
  <conditionalFormatting sqref="G17">
    <cfRule type="cellIs" dxfId="5262" priority="2682" stopIfTrue="1" operator="lessThanOrEqual">
      <formula>0.12</formula>
    </cfRule>
    <cfRule type="cellIs" dxfId="5261" priority="2683" stopIfTrue="1" operator="between">
      <formula>0.1201</formula>
      <formula>0.2</formula>
    </cfRule>
    <cfRule type="cellIs" dxfId="5260" priority="2684" stopIfTrue="1" operator="greaterThan">
      <formula>0.2</formula>
    </cfRule>
  </conditionalFormatting>
  <conditionalFormatting sqref="P17">
    <cfRule type="cellIs" dxfId="5259" priority="2680" stopIfTrue="1" operator="between">
      <formula>50.1</formula>
      <formula>100</formula>
    </cfRule>
    <cfRule type="cellIs" dxfId="5258" priority="2681" stopIfTrue="1" operator="greaterThan">
      <formula>100</formula>
    </cfRule>
  </conditionalFormatting>
  <conditionalFormatting sqref="O17">
    <cfRule type="cellIs" dxfId="5257" priority="2678" stopIfTrue="1" operator="between">
      <formula>1250.1</formula>
      <formula>5000</formula>
    </cfRule>
    <cfRule type="cellIs" dxfId="5256" priority="2679" stopIfTrue="1" operator="greaterThan">
      <formula>5000</formula>
    </cfRule>
  </conditionalFormatting>
  <conditionalFormatting sqref="E17">
    <cfRule type="cellIs" dxfId="5255" priority="2675" stopIfTrue="1" operator="lessThanOrEqual">
      <formula>2.5</formula>
    </cfRule>
    <cfRule type="cellIs" dxfId="5254" priority="2676" stopIfTrue="1" operator="between">
      <formula>2.5</formula>
      <formula>7</formula>
    </cfRule>
    <cfRule type="cellIs" dxfId="5253" priority="2677" stopIfTrue="1" operator="greaterThan">
      <formula>7</formula>
    </cfRule>
  </conditionalFormatting>
  <conditionalFormatting sqref="H17">
    <cfRule type="cellIs" dxfId="5252" priority="2672" stopIfTrue="1" operator="lessThanOrEqual">
      <formula>12</formula>
    </cfRule>
    <cfRule type="cellIs" dxfId="5251" priority="2673" stopIfTrue="1" operator="between">
      <formula>12</formula>
      <formula>16</formula>
    </cfRule>
    <cfRule type="cellIs" dxfId="5250" priority="2674" stopIfTrue="1" operator="greaterThan">
      <formula>16</formula>
    </cfRule>
  </conditionalFormatting>
  <conditionalFormatting sqref="K17">
    <cfRule type="cellIs" dxfId="5249" priority="2669" stopIfTrue="1" operator="greaterThan">
      <formula>6.2</formula>
    </cfRule>
    <cfRule type="cellIs" dxfId="5248" priority="2670" stopIfTrue="1" operator="between">
      <formula>5.601</formula>
      <formula>6.2</formula>
    </cfRule>
    <cfRule type="cellIs" dxfId="5247" priority="2671" stopIfTrue="1" operator="lessThanOrEqual">
      <formula>5.6</formula>
    </cfRule>
  </conditionalFormatting>
  <conditionalFormatting sqref="L17">
    <cfRule type="cellIs" dxfId="5246" priority="2668" stopIfTrue="1" operator="lessThanOrEqual">
      <formula>0.02</formula>
    </cfRule>
  </conditionalFormatting>
  <conditionalFormatting sqref="G17">
    <cfRule type="cellIs" dxfId="5245" priority="2665" stopIfTrue="1" operator="lessThanOrEqual">
      <formula>0.12</formula>
    </cfRule>
    <cfRule type="cellIs" dxfId="5244" priority="2666" stopIfTrue="1" operator="between">
      <formula>0.1201</formula>
      <formula>0.2</formula>
    </cfRule>
    <cfRule type="cellIs" dxfId="5243" priority="2667" stopIfTrue="1" operator="greaterThan">
      <formula>0.2</formula>
    </cfRule>
  </conditionalFormatting>
  <conditionalFormatting sqref="P17">
    <cfRule type="cellIs" dxfId="5242" priority="2663" stopIfTrue="1" operator="between">
      <formula>50.1</formula>
      <formula>100</formula>
    </cfRule>
    <cfRule type="cellIs" dxfId="5241" priority="2664" stopIfTrue="1" operator="greaterThan">
      <formula>100</formula>
    </cfRule>
  </conditionalFormatting>
  <conditionalFormatting sqref="O17">
    <cfRule type="cellIs" dxfId="5240" priority="2661" stopIfTrue="1" operator="between">
      <formula>1250.1</formula>
      <formula>5000</formula>
    </cfRule>
    <cfRule type="cellIs" dxfId="5239" priority="2662" stopIfTrue="1" operator="greaterThan">
      <formula>5000</formula>
    </cfRule>
  </conditionalFormatting>
  <conditionalFormatting sqref="F14:G14">
    <cfRule type="cellIs" dxfId="5238" priority="2658" stopIfTrue="1" operator="lessThanOrEqual">
      <formula>60</formula>
    </cfRule>
    <cfRule type="cellIs" dxfId="5237" priority="2659" stopIfTrue="1" operator="between">
      <formula>60</formula>
      <formula>100</formula>
    </cfRule>
    <cfRule type="cellIs" dxfId="5236" priority="2660" stopIfTrue="1" operator="greaterThan">
      <formula>100</formula>
    </cfRule>
  </conditionalFormatting>
  <conditionalFormatting sqref="E14">
    <cfRule type="cellIs" dxfId="5235" priority="2655" stopIfTrue="1" operator="lessThanOrEqual">
      <formula>2.5</formula>
    </cfRule>
    <cfRule type="cellIs" dxfId="5234" priority="2656" stopIfTrue="1" operator="between">
      <formula>2.5</formula>
      <formula>7</formula>
    </cfRule>
    <cfRule type="cellIs" dxfId="5233" priority="2657" stopIfTrue="1" operator="greaterThan">
      <formula>7</formula>
    </cfRule>
  </conditionalFormatting>
  <conditionalFormatting sqref="H14">
    <cfRule type="cellIs" dxfId="5232" priority="2652" stopIfTrue="1" operator="lessThanOrEqual">
      <formula>12</formula>
    </cfRule>
    <cfRule type="cellIs" dxfId="5231" priority="2653" stopIfTrue="1" operator="between">
      <formula>12</formula>
      <formula>16</formula>
    </cfRule>
    <cfRule type="cellIs" dxfId="5230" priority="2654" stopIfTrue="1" operator="greaterThan">
      <formula>16</formula>
    </cfRule>
  </conditionalFormatting>
  <conditionalFormatting sqref="K14">
    <cfRule type="cellIs" dxfId="5229" priority="2649" stopIfTrue="1" operator="greaterThan">
      <formula>6.2</formula>
    </cfRule>
    <cfRule type="cellIs" dxfId="5228" priority="2650" stopIfTrue="1" operator="between">
      <formula>5.601</formula>
      <formula>6.2</formula>
    </cfRule>
    <cfRule type="cellIs" dxfId="5227" priority="2651" stopIfTrue="1" operator="lessThanOrEqual">
      <formula>5.6</formula>
    </cfRule>
  </conditionalFormatting>
  <conditionalFormatting sqref="L14">
    <cfRule type="cellIs" dxfId="5226" priority="2648" stopIfTrue="1" operator="lessThanOrEqual">
      <formula>0.02</formula>
    </cfRule>
  </conditionalFormatting>
  <conditionalFormatting sqref="G14">
    <cfRule type="cellIs" dxfId="5225" priority="2645" stopIfTrue="1" operator="lessThanOrEqual">
      <formula>0.12</formula>
    </cfRule>
    <cfRule type="cellIs" dxfId="5224" priority="2646" stopIfTrue="1" operator="between">
      <formula>0.1201</formula>
      <formula>0.2</formula>
    </cfRule>
    <cfRule type="cellIs" dxfId="5223" priority="2647" stopIfTrue="1" operator="greaterThan">
      <formula>0.2</formula>
    </cfRule>
  </conditionalFormatting>
  <conditionalFormatting sqref="P14">
    <cfRule type="cellIs" dxfId="5222" priority="2643" stopIfTrue="1" operator="between">
      <formula>50.1</formula>
      <formula>100</formula>
    </cfRule>
    <cfRule type="cellIs" dxfId="5221" priority="2644" stopIfTrue="1" operator="greaterThan">
      <formula>100</formula>
    </cfRule>
  </conditionalFormatting>
  <conditionalFormatting sqref="O14">
    <cfRule type="cellIs" dxfId="5220" priority="2641" stopIfTrue="1" operator="between">
      <formula>1250.1</formula>
      <formula>5000</formula>
    </cfRule>
    <cfRule type="cellIs" dxfId="5219" priority="2642" stopIfTrue="1" operator="greaterThan">
      <formula>5000</formula>
    </cfRule>
  </conditionalFormatting>
  <conditionalFormatting sqref="F14:G14">
    <cfRule type="cellIs" dxfId="5218" priority="2638" stopIfTrue="1" operator="lessThanOrEqual">
      <formula>60</formula>
    </cfRule>
    <cfRule type="cellIs" dxfId="5217" priority="2639" stopIfTrue="1" operator="between">
      <formula>60</formula>
      <formula>100</formula>
    </cfRule>
    <cfRule type="cellIs" dxfId="5216" priority="2640" stopIfTrue="1" operator="greaterThan">
      <formula>100</formula>
    </cfRule>
  </conditionalFormatting>
  <conditionalFormatting sqref="E14">
    <cfRule type="cellIs" dxfId="5215" priority="2635" stopIfTrue="1" operator="lessThanOrEqual">
      <formula>2.5</formula>
    </cfRule>
    <cfRule type="cellIs" dxfId="5214" priority="2636" stopIfTrue="1" operator="between">
      <formula>2.5</formula>
      <formula>7</formula>
    </cfRule>
    <cfRule type="cellIs" dxfId="5213" priority="2637" stopIfTrue="1" operator="greaterThan">
      <formula>7</formula>
    </cfRule>
  </conditionalFormatting>
  <conditionalFormatting sqref="H14">
    <cfRule type="cellIs" dxfId="5212" priority="2632" stopIfTrue="1" operator="lessThanOrEqual">
      <formula>12</formula>
    </cfRule>
    <cfRule type="cellIs" dxfId="5211" priority="2633" stopIfTrue="1" operator="between">
      <formula>12</formula>
      <formula>16</formula>
    </cfRule>
    <cfRule type="cellIs" dxfId="5210" priority="2634" stopIfTrue="1" operator="greaterThan">
      <formula>16</formula>
    </cfRule>
  </conditionalFormatting>
  <conditionalFormatting sqref="K14">
    <cfRule type="cellIs" dxfId="5209" priority="2629" stopIfTrue="1" operator="greaterThan">
      <formula>6.2</formula>
    </cfRule>
    <cfRule type="cellIs" dxfId="5208" priority="2630" stopIfTrue="1" operator="between">
      <formula>5.601</formula>
      <formula>6.2</formula>
    </cfRule>
    <cfRule type="cellIs" dxfId="5207" priority="2631" stopIfTrue="1" operator="lessThanOrEqual">
      <formula>5.6</formula>
    </cfRule>
  </conditionalFormatting>
  <conditionalFormatting sqref="L14">
    <cfRule type="cellIs" dxfId="5206" priority="2628" stopIfTrue="1" operator="lessThanOrEqual">
      <formula>0.02</formula>
    </cfRule>
  </conditionalFormatting>
  <conditionalFormatting sqref="G14">
    <cfRule type="cellIs" dxfId="5205" priority="2625" stopIfTrue="1" operator="lessThanOrEqual">
      <formula>0.12</formula>
    </cfRule>
    <cfRule type="cellIs" dxfId="5204" priority="2626" stopIfTrue="1" operator="between">
      <formula>0.1201</formula>
      <formula>0.2</formula>
    </cfRule>
    <cfRule type="cellIs" dxfId="5203" priority="2627" stopIfTrue="1" operator="greaterThan">
      <formula>0.2</formula>
    </cfRule>
  </conditionalFormatting>
  <conditionalFormatting sqref="P14">
    <cfRule type="cellIs" dxfId="5202" priority="2623" stopIfTrue="1" operator="between">
      <formula>50.1</formula>
      <formula>100</formula>
    </cfRule>
    <cfRule type="cellIs" dxfId="5201" priority="2624" stopIfTrue="1" operator="greaterThan">
      <formula>100</formula>
    </cfRule>
  </conditionalFormatting>
  <conditionalFormatting sqref="O14">
    <cfRule type="cellIs" dxfId="5200" priority="2621" stopIfTrue="1" operator="between">
      <formula>1250.1</formula>
      <formula>5000</formula>
    </cfRule>
    <cfRule type="cellIs" dxfId="5199" priority="2622" stopIfTrue="1" operator="greaterThan">
      <formula>5000</formula>
    </cfRule>
  </conditionalFormatting>
  <conditionalFormatting sqref="F17:G17">
    <cfRule type="cellIs" dxfId="5198" priority="2618" stopIfTrue="1" operator="lessThanOrEqual">
      <formula>60</formula>
    </cfRule>
    <cfRule type="cellIs" dxfId="5197" priority="2619" stopIfTrue="1" operator="between">
      <formula>60</formula>
      <formula>100</formula>
    </cfRule>
    <cfRule type="cellIs" dxfId="5196" priority="2620" stopIfTrue="1" operator="greaterThan">
      <formula>100</formula>
    </cfRule>
  </conditionalFormatting>
  <conditionalFormatting sqref="F17:G17">
    <cfRule type="cellIs" dxfId="5195" priority="2615" stopIfTrue="1" operator="lessThanOrEqual">
      <formula>60</formula>
    </cfRule>
    <cfRule type="cellIs" dxfId="5194" priority="2616" stopIfTrue="1" operator="between">
      <formula>60</formula>
      <formula>100</formula>
    </cfRule>
    <cfRule type="cellIs" dxfId="5193" priority="2617" stopIfTrue="1" operator="greaterThan">
      <formula>100</formula>
    </cfRule>
  </conditionalFormatting>
  <conditionalFormatting sqref="F19:G19">
    <cfRule type="cellIs" dxfId="5192" priority="2612" stopIfTrue="1" operator="lessThanOrEqual">
      <formula>60</formula>
    </cfRule>
    <cfRule type="cellIs" dxfId="5191" priority="2613" stopIfTrue="1" operator="between">
      <formula>60</formula>
      <formula>100</formula>
    </cfRule>
    <cfRule type="cellIs" dxfId="5190" priority="2614" stopIfTrue="1" operator="greaterThan">
      <formula>100</formula>
    </cfRule>
  </conditionalFormatting>
  <conditionalFormatting sqref="E19">
    <cfRule type="cellIs" dxfId="5189" priority="2609" stopIfTrue="1" operator="lessThanOrEqual">
      <formula>2.5</formula>
    </cfRule>
    <cfRule type="cellIs" dxfId="5188" priority="2610" stopIfTrue="1" operator="between">
      <formula>2.5</formula>
      <formula>7</formula>
    </cfRule>
    <cfRule type="cellIs" dxfId="5187" priority="2611" stopIfTrue="1" operator="greaterThan">
      <formula>7</formula>
    </cfRule>
  </conditionalFormatting>
  <conditionalFormatting sqref="H19">
    <cfRule type="cellIs" dxfId="5186" priority="2606" stopIfTrue="1" operator="lessThanOrEqual">
      <formula>12</formula>
    </cfRule>
    <cfRule type="cellIs" dxfId="5185" priority="2607" stopIfTrue="1" operator="between">
      <formula>12</formula>
      <formula>16</formula>
    </cfRule>
    <cfRule type="cellIs" dxfId="5184" priority="2608" stopIfTrue="1" operator="greaterThan">
      <formula>16</formula>
    </cfRule>
  </conditionalFormatting>
  <conditionalFormatting sqref="K19">
    <cfRule type="cellIs" dxfId="5183" priority="2603" stopIfTrue="1" operator="greaterThan">
      <formula>6.2</formula>
    </cfRule>
    <cfRule type="cellIs" dxfId="5182" priority="2604" stopIfTrue="1" operator="between">
      <formula>5.601</formula>
      <formula>6.2</formula>
    </cfRule>
    <cfRule type="cellIs" dxfId="5181" priority="2605" stopIfTrue="1" operator="lessThanOrEqual">
      <formula>5.6</formula>
    </cfRule>
  </conditionalFormatting>
  <conditionalFormatting sqref="L19">
    <cfRule type="cellIs" dxfId="5180" priority="2602" stopIfTrue="1" operator="lessThanOrEqual">
      <formula>0.02</formula>
    </cfRule>
  </conditionalFormatting>
  <conditionalFormatting sqref="G19">
    <cfRule type="cellIs" dxfId="5179" priority="2599" stopIfTrue="1" operator="lessThanOrEqual">
      <formula>0.12</formula>
    </cfRule>
    <cfRule type="cellIs" dxfId="5178" priority="2600" stopIfTrue="1" operator="between">
      <formula>0.1201</formula>
      <formula>0.2</formula>
    </cfRule>
    <cfRule type="cellIs" dxfId="5177" priority="2601" stopIfTrue="1" operator="greaterThan">
      <formula>0.2</formula>
    </cfRule>
  </conditionalFormatting>
  <conditionalFormatting sqref="P19">
    <cfRule type="cellIs" dxfId="5176" priority="2597" stopIfTrue="1" operator="between">
      <formula>50.1</formula>
      <formula>100</formula>
    </cfRule>
    <cfRule type="cellIs" dxfId="5175" priority="2598" stopIfTrue="1" operator="greaterThan">
      <formula>100</formula>
    </cfRule>
  </conditionalFormatting>
  <conditionalFormatting sqref="O19">
    <cfRule type="cellIs" dxfId="5174" priority="2595" stopIfTrue="1" operator="between">
      <formula>1250.1</formula>
      <formula>5000</formula>
    </cfRule>
    <cfRule type="cellIs" dxfId="5173" priority="2596" stopIfTrue="1" operator="greaterThan">
      <formula>5000</formula>
    </cfRule>
  </conditionalFormatting>
  <conditionalFormatting sqref="F19:G19">
    <cfRule type="cellIs" dxfId="5172" priority="2592" stopIfTrue="1" operator="lessThanOrEqual">
      <formula>60</formula>
    </cfRule>
    <cfRule type="cellIs" dxfId="5171" priority="2593" stopIfTrue="1" operator="between">
      <formula>60</formula>
      <formula>100</formula>
    </cfRule>
    <cfRule type="cellIs" dxfId="5170" priority="2594" stopIfTrue="1" operator="greaterThan">
      <formula>100</formula>
    </cfRule>
  </conditionalFormatting>
  <conditionalFormatting sqref="E19">
    <cfRule type="cellIs" dxfId="5169" priority="2589" stopIfTrue="1" operator="lessThanOrEqual">
      <formula>2.5</formula>
    </cfRule>
    <cfRule type="cellIs" dxfId="5168" priority="2590" stopIfTrue="1" operator="between">
      <formula>2.5</formula>
      <formula>7</formula>
    </cfRule>
    <cfRule type="cellIs" dxfId="5167" priority="2591" stopIfTrue="1" operator="greaterThan">
      <formula>7</formula>
    </cfRule>
  </conditionalFormatting>
  <conditionalFormatting sqref="H19">
    <cfRule type="cellIs" dxfId="5166" priority="2586" stopIfTrue="1" operator="lessThanOrEqual">
      <formula>12</formula>
    </cfRule>
    <cfRule type="cellIs" dxfId="5165" priority="2587" stopIfTrue="1" operator="between">
      <formula>12</formula>
      <formula>16</formula>
    </cfRule>
    <cfRule type="cellIs" dxfId="5164" priority="2588" stopIfTrue="1" operator="greaterThan">
      <formula>16</formula>
    </cfRule>
  </conditionalFormatting>
  <conditionalFormatting sqref="K19">
    <cfRule type="cellIs" dxfId="5163" priority="2583" stopIfTrue="1" operator="greaterThan">
      <formula>6.2</formula>
    </cfRule>
    <cfRule type="cellIs" dxfId="5162" priority="2584" stopIfTrue="1" operator="between">
      <formula>5.601</formula>
      <formula>6.2</formula>
    </cfRule>
    <cfRule type="cellIs" dxfId="5161" priority="2585" stopIfTrue="1" operator="lessThanOrEqual">
      <formula>5.6</formula>
    </cfRule>
  </conditionalFormatting>
  <conditionalFormatting sqref="L19">
    <cfRule type="cellIs" dxfId="5160" priority="2582" stopIfTrue="1" operator="lessThanOrEqual">
      <formula>0.02</formula>
    </cfRule>
  </conditionalFormatting>
  <conditionalFormatting sqref="G19">
    <cfRule type="cellIs" dxfId="5159" priority="2579" stopIfTrue="1" operator="lessThanOrEqual">
      <formula>0.12</formula>
    </cfRule>
    <cfRule type="cellIs" dxfId="5158" priority="2580" stopIfTrue="1" operator="between">
      <formula>0.1201</formula>
      <formula>0.2</formula>
    </cfRule>
    <cfRule type="cellIs" dxfId="5157" priority="2581" stopIfTrue="1" operator="greaterThan">
      <formula>0.2</formula>
    </cfRule>
  </conditionalFormatting>
  <conditionalFormatting sqref="P19">
    <cfRule type="cellIs" dxfId="5156" priority="2577" stopIfTrue="1" operator="between">
      <formula>50.1</formula>
      <formula>100</formula>
    </cfRule>
    <cfRule type="cellIs" dxfId="5155" priority="2578" stopIfTrue="1" operator="greaterThan">
      <formula>100</formula>
    </cfRule>
  </conditionalFormatting>
  <conditionalFormatting sqref="O19">
    <cfRule type="cellIs" dxfId="5154" priority="2575" stopIfTrue="1" operator="between">
      <formula>1250.1</formula>
      <formula>5000</formula>
    </cfRule>
    <cfRule type="cellIs" dxfId="5153" priority="2576" stopIfTrue="1" operator="greaterThan">
      <formula>5000</formula>
    </cfRule>
  </conditionalFormatting>
  <conditionalFormatting sqref="F18:G18">
    <cfRule type="cellIs" dxfId="5152" priority="2572" stopIfTrue="1" operator="lessThanOrEqual">
      <formula>60</formula>
    </cfRule>
    <cfRule type="cellIs" dxfId="5151" priority="2573" stopIfTrue="1" operator="between">
      <formula>60</formula>
      <formula>100</formula>
    </cfRule>
    <cfRule type="cellIs" dxfId="5150" priority="2574" stopIfTrue="1" operator="greaterThan">
      <formula>100</formula>
    </cfRule>
  </conditionalFormatting>
  <conditionalFormatting sqref="E18">
    <cfRule type="cellIs" dxfId="5149" priority="2569" stopIfTrue="1" operator="lessThanOrEqual">
      <formula>2.5</formula>
    </cfRule>
    <cfRule type="cellIs" dxfId="5148" priority="2570" stopIfTrue="1" operator="between">
      <formula>2.5</formula>
      <formula>7</formula>
    </cfRule>
    <cfRule type="cellIs" dxfId="5147" priority="2571" stopIfTrue="1" operator="greaterThan">
      <formula>7</formula>
    </cfRule>
  </conditionalFormatting>
  <conditionalFormatting sqref="H18">
    <cfRule type="cellIs" dxfId="5146" priority="2566" stopIfTrue="1" operator="lessThanOrEqual">
      <formula>12</formula>
    </cfRule>
    <cfRule type="cellIs" dxfId="5145" priority="2567" stopIfTrue="1" operator="between">
      <formula>12</formula>
      <formula>16</formula>
    </cfRule>
    <cfRule type="cellIs" dxfId="5144" priority="2568" stopIfTrue="1" operator="greaterThan">
      <formula>16</formula>
    </cfRule>
  </conditionalFormatting>
  <conditionalFormatting sqref="K18">
    <cfRule type="cellIs" dxfId="5143" priority="2563" stopIfTrue="1" operator="greaterThan">
      <formula>6.2</formula>
    </cfRule>
    <cfRule type="cellIs" dxfId="5142" priority="2564" stopIfTrue="1" operator="between">
      <formula>5.601</formula>
      <formula>6.2</formula>
    </cfRule>
    <cfRule type="cellIs" dxfId="5141" priority="2565" stopIfTrue="1" operator="lessThanOrEqual">
      <formula>5.6</formula>
    </cfRule>
  </conditionalFormatting>
  <conditionalFormatting sqref="L18">
    <cfRule type="cellIs" dxfId="5140" priority="2562" stopIfTrue="1" operator="lessThanOrEqual">
      <formula>0.02</formula>
    </cfRule>
  </conditionalFormatting>
  <conditionalFormatting sqref="G18">
    <cfRule type="cellIs" dxfId="5139" priority="2559" stopIfTrue="1" operator="lessThanOrEqual">
      <formula>0.12</formula>
    </cfRule>
    <cfRule type="cellIs" dxfId="5138" priority="2560" stopIfTrue="1" operator="between">
      <formula>0.1201</formula>
      <formula>0.2</formula>
    </cfRule>
    <cfRule type="cellIs" dxfId="5137" priority="2561" stopIfTrue="1" operator="greaterThan">
      <formula>0.2</formula>
    </cfRule>
  </conditionalFormatting>
  <conditionalFormatting sqref="P18">
    <cfRule type="cellIs" dxfId="5136" priority="2557" stopIfTrue="1" operator="between">
      <formula>50.1</formula>
      <formula>100</formula>
    </cfRule>
    <cfRule type="cellIs" dxfId="5135" priority="2558" stopIfTrue="1" operator="greaterThan">
      <formula>100</formula>
    </cfRule>
  </conditionalFormatting>
  <conditionalFormatting sqref="O18">
    <cfRule type="cellIs" dxfId="5134" priority="2555" stopIfTrue="1" operator="between">
      <formula>1250.1</formula>
      <formula>5000</formula>
    </cfRule>
    <cfRule type="cellIs" dxfId="5133" priority="2556" stopIfTrue="1" operator="greaterThan">
      <formula>5000</formula>
    </cfRule>
  </conditionalFormatting>
  <conditionalFormatting sqref="F14:G14">
    <cfRule type="cellIs" dxfId="5132" priority="2552" stopIfTrue="1" operator="lessThanOrEqual">
      <formula>60</formula>
    </cfRule>
    <cfRule type="cellIs" dxfId="5131" priority="2553" stopIfTrue="1" operator="between">
      <formula>60</formula>
      <formula>100</formula>
    </cfRule>
    <cfRule type="cellIs" dxfId="5130" priority="2554" stopIfTrue="1" operator="greaterThan">
      <formula>100</formula>
    </cfRule>
  </conditionalFormatting>
  <conditionalFormatting sqref="E14">
    <cfRule type="cellIs" dxfId="5129" priority="2549" stopIfTrue="1" operator="lessThanOrEqual">
      <formula>2.5</formula>
    </cfRule>
    <cfRule type="cellIs" dxfId="5128" priority="2550" stopIfTrue="1" operator="between">
      <formula>2.5</formula>
      <formula>7</formula>
    </cfRule>
    <cfRule type="cellIs" dxfId="5127" priority="2551" stopIfTrue="1" operator="greaterThan">
      <formula>7</formula>
    </cfRule>
  </conditionalFormatting>
  <conditionalFormatting sqref="H14">
    <cfRule type="cellIs" dxfId="5126" priority="2546" stopIfTrue="1" operator="lessThanOrEqual">
      <formula>12</formula>
    </cfRule>
    <cfRule type="cellIs" dxfId="5125" priority="2547" stopIfTrue="1" operator="between">
      <formula>12</formula>
      <formula>16</formula>
    </cfRule>
    <cfRule type="cellIs" dxfId="5124" priority="2548" stopIfTrue="1" operator="greaterThan">
      <formula>16</formula>
    </cfRule>
  </conditionalFormatting>
  <conditionalFormatting sqref="K14">
    <cfRule type="cellIs" dxfId="5123" priority="2543" stopIfTrue="1" operator="greaterThan">
      <formula>6.2</formula>
    </cfRule>
    <cfRule type="cellIs" dxfId="5122" priority="2544" stopIfTrue="1" operator="between">
      <formula>5.601</formula>
      <formula>6.2</formula>
    </cfRule>
    <cfRule type="cellIs" dxfId="5121" priority="2545" stopIfTrue="1" operator="lessThanOrEqual">
      <formula>5.6</formula>
    </cfRule>
  </conditionalFormatting>
  <conditionalFormatting sqref="L14">
    <cfRule type="cellIs" dxfId="5120" priority="2542" stopIfTrue="1" operator="lessThanOrEqual">
      <formula>0.02</formula>
    </cfRule>
  </conditionalFormatting>
  <conditionalFormatting sqref="G14">
    <cfRule type="cellIs" dxfId="5119" priority="2539" stopIfTrue="1" operator="lessThanOrEqual">
      <formula>0.12</formula>
    </cfRule>
    <cfRule type="cellIs" dxfId="5118" priority="2540" stopIfTrue="1" operator="between">
      <formula>0.1201</formula>
      <formula>0.2</formula>
    </cfRule>
    <cfRule type="cellIs" dxfId="5117" priority="2541" stopIfTrue="1" operator="greaterThan">
      <formula>0.2</formula>
    </cfRule>
  </conditionalFormatting>
  <conditionalFormatting sqref="P14">
    <cfRule type="cellIs" dxfId="5116" priority="2537" stopIfTrue="1" operator="between">
      <formula>50.1</formula>
      <formula>100</formula>
    </cfRule>
    <cfRule type="cellIs" dxfId="5115" priority="2538" stopIfTrue="1" operator="greaterThan">
      <formula>100</formula>
    </cfRule>
  </conditionalFormatting>
  <conditionalFormatting sqref="O14">
    <cfRule type="cellIs" dxfId="5114" priority="2535" stopIfTrue="1" operator="between">
      <formula>1250.1</formula>
      <formula>5000</formula>
    </cfRule>
    <cfRule type="cellIs" dxfId="5113" priority="2536" stopIfTrue="1" operator="greaterThan">
      <formula>5000</formula>
    </cfRule>
  </conditionalFormatting>
  <conditionalFormatting sqref="F14:G14">
    <cfRule type="cellIs" dxfId="5112" priority="2532" stopIfTrue="1" operator="lessThanOrEqual">
      <formula>60</formula>
    </cfRule>
    <cfRule type="cellIs" dxfId="5111" priority="2533" stopIfTrue="1" operator="between">
      <formula>60</formula>
      <formula>100</formula>
    </cfRule>
    <cfRule type="cellIs" dxfId="5110" priority="2534" stopIfTrue="1" operator="greaterThan">
      <formula>100</formula>
    </cfRule>
  </conditionalFormatting>
  <conditionalFormatting sqref="E14">
    <cfRule type="cellIs" dxfId="5109" priority="2529" stopIfTrue="1" operator="lessThanOrEqual">
      <formula>2.5</formula>
    </cfRule>
    <cfRule type="cellIs" dxfId="5108" priority="2530" stopIfTrue="1" operator="between">
      <formula>2.5</formula>
      <formula>7</formula>
    </cfRule>
    <cfRule type="cellIs" dxfId="5107" priority="2531" stopIfTrue="1" operator="greaterThan">
      <formula>7</formula>
    </cfRule>
  </conditionalFormatting>
  <conditionalFormatting sqref="H14">
    <cfRule type="cellIs" dxfId="5106" priority="2526" stopIfTrue="1" operator="lessThanOrEqual">
      <formula>12</formula>
    </cfRule>
    <cfRule type="cellIs" dxfId="5105" priority="2527" stopIfTrue="1" operator="between">
      <formula>12</formula>
      <formula>16</formula>
    </cfRule>
    <cfRule type="cellIs" dxfId="5104" priority="2528" stopIfTrue="1" operator="greaterThan">
      <formula>16</formula>
    </cfRule>
  </conditionalFormatting>
  <conditionalFormatting sqref="K14">
    <cfRule type="cellIs" dxfId="5103" priority="2523" stopIfTrue="1" operator="greaterThan">
      <formula>6.2</formula>
    </cfRule>
    <cfRule type="cellIs" dxfId="5102" priority="2524" stopIfTrue="1" operator="between">
      <formula>5.601</formula>
      <formula>6.2</formula>
    </cfRule>
    <cfRule type="cellIs" dxfId="5101" priority="2525" stopIfTrue="1" operator="lessThanOrEqual">
      <formula>5.6</formula>
    </cfRule>
  </conditionalFormatting>
  <conditionalFormatting sqref="L14">
    <cfRule type="cellIs" dxfId="5100" priority="2522" stopIfTrue="1" operator="lessThanOrEqual">
      <formula>0.02</formula>
    </cfRule>
  </conditionalFormatting>
  <conditionalFormatting sqref="G14">
    <cfRule type="cellIs" dxfId="5099" priority="2519" stopIfTrue="1" operator="lessThanOrEqual">
      <formula>0.12</formula>
    </cfRule>
    <cfRule type="cellIs" dxfId="5098" priority="2520" stopIfTrue="1" operator="between">
      <formula>0.1201</formula>
      <formula>0.2</formula>
    </cfRule>
    <cfRule type="cellIs" dxfId="5097" priority="2521" stopIfTrue="1" operator="greaterThan">
      <formula>0.2</formula>
    </cfRule>
  </conditionalFormatting>
  <conditionalFormatting sqref="P14">
    <cfRule type="cellIs" dxfId="5096" priority="2517" stopIfTrue="1" operator="between">
      <formula>50.1</formula>
      <formula>100</formula>
    </cfRule>
    <cfRule type="cellIs" dxfId="5095" priority="2518" stopIfTrue="1" operator="greaterThan">
      <formula>100</formula>
    </cfRule>
  </conditionalFormatting>
  <conditionalFormatting sqref="O14">
    <cfRule type="cellIs" dxfId="5094" priority="2515" stopIfTrue="1" operator="between">
      <formula>1250.1</formula>
      <formula>5000</formula>
    </cfRule>
    <cfRule type="cellIs" dxfId="5093" priority="2516" stopIfTrue="1" operator="greaterThan">
      <formula>5000</formula>
    </cfRule>
  </conditionalFormatting>
  <conditionalFormatting sqref="E15">
    <cfRule type="cellIs" dxfId="5092" priority="2512" stopIfTrue="1" operator="lessThanOrEqual">
      <formula>2.5</formula>
    </cfRule>
    <cfRule type="cellIs" dxfId="5091" priority="2513" stopIfTrue="1" operator="between">
      <formula>2.5</formula>
      <formula>7</formula>
    </cfRule>
    <cfRule type="cellIs" dxfId="5090" priority="2514" stopIfTrue="1" operator="greaterThan">
      <formula>7</formula>
    </cfRule>
  </conditionalFormatting>
  <conditionalFormatting sqref="H15">
    <cfRule type="cellIs" dxfId="5089" priority="2509" stopIfTrue="1" operator="lessThanOrEqual">
      <formula>12</formula>
    </cfRule>
    <cfRule type="cellIs" dxfId="5088" priority="2510" stopIfTrue="1" operator="between">
      <formula>12</formula>
      <formula>16</formula>
    </cfRule>
    <cfRule type="cellIs" dxfId="5087" priority="2511" stopIfTrue="1" operator="greaterThan">
      <formula>16</formula>
    </cfRule>
  </conditionalFormatting>
  <conditionalFormatting sqref="K15">
    <cfRule type="cellIs" dxfId="5086" priority="2506" stopIfTrue="1" operator="greaterThan">
      <formula>6.2</formula>
    </cfRule>
    <cfRule type="cellIs" dxfId="5085" priority="2507" stopIfTrue="1" operator="between">
      <formula>5.601</formula>
      <formula>6.2</formula>
    </cfRule>
    <cfRule type="cellIs" dxfId="5084" priority="2508" stopIfTrue="1" operator="lessThanOrEqual">
      <formula>5.6</formula>
    </cfRule>
  </conditionalFormatting>
  <conditionalFormatting sqref="L15">
    <cfRule type="cellIs" dxfId="5083" priority="2505" stopIfTrue="1" operator="lessThanOrEqual">
      <formula>0.02</formula>
    </cfRule>
  </conditionalFormatting>
  <conditionalFormatting sqref="P15">
    <cfRule type="cellIs" dxfId="5082" priority="2503" stopIfTrue="1" operator="between">
      <formula>50.1</formula>
      <formula>100</formula>
    </cfRule>
    <cfRule type="cellIs" dxfId="5081" priority="2504" stopIfTrue="1" operator="greaterThan">
      <formula>100</formula>
    </cfRule>
  </conditionalFormatting>
  <conditionalFormatting sqref="O15">
    <cfRule type="cellIs" dxfId="5080" priority="2501" stopIfTrue="1" operator="between">
      <formula>1250.1</formula>
      <formula>5000</formula>
    </cfRule>
    <cfRule type="cellIs" dxfId="5079" priority="2502" stopIfTrue="1" operator="greaterThan">
      <formula>5000</formula>
    </cfRule>
  </conditionalFormatting>
  <conditionalFormatting sqref="E15">
    <cfRule type="cellIs" dxfId="5078" priority="2498" stopIfTrue="1" operator="lessThanOrEqual">
      <formula>2.5</formula>
    </cfRule>
    <cfRule type="cellIs" dxfId="5077" priority="2499" stopIfTrue="1" operator="between">
      <formula>2.5</formula>
      <formula>7</formula>
    </cfRule>
    <cfRule type="cellIs" dxfId="5076" priority="2500" stopIfTrue="1" operator="greaterThan">
      <formula>7</formula>
    </cfRule>
  </conditionalFormatting>
  <conditionalFormatting sqref="H15">
    <cfRule type="cellIs" dxfId="5075" priority="2495" stopIfTrue="1" operator="lessThanOrEqual">
      <formula>12</formula>
    </cfRule>
    <cfRule type="cellIs" dxfId="5074" priority="2496" stopIfTrue="1" operator="between">
      <formula>12</formula>
      <formula>16</formula>
    </cfRule>
    <cfRule type="cellIs" dxfId="5073" priority="2497" stopIfTrue="1" operator="greaterThan">
      <formula>16</formula>
    </cfRule>
  </conditionalFormatting>
  <conditionalFormatting sqref="K15">
    <cfRule type="cellIs" dxfId="5072" priority="2492" stopIfTrue="1" operator="greaterThan">
      <formula>6.2</formula>
    </cfRule>
    <cfRule type="cellIs" dxfId="5071" priority="2493" stopIfTrue="1" operator="between">
      <formula>5.601</formula>
      <formula>6.2</formula>
    </cfRule>
    <cfRule type="cellIs" dxfId="5070" priority="2494" stopIfTrue="1" operator="lessThanOrEqual">
      <formula>5.6</formula>
    </cfRule>
  </conditionalFormatting>
  <conditionalFormatting sqref="L15">
    <cfRule type="cellIs" dxfId="5069" priority="2491" stopIfTrue="1" operator="lessThanOrEqual">
      <formula>0.02</formula>
    </cfRule>
  </conditionalFormatting>
  <conditionalFormatting sqref="P15">
    <cfRule type="cellIs" dxfId="5068" priority="2489" stopIfTrue="1" operator="between">
      <formula>50.1</formula>
      <formula>100</formula>
    </cfRule>
    <cfRule type="cellIs" dxfId="5067" priority="2490" stopIfTrue="1" operator="greaterThan">
      <formula>100</formula>
    </cfRule>
  </conditionalFormatting>
  <conditionalFormatting sqref="O15">
    <cfRule type="cellIs" dxfId="5066" priority="2487" stopIfTrue="1" operator="between">
      <formula>1250.1</formula>
      <formula>5000</formula>
    </cfRule>
    <cfRule type="cellIs" dxfId="5065" priority="2488" stopIfTrue="1" operator="greaterThan">
      <formula>5000</formula>
    </cfRule>
  </conditionalFormatting>
  <conditionalFormatting sqref="F15">
    <cfRule type="cellIs" dxfId="5064" priority="2484" stopIfTrue="1" operator="lessThanOrEqual">
      <formula>60</formula>
    </cfRule>
    <cfRule type="cellIs" dxfId="5063" priority="2485" stopIfTrue="1" operator="between">
      <formula>60</formula>
      <formula>100</formula>
    </cfRule>
    <cfRule type="cellIs" dxfId="5062" priority="2486" stopIfTrue="1" operator="greaterThan">
      <formula>100</formula>
    </cfRule>
  </conditionalFormatting>
  <conditionalFormatting sqref="F15">
    <cfRule type="cellIs" dxfId="5061" priority="2481" stopIfTrue="1" operator="lessThanOrEqual">
      <formula>60</formula>
    </cfRule>
    <cfRule type="cellIs" dxfId="5060" priority="2482" stopIfTrue="1" operator="between">
      <formula>60</formula>
      <formula>100</formula>
    </cfRule>
    <cfRule type="cellIs" dxfId="5059" priority="2483" stopIfTrue="1" operator="greaterThan">
      <formula>100</formula>
    </cfRule>
  </conditionalFormatting>
  <conditionalFormatting sqref="F17:G17">
    <cfRule type="cellIs" dxfId="5058" priority="2478" stopIfTrue="1" operator="lessThanOrEqual">
      <formula>60</formula>
    </cfRule>
    <cfRule type="cellIs" dxfId="5057" priority="2479" stopIfTrue="1" operator="between">
      <formula>60</formula>
      <formula>100</formula>
    </cfRule>
    <cfRule type="cellIs" dxfId="5056" priority="2480" stopIfTrue="1" operator="greaterThan">
      <formula>100</formula>
    </cfRule>
  </conditionalFormatting>
  <conditionalFormatting sqref="E17">
    <cfRule type="cellIs" dxfId="5055" priority="2475" stopIfTrue="1" operator="lessThanOrEqual">
      <formula>2.5</formula>
    </cfRule>
    <cfRule type="cellIs" dxfId="5054" priority="2476" stopIfTrue="1" operator="between">
      <formula>2.5</formula>
      <formula>7</formula>
    </cfRule>
    <cfRule type="cellIs" dxfId="5053" priority="2477" stopIfTrue="1" operator="greaterThan">
      <formula>7</formula>
    </cfRule>
  </conditionalFormatting>
  <conditionalFormatting sqref="H17">
    <cfRule type="cellIs" dxfId="5052" priority="2472" stopIfTrue="1" operator="lessThanOrEqual">
      <formula>12</formula>
    </cfRule>
    <cfRule type="cellIs" dxfId="5051" priority="2473" stopIfTrue="1" operator="between">
      <formula>12</formula>
      <formula>16</formula>
    </cfRule>
    <cfRule type="cellIs" dxfId="5050" priority="2474" stopIfTrue="1" operator="greaterThan">
      <formula>16</formula>
    </cfRule>
  </conditionalFormatting>
  <conditionalFormatting sqref="K17">
    <cfRule type="cellIs" dxfId="5049" priority="2469" stopIfTrue="1" operator="greaterThan">
      <formula>6.2</formula>
    </cfRule>
    <cfRule type="cellIs" dxfId="5048" priority="2470" stopIfTrue="1" operator="between">
      <formula>5.601</formula>
      <formula>6.2</formula>
    </cfRule>
    <cfRule type="cellIs" dxfId="5047" priority="2471" stopIfTrue="1" operator="lessThanOrEqual">
      <formula>5.6</formula>
    </cfRule>
  </conditionalFormatting>
  <conditionalFormatting sqref="L17">
    <cfRule type="cellIs" dxfId="5046" priority="2468" stopIfTrue="1" operator="lessThanOrEqual">
      <formula>0.02</formula>
    </cfRule>
  </conditionalFormatting>
  <conditionalFormatting sqref="G17">
    <cfRule type="cellIs" dxfId="5045" priority="2465" stopIfTrue="1" operator="lessThanOrEqual">
      <formula>0.12</formula>
    </cfRule>
    <cfRule type="cellIs" dxfId="5044" priority="2466" stopIfTrue="1" operator="between">
      <formula>0.1201</formula>
      <formula>0.2</formula>
    </cfRule>
    <cfRule type="cellIs" dxfId="5043" priority="2467" stopIfTrue="1" operator="greaterThan">
      <formula>0.2</formula>
    </cfRule>
  </conditionalFormatting>
  <conditionalFormatting sqref="P17">
    <cfRule type="cellIs" dxfId="5042" priority="2463" stopIfTrue="1" operator="between">
      <formula>50.1</formula>
      <formula>100</formula>
    </cfRule>
    <cfRule type="cellIs" dxfId="5041" priority="2464" stopIfTrue="1" operator="greaterThan">
      <formula>100</formula>
    </cfRule>
  </conditionalFormatting>
  <conditionalFormatting sqref="O17">
    <cfRule type="cellIs" dxfId="5040" priority="2461" stopIfTrue="1" operator="between">
      <formula>1250.1</formula>
      <formula>5000</formula>
    </cfRule>
    <cfRule type="cellIs" dxfId="5039" priority="2462" stopIfTrue="1" operator="greaterThan">
      <formula>5000</formula>
    </cfRule>
  </conditionalFormatting>
  <conditionalFormatting sqref="F17:G17">
    <cfRule type="cellIs" dxfId="5038" priority="2458" stopIfTrue="1" operator="lessThanOrEqual">
      <formula>60</formula>
    </cfRule>
    <cfRule type="cellIs" dxfId="5037" priority="2459" stopIfTrue="1" operator="between">
      <formula>60</formula>
      <formula>100</formula>
    </cfRule>
    <cfRule type="cellIs" dxfId="5036" priority="2460" stopIfTrue="1" operator="greaterThan">
      <formula>100</formula>
    </cfRule>
  </conditionalFormatting>
  <conditionalFormatting sqref="E17">
    <cfRule type="cellIs" dxfId="5035" priority="2455" stopIfTrue="1" operator="lessThanOrEqual">
      <formula>2.5</formula>
    </cfRule>
    <cfRule type="cellIs" dxfId="5034" priority="2456" stopIfTrue="1" operator="between">
      <formula>2.5</formula>
      <formula>7</formula>
    </cfRule>
    <cfRule type="cellIs" dxfId="5033" priority="2457" stopIfTrue="1" operator="greaterThan">
      <formula>7</formula>
    </cfRule>
  </conditionalFormatting>
  <conditionalFormatting sqref="H17">
    <cfRule type="cellIs" dxfId="5032" priority="2452" stopIfTrue="1" operator="lessThanOrEqual">
      <formula>12</formula>
    </cfRule>
    <cfRule type="cellIs" dxfId="5031" priority="2453" stopIfTrue="1" operator="between">
      <formula>12</formula>
      <formula>16</formula>
    </cfRule>
    <cfRule type="cellIs" dxfId="5030" priority="2454" stopIfTrue="1" operator="greaterThan">
      <formula>16</formula>
    </cfRule>
  </conditionalFormatting>
  <conditionalFormatting sqref="K17">
    <cfRule type="cellIs" dxfId="5029" priority="2449" stopIfTrue="1" operator="greaterThan">
      <formula>6.2</formula>
    </cfRule>
    <cfRule type="cellIs" dxfId="5028" priority="2450" stopIfTrue="1" operator="between">
      <formula>5.601</formula>
      <formula>6.2</formula>
    </cfRule>
    <cfRule type="cellIs" dxfId="5027" priority="2451" stopIfTrue="1" operator="lessThanOrEqual">
      <formula>5.6</formula>
    </cfRule>
  </conditionalFormatting>
  <conditionalFormatting sqref="L17">
    <cfRule type="cellIs" dxfId="5026" priority="2448" stopIfTrue="1" operator="lessThanOrEqual">
      <formula>0.02</formula>
    </cfRule>
  </conditionalFormatting>
  <conditionalFormatting sqref="G17">
    <cfRule type="cellIs" dxfId="5025" priority="2445" stopIfTrue="1" operator="lessThanOrEqual">
      <formula>0.12</formula>
    </cfRule>
    <cfRule type="cellIs" dxfId="5024" priority="2446" stopIfTrue="1" operator="between">
      <formula>0.1201</formula>
      <formula>0.2</formula>
    </cfRule>
    <cfRule type="cellIs" dxfId="5023" priority="2447" stopIfTrue="1" operator="greaterThan">
      <formula>0.2</formula>
    </cfRule>
  </conditionalFormatting>
  <conditionalFormatting sqref="P17">
    <cfRule type="cellIs" dxfId="5022" priority="2443" stopIfTrue="1" operator="between">
      <formula>50.1</formula>
      <formula>100</formula>
    </cfRule>
    <cfRule type="cellIs" dxfId="5021" priority="2444" stopIfTrue="1" operator="greaterThan">
      <formula>100</formula>
    </cfRule>
  </conditionalFormatting>
  <conditionalFormatting sqref="O17">
    <cfRule type="cellIs" dxfId="5020" priority="2441" stopIfTrue="1" operator="between">
      <formula>1250.1</formula>
      <formula>5000</formula>
    </cfRule>
    <cfRule type="cellIs" dxfId="5019" priority="2442" stopIfTrue="1" operator="greaterThan">
      <formula>5000</formula>
    </cfRule>
  </conditionalFormatting>
  <conditionalFormatting sqref="F16:G16">
    <cfRule type="cellIs" dxfId="5018" priority="2438" stopIfTrue="1" operator="lessThanOrEqual">
      <formula>60</formula>
    </cfRule>
    <cfRule type="cellIs" dxfId="5017" priority="2439" stopIfTrue="1" operator="between">
      <formula>60</formula>
      <formula>100</formula>
    </cfRule>
    <cfRule type="cellIs" dxfId="5016" priority="2440" stopIfTrue="1" operator="greaterThan">
      <formula>100</formula>
    </cfRule>
  </conditionalFormatting>
  <conditionalFormatting sqref="E16">
    <cfRule type="cellIs" dxfId="5015" priority="2435" stopIfTrue="1" operator="lessThanOrEqual">
      <formula>2.5</formula>
    </cfRule>
    <cfRule type="cellIs" dxfId="5014" priority="2436" stopIfTrue="1" operator="between">
      <formula>2.5</formula>
      <formula>7</formula>
    </cfRule>
    <cfRule type="cellIs" dxfId="5013" priority="2437" stopIfTrue="1" operator="greaterThan">
      <formula>7</formula>
    </cfRule>
  </conditionalFormatting>
  <conditionalFormatting sqref="H16">
    <cfRule type="cellIs" dxfId="5012" priority="2432" stopIfTrue="1" operator="lessThanOrEqual">
      <formula>12</formula>
    </cfRule>
    <cfRule type="cellIs" dxfId="5011" priority="2433" stopIfTrue="1" operator="between">
      <formula>12</formula>
      <formula>16</formula>
    </cfRule>
    <cfRule type="cellIs" dxfId="5010" priority="2434" stopIfTrue="1" operator="greaterThan">
      <formula>16</formula>
    </cfRule>
  </conditionalFormatting>
  <conditionalFormatting sqref="K16">
    <cfRule type="cellIs" dxfId="5009" priority="2429" stopIfTrue="1" operator="greaterThan">
      <formula>6.2</formula>
    </cfRule>
    <cfRule type="cellIs" dxfId="5008" priority="2430" stopIfTrue="1" operator="between">
      <formula>5.601</formula>
      <formula>6.2</formula>
    </cfRule>
    <cfRule type="cellIs" dxfId="5007" priority="2431" stopIfTrue="1" operator="lessThanOrEqual">
      <formula>5.6</formula>
    </cfRule>
  </conditionalFormatting>
  <conditionalFormatting sqref="L16">
    <cfRule type="cellIs" dxfId="5006" priority="2428" stopIfTrue="1" operator="lessThanOrEqual">
      <formula>0.02</formula>
    </cfRule>
  </conditionalFormatting>
  <conditionalFormatting sqref="G16">
    <cfRule type="cellIs" dxfId="5005" priority="2425" stopIfTrue="1" operator="lessThanOrEqual">
      <formula>0.12</formula>
    </cfRule>
    <cfRule type="cellIs" dxfId="5004" priority="2426" stopIfTrue="1" operator="between">
      <formula>0.1201</formula>
      <formula>0.2</formula>
    </cfRule>
    <cfRule type="cellIs" dxfId="5003" priority="2427" stopIfTrue="1" operator="greaterThan">
      <formula>0.2</formula>
    </cfRule>
  </conditionalFormatting>
  <conditionalFormatting sqref="P16">
    <cfRule type="cellIs" dxfId="5002" priority="2423" stopIfTrue="1" operator="between">
      <formula>50.1</formula>
      <formula>100</formula>
    </cfRule>
    <cfRule type="cellIs" dxfId="5001" priority="2424" stopIfTrue="1" operator="greaterThan">
      <formula>100</formula>
    </cfRule>
  </conditionalFormatting>
  <conditionalFormatting sqref="O16">
    <cfRule type="cellIs" dxfId="5000" priority="2421" stopIfTrue="1" operator="between">
      <formula>1250.1</formula>
      <formula>5000</formula>
    </cfRule>
    <cfRule type="cellIs" dxfId="4999" priority="2422" stopIfTrue="1" operator="greaterThan">
      <formula>5000</formula>
    </cfRule>
  </conditionalFormatting>
  <conditionalFormatting sqref="F18 J18">
    <cfRule type="cellIs" dxfId="4998" priority="2418" stopIfTrue="1" operator="lessThanOrEqual">
      <formula>60</formula>
    </cfRule>
    <cfRule type="cellIs" dxfId="4997" priority="2419" stopIfTrue="1" operator="between">
      <formula>60</formula>
      <formula>100</formula>
    </cfRule>
    <cfRule type="cellIs" dxfId="4996" priority="2420" stopIfTrue="1" operator="greaterThan">
      <formula>100</formula>
    </cfRule>
  </conditionalFormatting>
  <conditionalFormatting sqref="E18">
    <cfRule type="cellIs" dxfId="4995" priority="2415" stopIfTrue="1" operator="lessThanOrEqual">
      <formula>2.5</formula>
    </cfRule>
    <cfRule type="cellIs" dxfId="4994" priority="2416" stopIfTrue="1" operator="between">
      <formula>2.5</formula>
      <formula>7</formula>
    </cfRule>
    <cfRule type="cellIs" dxfId="4993" priority="2417" stopIfTrue="1" operator="greaterThan">
      <formula>7</formula>
    </cfRule>
  </conditionalFormatting>
  <conditionalFormatting sqref="H18">
    <cfRule type="cellIs" dxfId="4992" priority="2412" stopIfTrue="1" operator="lessThanOrEqual">
      <formula>12</formula>
    </cfRule>
    <cfRule type="cellIs" dxfId="4991" priority="2413" stopIfTrue="1" operator="between">
      <formula>12</formula>
      <formula>16</formula>
    </cfRule>
    <cfRule type="cellIs" dxfId="4990" priority="2414" stopIfTrue="1" operator="greaterThan">
      <formula>16</formula>
    </cfRule>
  </conditionalFormatting>
  <conditionalFormatting sqref="K18">
    <cfRule type="cellIs" dxfId="4989" priority="2409" stopIfTrue="1" operator="greaterThan">
      <formula>6.2</formula>
    </cfRule>
    <cfRule type="cellIs" dxfId="4988" priority="2410" stopIfTrue="1" operator="between">
      <formula>5.601</formula>
      <formula>6.2</formula>
    </cfRule>
    <cfRule type="cellIs" dxfId="4987" priority="2411" stopIfTrue="1" operator="lessThanOrEqual">
      <formula>5.6</formula>
    </cfRule>
  </conditionalFormatting>
  <conditionalFormatting sqref="L18">
    <cfRule type="cellIs" dxfId="4986" priority="2408" stopIfTrue="1" operator="lessThanOrEqual">
      <formula>0.02</formula>
    </cfRule>
  </conditionalFormatting>
  <conditionalFormatting sqref="G18">
    <cfRule type="cellIs" dxfId="4985" priority="2405" stopIfTrue="1" operator="lessThanOrEqual">
      <formula>0.12</formula>
    </cfRule>
    <cfRule type="cellIs" dxfId="4984" priority="2406" stopIfTrue="1" operator="between">
      <formula>0.1201</formula>
      <formula>0.2</formula>
    </cfRule>
    <cfRule type="cellIs" dxfId="4983" priority="2407" stopIfTrue="1" operator="greaterThan">
      <formula>0.2</formula>
    </cfRule>
  </conditionalFormatting>
  <conditionalFormatting sqref="P18">
    <cfRule type="cellIs" dxfId="4982" priority="2403" stopIfTrue="1" operator="between">
      <formula>50.1</formula>
      <formula>100</formula>
    </cfRule>
    <cfRule type="cellIs" dxfId="4981" priority="2404" stopIfTrue="1" operator="greaterThan">
      <formula>100</formula>
    </cfRule>
  </conditionalFormatting>
  <conditionalFormatting sqref="O18">
    <cfRule type="cellIs" dxfId="4980" priority="2401" stopIfTrue="1" operator="between">
      <formula>1250.1</formula>
      <formula>5000</formula>
    </cfRule>
    <cfRule type="cellIs" dxfId="4979" priority="2402" stopIfTrue="1" operator="greaterThan">
      <formula>5000</formula>
    </cfRule>
  </conditionalFormatting>
  <conditionalFormatting sqref="F18 J18">
    <cfRule type="cellIs" dxfId="4978" priority="2398" stopIfTrue="1" operator="lessThanOrEqual">
      <formula>60</formula>
    </cfRule>
    <cfRule type="cellIs" dxfId="4977" priority="2399" stopIfTrue="1" operator="between">
      <formula>60</formula>
      <formula>100</formula>
    </cfRule>
    <cfRule type="cellIs" dxfId="4976" priority="2400" stopIfTrue="1" operator="greaterThan">
      <formula>100</formula>
    </cfRule>
  </conditionalFormatting>
  <conditionalFormatting sqref="E18">
    <cfRule type="cellIs" dxfId="4975" priority="2395" stopIfTrue="1" operator="lessThanOrEqual">
      <formula>2.5</formula>
    </cfRule>
    <cfRule type="cellIs" dxfId="4974" priority="2396" stopIfTrue="1" operator="between">
      <formula>2.5</formula>
      <formula>7</formula>
    </cfRule>
    <cfRule type="cellIs" dxfId="4973" priority="2397" stopIfTrue="1" operator="greaterThan">
      <formula>7</formula>
    </cfRule>
  </conditionalFormatting>
  <conditionalFormatting sqref="H18">
    <cfRule type="cellIs" dxfId="4972" priority="2392" stopIfTrue="1" operator="lessThanOrEqual">
      <formula>12</formula>
    </cfRule>
    <cfRule type="cellIs" dxfId="4971" priority="2393" stopIfTrue="1" operator="between">
      <formula>12</formula>
      <formula>16</formula>
    </cfRule>
    <cfRule type="cellIs" dxfId="4970" priority="2394" stopIfTrue="1" operator="greaterThan">
      <formula>16</formula>
    </cfRule>
  </conditionalFormatting>
  <conditionalFormatting sqref="K18">
    <cfRule type="cellIs" dxfId="4969" priority="2389" stopIfTrue="1" operator="greaterThan">
      <formula>6.2</formula>
    </cfRule>
    <cfRule type="cellIs" dxfId="4968" priority="2390" stopIfTrue="1" operator="between">
      <formula>5.601</formula>
      <formula>6.2</formula>
    </cfRule>
    <cfRule type="cellIs" dxfId="4967" priority="2391" stopIfTrue="1" operator="lessThanOrEqual">
      <formula>5.6</formula>
    </cfRule>
  </conditionalFormatting>
  <conditionalFormatting sqref="L18">
    <cfRule type="cellIs" dxfId="4966" priority="2388" stopIfTrue="1" operator="lessThanOrEqual">
      <formula>0.02</formula>
    </cfRule>
  </conditionalFormatting>
  <conditionalFormatting sqref="G18">
    <cfRule type="cellIs" dxfId="4965" priority="2385" stopIfTrue="1" operator="lessThanOrEqual">
      <formula>0.12</formula>
    </cfRule>
    <cfRule type="cellIs" dxfId="4964" priority="2386" stopIfTrue="1" operator="between">
      <formula>0.1201</formula>
      <formula>0.2</formula>
    </cfRule>
    <cfRule type="cellIs" dxfId="4963" priority="2387" stopIfTrue="1" operator="greaterThan">
      <formula>0.2</formula>
    </cfRule>
  </conditionalFormatting>
  <conditionalFormatting sqref="P18">
    <cfRule type="cellIs" dxfId="4962" priority="2383" stopIfTrue="1" operator="between">
      <formula>50.1</formula>
      <formula>100</formula>
    </cfRule>
    <cfRule type="cellIs" dxfId="4961" priority="2384" stopIfTrue="1" operator="greaterThan">
      <formula>100</formula>
    </cfRule>
  </conditionalFormatting>
  <conditionalFormatting sqref="O18">
    <cfRule type="cellIs" dxfId="4960" priority="2381" stopIfTrue="1" operator="between">
      <formula>1250.1</formula>
      <formula>5000</formula>
    </cfRule>
    <cfRule type="cellIs" dxfId="4959" priority="2382" stopIfTrue="1" operator="greaterThan">
      <formula>5000</formula>
    </cfRule>
  </conditionalFormatting>
  <conditionalFormatting sqref="F19:G19">
    <cfRule type="cellIs" dxfId="4958" priority="2378" stopIfTrue="1" operator="lessThanOrEqual">
      <formula>60</formula>
    </cfRule>
    <cfRule type="cellIs" dxfId="4957" priority="2379" stopIfTrue="1" operator="between">
      <formula>60</formula>
      <formula>100</formula>
    </cfRule>
    <cfRule type="cellIs" dxfId="4956" priority="2380" stopIfTrue="1" operator="greaterThan">
      <formula>100</formula>
    </cfRule>
  </conditionalFormatting>
  <conditionalFormatting sqref="E19">
    <cfRule type="cellIs" dxfId="4955" priority="2375" stopIfTrue="1" operator="lessThanOrEqual">
      <formula>2.5</formula>
    </cfRule>
    <cfRule type="cellIs" dxfId="4954" priority="2376" stopIfTrue="1" operator="between">
      <formula>2.5</formula>
      <formula>7</formula>
    </cfRule>
    <cfRule type="cellIs" dxfId="4953" priority="2377" stopIfTrue="1" operator="greaterThan">
      <formula>7</formula>
    </cfRule>
  </conditionalFormatting>
  <conditionalFormatting sqref="H19">
    <cfRule type="cellIs" dxfId="4952" priority="2372" stopIfTrue="1" operator="lessThanOrEqual">
      <formula>12</formula>
    </cfRule>
    <cfRule type="cellIs" dxfId="4951" priority="2373" stopIfTrue="1" operator="between">
      <formula>12</formula>
      <formula>16</formula>
    </cfRule>
    <cfRule type="cellIs" dxfId="4950" priority="2374" stopIfTrue="1" operator="greaterThan">
      <formula>16</formula>
    </cfRule>
  </conditionalFormatting>
  <conditionalFormatting sqref="K19">
    <cfRule type="cellIs" dxfId="4949" priority="2369" stopIfTrue="1" operator="greaterThan">
      <formula>6.2</formula>
    </cfRule>
    <cfRule type="cellIs" dxfId="4948" priority="2370" stopIfTrue="1" operator="between">
      <formula>5.601</formula>
      <formula>6.2</formula>
    </cfRule>
    <cfRule type="cellIs" dxfId="4947" priority="2371" stopIfTrue="1" operator="lessThanOrEqual">
      <formula>5.6</formula>
    </cfRule>
  </conditionalFormatting>
  <conditionalFormatting sqref="L19">
    <cfRule type="cellIs" dxfId="4946" priority="2368" stopIfTrue="1" operator="lessThanOrEqual">
      <formula>0.02</formula>
    </cfRule>
  </conditionalFormatting>
  <conditionalFormatting sqref="G19">
    <cfRule type="cellIs" dxfId="4945" priority="2365" stopIfTrue="1" operator="lessThanOrEqual">
      <formula>0.12</formula>
    </cfRule>
    <cfRule type="cellIs" dxfId="4944" priority="2366" stopIfTrue="1" operator="between">
      <formula>0.1201</formula>
      <formula>0.2</formula>
    </cfRule>
    <cfRule type="cellIs" dxfId="4943" priority="2367" stopIfTrue="1" operator="greaterThan">
      <formula>0.2</formula>
    </cfRule>
  </conditionalFormatting>
  <conditionalFormatting sqref="P19">
    <cfRule type="cellIs" dxfId="4942" priority="2363" stopIfTrue="1" operator="between">
      <formula>50.1</formula>
      <formula>100</formula>
    </cfRule>
    <cfRule type="cellIs" dxfId="4941" priority="2364" stopIfTrue="1" operator="greaterThan">
      <formula>100</formula>
    </cfRule>
  </conditionalFormatting>
  <conditionalFormatting sqref="O19">
    <cfRule type="cellIs" dxfId="4940" priority="2361" stopIfTrue="1" operator="between">
      <formula>1250.1</formula>
      <formula>5000</formula>
    </cfRule>
    <cfRule type="cellIs" dxfId="4939" priority="2362" stopIfTrue="1" operator="greaterThan">
      <formula>5000</formula>
    </cfRule>
  </conditionalFormatting>
  <conditionalFormatting sqref="F19:G19">
    <cfRule type="cellIs" dxfId="4938" priority="2358" stopIfTrue="1" operator="lessThanOrEqual">
      <formula>60</formula>
    </cfRule>
    <cfRule type="cellIs" dxfId="4937" priority="2359" stopIfTrue="1" operator="between">
      <formula>60</formula>
      <formula>100</formula>
    </cfRule>
    <cfRule type="cellIs" dxfId="4936" priority="2360" stopIfTrue="1" operator="greaterThan">
      <formula>100</formula>
    </cfRule>
  </conditionalFormatting>
  <conditionalFormatting sqref="E19">
    <cfRule type="cellIs" dxfId="4935" priority="2355" stopIfTrue="1" operator="lessThanOrEqual">
      <formula>2.5</formula>
    </cfRule>
    <cfRule type="cellIs" dxfId="4934" priority="2356" stopIfTrue="1" operator="between">
      <formula>2.5</formula>
      <formula>7</formula>
    </cfRule>
    <cfRule type="cellIs" dxfId="4933" priority="2357" stopIfTrue="1" operator="greaterThan">
      <formula>7</formula>
    </cfRule>
  </conditionalFormatting>
  <conditionalFormatting sqref="H19">
    <cfRule type="cellIs" dxfId="4932" priority="2352" stopIfTrue="1" operator="lessThanOrEqual">
      <formula>12</formula>
    </cfRule>
    <cfRule type="cellIs" dxfId="4931" priority="2353" stopIfTrue="1" operator="between">
      <formula>12</formula>
      <formula>16</formula>
    </cfRule>
    <cfRule type="cellIs" dxfId="4930" priority="2354" stopIfTrue="1" operator="greaterThan">
      <formula>16</formula>
    </cfRule>
  </conditionalFormatting>
  <conditionalFormatting sqref="K19">
    <cfRule type="cellIs" dxfId="4929" priority="2349" stopIfTrue="1" operator="greaterThan">
      <formula>6.2</formula>
    </cfRule>
    <cfRule type="cellIs" dxfId="4928" priority="2350" stopIfTrue="1" operator="between">
      <formula>5.601</formula>
      <formula>6.2</formula>
    </cfRule>
    <cfRule type="cellIs" dxfId="4927" priority="2351" stopIfTrue="1" operator="lessThanOrEqual">
      <formula>5.6</formula>
    </cfRule>
  </conditionalFormatting>
  <conditionalFormatting sqref="L19">
    <cfRule type="cellIs" dxfId="4926" priority="2348" stopIfTrue="1" operator="lessThanOrEqual">
      <formula>0.02</formula>
    </cfRule>
  </conditionalFormatting>
  <conditionalFormatting sqref="G19">
    <cfRule type="cellIs" dxfId="4925" priority="2345" stopIfTrue="1" operator="lessThanOrEqual">
      <formula>0.12</formula>
    </cfRule>
    <cfRule type="cellIs" dxfId="4924" priority="2346" stopIfTrue="1" operator="between">
      <formula>0.1201</formula>
      <formula>0.2</formula>
    </cfRule>
    <cfRule type="cellIs" dxfId="4923" priority="2347" stopIfTrue="1" operator="greaterThan">
      <formula>0.2</formula>
    </cfRule>
  </conditionalFormatting>
  <conditionalFormatting sqref="P19">
    <cfRule type="cellIs" dxfId="4922" priority="2343" stopIfTrue="1" operator="between">
      <formula>50.1</formula>
      <formula>100</formula>
    </cfRule>
    <cfRule type="cellIs" dxfId="4921" priority="2344" stopIfTrue="1" operator="greaterThan">
      <formula>100</formula>
    </cfRule>
  </conditionalFormatting>
  <conditionalFormatting sqref="O19">
    <cfRule type="cellIs" dxfId="4920" priority="2341" stopIfTrue="1" operator="between">
      <formula>1250.1</formula>
      <formula>5000</formula>
    </cfRule>
    <cfRule type="cellIs" dxfId="4919" priority="2342" stopIfTrue="1" operator="greaterThan">
      <formula>5000</formula>
    </cfRule>
  </conditionalFormatting>
  <conditionalFormatting sqref="F20:G20">
    <cfRule type="cellIs" dxfId="4918" priority="2338" stopIfTrue="1" operator="lessThanOrEqual">
      <formula>60</formula>
    </cfRule>
    <cfRule type="cellIs" dxfId="4917" priority="2339" stopIfTrue="1" operator="between">
      <formula>60</formula>
      <formula>100</formula>
    </cfRule>
    <cfRule type="cellIs" dxfId="4916" priority="2340" stopIfTrue="1" operator="greaterThan">
      <formula>100</formula>
    </cfRule>
  </conditionalFormatting>
  <conditionalFormatting sqref="E20">
    <cfRule type="cellIs" dxfId="4915" priority="2335" stopIfTrue="1" operator="lessThanOrEqual">
      <formula>2.5</formula>
    </cfRule>
    <cfRule type="cellIs" dxfId="4914" priority="2336" stopIfTrue="1" operator="between">
      <formula>2.5</formula>
      <formula>7</formula>
    </cfRule>
    <cfRule type="cellIs" dxfId="4913" priority="2337" stopIfTrue="1" operator="greaterThan">
      <formula>7</formula>
    </cfRule>
  </conditionalFormatting>
  <conditionalFormatting sqref="H20">
    <cfRule type="cellIs" dxfId="4912" priority="2332" stopIfTrue="1" operator="lessThanOrEqual">
      <formula>12</formula>
    </cfRule>
    <cfRule type="cellIs" dxfId="4911" priority="2333" stopIfTrue="1" operator="between">
      <formula>12</formula>
      <formula>16</formula>
    </cfRule>
    <cfRule type="cellIs" dxfId="4910" priority="2334" stopIfTrue="1" operator="greaterThan">
      <formula>16</formula>
    </cfRule>
  </conditionalFormatting>
  <conditionalFormatting sqref="K20">
    <cfRule type="cellIs" dxfId="4909" priority="2329" stopIfTrue="1" operator="greaterThan">
      <formula>6.2</formula>
    </cfRule>
    <cfRule type="cellIs" dxfId="4908" priority="2330" stopIfTrue="1" operator="between">
      <formula>5.601</formula>
      <formula>6.2</formula>
    </cfRule>
    <cfRule type="cellIs" dxfId="4907" priority="2331" stopIfTrue="1" operator="lessThanOrEqual">
      <formula>5.6</formula>
    </cfRule>
  </conditionalFormatting>
  <conditionalFormatting sqref="L20">
    <cfRule type="cellIs" dxfId="4906" priority="2328" stopIfTrue="1" operator="lessThanOrEqual">
      <formula>0.02</formula>
    </cfRule>
  </conditionalFormatting>
  <conditionalFormatting sqref="G20">
    <cfRule type="cellIs" dxfId="4905" priority="2325" stopIfTrue="1" operator="lessThanOrEqual">
      <formula>0.12</formula>
    </cfRule>
    <cfRule type="cellIs" dxfId="4904" priority="2326" stopIfTrue="1" operator="between">
      <formula>0.1201</formula>
      <formula>0.2</formula>
    </cfRule>
    <cfRule type="cellIs" dxfId="4903" priority="2327" stopIfTrue="1" operator="greaterThan">
      <formula>0.2</formula>
    </cfRule>
  </conditionalFormatting>
  <conditionalFormatting sqref="P20">
    <cfRule type="cellIs" dxfId="4902" priority="2323" stopIfTrue="1" operator="between">
      <formula>50.1</formula>
      <formula>100</formula>
    </cfRule>
    <cfRule type="cellIs" dxfId="4901" priority="2324" stopIfTrue="1" operator="greaterThan">
      <formula>100</formula>
    </cfRule>
  </conditionalFormatting>
  <conditionalFormatting sqref="O20">
    <cfRule type="cellIs" dxfId="4900" priority="2321" stopIfTrue="1" operator="between">
      <formula>1250.1</formula>
      <formula>5000</formula>
    </cfRule>
    <cfRule type="cellIs" dxfId="4899" priority="2322" stopIfTrue="1" operator="greaterThan">
      <formula>5000</formula>
    </cfRule>
  </conditionalFormatting>
  <conditionalFormatting sqref="F21 J21">
    <cfRule type="cellIs" dxfId="4898" priority="2318" stopIfTrue="1" operator="lessThanOrEqual">
      <formula>60</formula>
    </cfRule>
    <cfRule type="cellIs" dxfId="4897" priority="2319" stopIfTrue="1" operator="between">
      <formula>60</formula>
      <formula>100</formula>
    </cfRule>
    <cfRule type="cellIs" dxfId="4896" priority="2320" stopIfTrue="1" operator="greaterThan">
      <formula>100</formula>
    </cfRule>
  </conditionalFormatting>
  <conditionalFormatting sqref="E21">
    <cfRule type="cellIs" dxfId="4895" priority="2315" stopIfTrue="1" operator="lessThanOrEqual">
      <formula>2.5</formula>
    </cfRule>
    <cfRule type="cellIs" dxfId="4894" priority="2316" stopIfTrue="1" operator="between">
      <formula>2.5</formula>
      <formula>7</formula>
    </cfRule>
    <cfRule type="cellIs" dxfId="4893" priority="2317" stopIfTrue="1" operator="greaterThan">
      <formula>7</formula>
    </cfRule>
  </conditionalFormatting>
  <conditionalFormatting sqref="H21">
    <cfRule type="cellIs" dxfId="4892" priority="2312" stopIfTrue="1" operator="lessThanOrEqual">
      <formula>12</formula>
    </cfRule>
    <cfRule type="cellIs" dxfId="4891" priority="2313" stopIfTrue="1" operator="between">
      <formula>12</formula>
      <formula>16</formula>
    </cfRule>
    <cfRule type="cellIs" dxfId="4890" priority="2314" stopIfTrue="1" operator="greaterThan">
      <formula>16</formula>
    </cfRule>
  </conditionalFormatting>
  <conditionalFormatting sqref="K21">
    <cfRule type="cellIs" dxfId="4889" priority="2309" stopIfTrue="1" operator="greaterThan">
      <formula>6.2</formula>
    </cfRule>
    <cfRule type="cellIs" dxfId="4888" priority="2310" stopIfTrue="1" operator="between">
      <formula>5.601</formula>
      <formula>6.2</formula>
    </cfRule>
    <cfRule type="cellIs" dxfId="4887" priority="2311" stopIfTrue="1" operator="lessThanOrEqual">
      <formula>5.6</formula>
    </cfRule>
  </conditionalFormatting>
  <conditionalFormatting sqref="L21">
    <cfRule type="cellIs" dxfId="4886" priority="2308" stopIfTrue="1" operator="lessThanOrEqual">
      <formula>0.02</formula>
    </cfRule>
  </conditionalFormatting>
  <conditionalFormatting sqref="G21">
    <cfRule type="cellIs" dxfId="4885" priority="2305" stopIfTrue="1" operator="lessThanOrEqual">
      <formula>0.12</formula>
    </cfRule>
    <cfRule type="cellIs" dxfId="4884" priority="2306" stopIfTrue="1" operator="between">
      <formula>0.1201</formula>
      <formula>0.2</formula>
    </cfRule>
    <cfRule type="cellIs" dxfId="4883" priority="2307" stopIfTrue="1" operator="greaterThan">
      <formula>0.2</formula>
    </cfRule>
  </conditionalFormatting>
  <conditionalFormatting sqref="P21">
    <cfRule type="cellIs" dxfId="4882" priority="2303" stopIfTrue="1" operator="between">
      <formula>50.1</formula>
      <formula>100</formula>
    </cfRule>
    <cfRule type="cellIs" dxfId="4881" priority="2304" stopIfTrue="1" operator="greaterThan">
      <formula>100</formula>
    </cfRule>
  </conditionalFormatting>
  <conditionalFormatting sqref="O21">
    <cfRule type="cellIs" dxfId="4880" priority="2301" stopIfTrue="1" operator="between">
      <formula>1250.1</formula>
      <formula>5000</formula>
    </cfRule>
    <cfRule type="cellIs" dxfId="4879" priority="2302" stopIfTrue="1" operator="greaterThan">
      <formula>5000</formula>
    </cfRule>
  </conditionalFormatting>
  <conditionalFormatting sqref="F21 J21">
    <cfRule type="cellIs" dxfId="4878" priority="2298" stopIfTrue="1" operator="lessThanOrEqual">
      <formula>60</formula>
    </cfRule>
    <cfRule type="cellIs" dxfId="4877" priority="2299" stopIfTrue="1" operator="between">
      <formula>60</formula>
      <formula>100</formula>
    </cfRule>
    <cfRule type="cellIs" dxfId="4876" priority="2300" stopIfTrue="1" operator="greaterThan">
      <formula>100</formula>
    </cfRule>
  </conditionalFormatting>
  <conditionalFormatting sqref="E21">
    <cfRule type="cellIs" dxfId="4875" priority="2295" stopIfTrue="1" operator="lessThanOrEqual">
      <formula>2.5</formula>
    </cfRule>
    <cfRule type="cellIs" dxfId="4874" priority="2296" stopIfTrue="1" operator="between">
      <formula>2.5</formula>
      <formula>7</formula>
    </cfRule>
    <cfRule type="cellIs" dxfId="4873" priority="2297" stopIfTrue="1" operator="greaterThan">
      <formula>7</formula>
    </cfRule>
  </conditionalFormatting>
  <conditionalFormatting sqref="H21">
    <cfRule type="cellIs" dxfId="4872" priority="2292" stopIfTrue="1" operator="lessThanOrEqual">
      <formula>12</formula>
    </cfRule>
    <cfRule type="cellIs" dxfId="4871" priority="2293" stopIfTrue="1" operator="between">
      <formula>12</formula>
      <formula>16</formula>
    </cfRule>
    <cfRule type="cellIs" dxfId="4870" priority="2294" stopIfTrue="1" operator="greaterThan">
      <formula>16</formula>
    </cfRule>
  </conditionalFormatting>
  <conditionalFormatting sqref="K21">
    <cfRule type="cellIs" dxfId="4869" priority="2289" stopIfTrue="1" operator="greaterThan">
      <formula>6.2</formula>
    </cfRule>
    <cfRule type="cellIs" dxfId="4868" priority="2290" stopIfTrue="1" operator="between">
      <formula>5.601</formula>
      <formula>6.2</formula>
    </cfRule>
    <cfRule type="cellIs" dxfId="4867" priority="2291" stopIfTrue="1" operator="lessThanOrEqual">
      <formula>5.6</formula>
    </cfRule>
  </conditionalFormatting>
  <conditionalFormatting sqref="L21">
    <cfRule type="cellIs" dxfId="4866" priority="2288" stopIfTrue="1" operator="lessThanOrEqual">
      <formula>0.02</formula>
    </cfRule>
  </conditionalFormatting>
  <conditionalFormatting sqref="G21">
    <cfRule type="cellIs" dxfId="4865" priority="2285" stopIfTrue="1" operator="lessThanOrEqual">
      <formula>0.12</formula>
    </cfRule>
    <cfRule type="cellIs" dxfId="4864" priority="2286" stopIfTrue="1" operator="between">
      <formula>0.1201</formula>
      <formula>0.2</formula>
    </cfRule>
    <cfRule type="cellIs" dxfId="4863" priority="2287" stopIfTrue="1" operator="greaterThan">
      <formula>0.2</formula>
    </cfRule>
  </conditionalFormatting>
  <conditionalFormatting sqref="P21">
    <cfRule type="cellIs" dxfId="4862" priority="2283" stopIfTrue="1" operator="between">
      <formula>50.1</formula>
      <formula>100</formula>
    </cfRule>
    <cfRule type="cellIs" dxfId="4861" priority="2284" stopIfTrue="1" operator="greaterThan">
      <formula>100</formula>
    </cfRule>
  </conditionalFormatting>
  <conditionalFormatting sqref="O21">
    <cfRule type="cellIs" dxfId="4860" priority="2281" stopIfTrue="1" operator="between">
      <formula>1250.1</formula>
      <formula>5000</formula>
    </cfRule>
    <cfRule type="cellIs" dxfId="4859" priority="2282" stopIfTrue="1" operator="greaterThan">
      <formula>5000</formula>
    </cfRule>
  </conditionalFormatting>
  <conditionalFormatting sqref="F22:G22">
    <cfRule type="cellIs" dxfId="4858" priority="2278" stopIfTrue="1" operator="lessThanOrEqual">
      <formula>60</formula>
    </cfRule>
    <cfRule type="cellIs" dxfId="4857" priority="2279" stopIfTrue="1" operator="between">
      <formula>60</formula>
      <formula>100</formula>
    </cfRule>
    <cfRule type="cellIs" dxfId="4856" priority="2280" stopIfTrue="1" operator="greaterThan">
      <formula>100</formula>
    </cfRule>
  </conditionalFormatting>
  <conditionalFormatting sqref="E22">
    <cfRule type="cellIs" dxfId="4855" priority="2275" stopIfTrue="1" operator="lessThanOrEqual">
      <formula>2.5</formula>
    </cfRule>
    <cfRule type="cellIs" dxfId="4854" priority="2276" stopIfTrue="1" operator="between">
      <formula>2.5</formula>
      <formula>7</formula>
    </cfRule>
    <cfRule type="cellIs" dxfId="4853" priority="2277" stopIfTrue="1" operator="greaterThan">
      <formula>7</formula>
    </cfRule>
  </conditionalFormatting>
  <conditionalFormatting sqref="H22">
    <cfRule type="cellIs" dxfId="4852" priority="2272" stopIfTrue="1" operator="lessThanOrEqual">
      <formula>12</formula>
    </cfRule>
    <cfRule type="cellIs" dxfId="4851" priority="2273" stopIfTrue="1" operator="between">
      <formula>12</formula>
      <formula>16</formula>
    </cfRule>
    <cfRule type="cellIs" dxfId="4850" priority="2274" stopIfTrue="1" operator="greaterThan">
      <formula>16</formula>
    </cfRule>
  </conditionalFormatting>
  <conditionalFormatting sqref="K22">
    <cfRule type="cellIs" dxfId="4849" priority="2269" stopIfTrue="1" operator="greaterThan">
      <formula>6.2</formula>
    </cfRule>
    <cfRule type="cellIs" dxfId="4848" priority="2270" stopIfTrue="1" operator="between">
      <formula>5.601</formula>
      <formula>6.2</formula>
    </cfRule>
    <cfRule type="cellIs" dxfId="4847" priority="2271" stopIfTrue="1" operator="lessThanOrEqual">
      <formula>5.6</formula>
    </cfRule>
  </conditionalFormatting>
  <conditionalFormatting sqref="L22">
    <cfRule type="cellIs" dxfId="4846" priority="2268" stopIfTrue="1" operator="lessThanOrEqual">
      <formula>0.02</formula>
    </cfRule>
  </conditionalFormatting>
  <conditionalFormatting sqref="G22">
    <cfRule type="cellIs" dxfId="4845" priority="2265" stopIfTrue="1" operator="lessThanOrEqual">
      <formula>0.12</formula>
    </cfRule>
    <cfRule type="cellIs" dxfId="4844" priority="2266" stopIfTrue="1" operator="between">
      <formula>0.1201</formula>
      <formula>0.2</formula>
    </cfRule>
    <cfRule type="cellIs" dxfId="4843" priority="2267" stopIfTrue="1" operator="greaterThan">
      <formula>0.2</formula>
    </cfRule>
  </conditionalFormatting>
  <conditionalFormatting sqref="P22">
    <cfRule type="cellIs" dxfId="4842" priority="2263" stopIfTrue="1" operator="between">
      <formula>50.1</formula>
      <formula>100</formula>
    </cfRule>
    <cfRule type="cellIs" dxfId="4841" priority="2264" stopIfTrue="1" operator="greaterThan">
      <formula>100</formula>
    </cfRule>
  </conditionalFormatting>
  <conditionalFormatting sqref="O22">
    <cfRule type="cellIs" dxfId="4840" priority="2261" stopIfTrue="1" operator="between">
      <formula>1250.1</formula>
      <formula>5000</formula>
    </cfRule>
    <cfRule type="cellIs" dxfId="4839" priority="2262" stopIfTrue="1" operator="greaterThan">
      <formula>5000</formula>
    </cfRule>
  </conditionalFormatting>
  <conditionalFormatting sqref="F22:G22">
    <cfRule type="cellIs" dxfId="4838" priority="2258" stopIfTrue="1" operator="lessThanOrEqual">
      <formula>60</formula>
    </cfRule>
    <cfRule type="cellIs" dxfId="4837" priority="2259" stopIfTrue="1" operator="between">
      <formula>60</formula>
      <formula>100</formula>
    </cfRule>
    <cfRule type="cellIs" dxfId="4836" priority="2260" stopIfTrue="1" operator="greaterThan">
      <formula>100</formula>
    </cfRule>
  </conditionalFormatting>
  <conditionalFormatting sqref="E22">
    <cfRule type="cellIs" dxfId="4835" priority="2255" stopIfTrue="1" operator="lessThanOrEqual">
      <formula>2.5</formula>
    </cfRule>
    <cfRule type="cellIs" dxfId="4834" priority="2256" stopIfTrue="1" operator="between">
      <formula>2.5</formula>
      <formula>7</formula>
    </cfRule>
    <cfRule type="cellIs" dxfId="4833" priority="2257" stopIfTrue="1" operator="greaterThan">
      <formula>7</formula>
    </cfRule>
  </conditionalFormatting>
  <conditionalFormatting sqref="H22">
    <cfRule type="cellIs" dxfId="4832" priority="2252" stopIfTrue="1" operator="lessThanOrEqual">
      <formula>12</formula>
    </cfRule>
    <cfRule type="cellIs" dxfId="4831" priority="2253" stopIfTrue="1" operator="between">
      <formula>12</formula>
      <formula>16</formula>
    </cfRule>
    <cfRule type="cellIs" dxfId="4830" priority="2254" stopIfTrue="1" operator="greaterThan">
      <formula>16</formula>
    </cfRule>
  </conditionalFormatting>
  <conditionalFormatting sqref="K22">
    <cfRule type="cellIs" dxfId="4829" priority="2249" stopIfTrue="1" operator="greaterThan">
      <formula>6.2</formula>
    </cfRule>
    <cfRule type="cellIs" dxfId="4828" priority="2250" stopIfTrue="1" operator="between">
      <formula>5.601</formula>
      <formula>6.2</formula>
    </cfRule>
    <cfRule type="cellIs" dxfId="4827" priority="2251" stopIfTrue="1" operator="lessThanOrEqual">
      <formula>5.6</formula>
    </cfRule>
  </conditionalFormatting>
  <conditionalFormatting sqref="L22">
    <cfRule type="cellIs" dxfId="4826" priority="2248" stopIfTrue="1" operator="lessThanOrEqual">
      <formula>0.02</formula>
    </cfRule>
  </conditionalFormatting>
  <conditionalFormatting sqref="G22">
    <cfRule type="cellIs" dxfId="4825" priority="2245" stopIfTrue="1" operator="lessThanOrEqual">
      <formula>0.12</formula>
    </cfRule>
    <cfRule type="cellIs" dxfId="4824" priority="2246" stopIfTrue="1" operator="between">
      <formula>0.1201</formula>
      <formula>0.2</formula>
    </cfRule>
    <cfRule type="cellIs" dxfId="4823" priority="2247" stopIfTrue="1" operator="greaterThan">
      <formula>0.2</formula>
    </cfRule>
  </conditionalFormatting>
  <conditionalFormatting sqref="P22">
    <cfRule type="cellIs" dxfId="4822" priority="2243" stopIfTrue="1" operator="between">
      <formula>50.1</formula>
      <formula>100</formula>
    </cfRule>
    <cfRule type="cellIs" dxfId="4821" priority="2244" stopIfTrue="1" operator="greaterThan">
      <formula>100</formula>
    </cfRule>
  </conditionalFormatting>
  <conditionalFormatting sqref="O22">
    <cfRule type="cellIs" dxfId="4820" priority="2241" stopIfTrue="1" operator="between">
      <formula>1250.1</formula>
      <formula>5000</formula>
    </cfRule>
    <cfRule type="cellIs" dxfId="4819" priority="2242" stopIfTrue="1" operator="greaterThan">
      <formula>5000</formula>
    </cfRule>
  </conditionalFormatting>
  <conditionalFormatting sqref="G15">
    <cfRule type="cellIs" dxfId="4818" priority="2238" stopIfTrue="1" operator="lessThanOrEqual">
      <formula>60</formula>
    </cfRule>
    <cfRule type="cellIs" dxfId="4817" priority="2239" stopIfTrue="1" operator="between">
      <formula>60</formula>
      <formula>100</formula>
    </cfRule>
    <cfRule type="cellIs" dxfId="4816" priority="2240" stopIfTrue="1" operator="greaterThan">
      <formula>100</formula>
    </cfRule>
  </conditionalFormatting>
  <conditionalFormatting sqref="G15">
    <cfRule type="cellIs" dxfId="4815" priority="2235" stopIfTrue="1" operator="lessThanOrEqual">
      <formula>0.12</formula>
    </cfRule>
    <cfRule type="cellIs" dxfId="4814" priority="2236" stopIfTrue="1" operator="between">
      <formula>0.1201</formula>
      <formula>0.2</formula>
    </cfRule>
    <cfRule type="cellIs" dxfId="4813" priority="2237" stopIfTrue="1" operator="greaterThan">
      <formula>0.2</formula>
    </cfRule>
  </conditionalFormatting>
  <conditionalFormatting sqref="G15">
    <cfRule type="cellIs" dxfId="4812" priority="2232" stopIfTrue="1" operator="lessThanOrEqual">
      <formula>60</formula>
    </cfRule>
    <cfRule type="cellIs" dxfId="4811" priority="2233" stopIfTrue="1" operator="between">
      <formula>60</formula>
      <formula>100</formula>
    </cfRule>
    <cfRule type="cellIs" dxfId="4810" priority="2234" stopIfTrue="1" operator="greaterThan">
      <formula>100</formula>
    </cfRule>
  </conditionalFormatting>
  <conditionalFormatting sqref="G15">
    <cfRule type="cellIs" dxfId="4809" priority="2229" stopIfTrue="1" operator="lessThanOrEqual">
      <formula>0.12</formula>
    </cfRule>
    <cfRule type="cellIs" dxfId="4808" priority="2230" stopIfTrue="1" operator="between">
      <formula>0.1201</formula>
      <formula>0.2</formula>
    </cfRule>
    <cfRule type="cellIs" dxfId="4807" priority="2231" stopIfTrue="1" operator="greaterThan">
      <formula>0.2</formula>
    </cfRule>
  </conditionalFormatting>
  <conditionalFormatting sqref="G15">
    <cfRule type="cellIs" dxfId="4806" priority="2226" stopIfTrue="1" operator="lessThanOrEqual">
      <formula>60</formula>
    </cfRule>
    <cfRule type="cellIs" dxfId="4805" priority="2227" stopIfTrue="1" operator="between">
      <formula>60</formula>
      <formula>100</formula>
    </cfRule>
    <cfRule type="cellIs" dxfId="4804" priority="2228" stopIfTrue="1" operator="greaterThan">
      <formula>100</formula>
    </cfRule>
  </conditionalFormatting>
  <conditionalFormatting sqref="G15">
    <cfRule type="cellIs" dxfId="4803" priority="2223" stopIfTrue="1" operator="lessThanOrEqual">
      <formula>0.12</formula>
    </cfRule>
    <cfRule type="cellIs" dxfId="4802" priority="2224" stopIfTrue="1" operator="between">
      <formula>0.1201</formula>
      <formula>0.2</formula>
    </cfRule>
    <cfRule type="cellIs" dxfId="4801" priority="2225" stopIfTrue="1" operator="greaterThan">
      <formula>0.2</formula>
    </cfRule>
  </conditionalFormatting>
  <conditionalFormatting sqref="G15">
    <cfRule type="cellIs" dxfId="4800" priority="2220" stopIfTrue="1" operator="lessThanOrEqual">
      <formula>60</formula>
    </cfRule>
    <cfRule type="cellIs" dxfId="4799" priority="2221" stopIfTrue="1" operator="between">
      <formula>60</formula>
      <formula>100</formula>
    </cfRule>
    <cfRule type="cellIs" dxfId="4798" priority="2222" stopIfTrue="1" operator="greaterThan">
      <formula>100</formula>
    </cfRule>
  </conditionalFormatting>
  <conditionalFormatting sqref="G15">
    <cfRule type="cellIs" dxfId="4797" priority="2217" stopIfTrue="1" operator="lessThanOrEqual">
      <formula>0.12</formula>
    </cfRule>
    <cfRule type="cellIs" dxfId="4796" priority="2218" stopIfTrue="1" operator="between">
      <formula>0.1201</formula>
      <formula>0.2</formula>
    </cfRule>
    <cfRule type="cellIs" dxfId="4795" priority="2219" stopIfTrue="1" operator="greaterThan">
      <formula>0.2</formula>
    </cfRule>
  </conditionalFormatting>
  <conditionalFormatting sqref="Q12:Q22">
    <cfRule type="cellIs" dxfId="4794" priority="2215" operator="lessThanOrEqual">
      <formula>1</formula>
    </cfRule>
    <cfRule type="cellIs" dxfId="4793" priority="2216" operator="lessThan">
      <formula>3</formula>
    </cfRule>
  </conditionalFormatting>
  <conditionalFormatting sqref="F80:G80">
    <cfRule type="cellIs" dxfId="4792" priority="2212" stopIfTrue="1" operator="lessThanOrEqual">
      <formula>60</formula>
    </cfRule>
    <cfRule type="cellIs" dxfId="4791" priority="2213" stopIfTrue="1" operator="between">
      <formula>60</formula>
      <formula>100</formula>
    </cfRule>
    <cfRule type="cellIs" dxfId="4790" priority="2214" stopIfTrue="1" operator="greaterThan">
      <formula>100</formula>
    </cfRule>
  </conditionalFormatting>
  <conditionalFormatting sqref="E80">
    <cfRule type="cellIs" dxfId="4789" priority="2209" stopIfTrue="1" operator="lessThanOrEqual">
      <formula>2.5</formula>
    </cfRule>
    <cfRule type="cellIs" dxfId="4788" priority="2210" stopIfTrue="1" operator="between">
      <formula>2.5</formula>
      <formula>7</formula>
    </cfRule>
    <cfRule type="cellIs" dxfId="4787" priority="2211" stopIfTrue="1" operator="greaterThan">
      <formula>7</formula>
    </cfRule>
  </conditionalFormatting>
  <conditionalFormatting sqref="H80">
    <cfRule type="cellIs" dxfId="4786" priority="2206" stopIfTrue="1" operator="lessThanOrEqual">
      <formula>12</formula>
    </cfRule>
    <cfRule type="cellIs" dxfId="4785" priority="2207" stopIfTrue="1" operator="between">
      <formula>12</formula>
      <formula>16</formula>
    </cfRule>
    <cfRule type="cellIs" dxfId="4784" priority="2208" stopIfTrue="1" operator="greaterThan">
      <formula>16</formula>
    </cfRule>
  </conditionalFormatting>
  <conditionalFormatting sqref="K80">
    <cfRule type="cellIs" dxfId="4783" priority="2203" stopIfTrue="1" operator="greaterThan">
      <formula>6.2</formula>
    </cfRule>
    <cfRule type="cellIs" dxfId="4782" priority="2204" stopIfTrue="1" operator="between">
      <formula>5.601</formula>
      <formula>6.2</formula>
    </cfRule>
    <cfRule type="cellIs" dxfId="4781" priority="2205" stopIfTrue="1" operator="lessThanOrEqual">
      <formula>5.6</formula>
    </cfRule>
  </conditionalFormatting>
  <conditionalFormatting sqref="L80">
    <cfRule type="cellIs" dxfId="4780" priority="2202" stopIfTrue="1" operator="lessThanOrEqual">
      <formula>0.02</formula>
    </cfRule>
  </conditionalFormatting>
  <conditionalFormatting sqref="G80">
    <cfRule type="cellIs" dxfId="4779" priority="2199" stopIfTrue="1" operator="lessThanOrEqual">
      <formula>0.12</formula>
    </cfRule>
    <cfRule type="cellIs" dxfId="4778" priority="2200" stopIfTrue="1" operator="between">
      <formula>0.1201</formula>
      <formula>0.2</formula>
    </cfRule>
    <cfRule type="cellIs" dxfId="4777" priority="2201" stopIfTrue="1" operator="greaterThan">
      <formula>0.2</formula>
    </cfRule>
  </conditionalFormatting>
  <conditionalFormatting sqref="P80">
    <cfRule type="cellIs" dxfId="4776" priority="2197" stopIfTrue="1" operator="between">
      <formula>50.1</formula>
      <formula>100</formula>
    </cfRule>
    <cfRule type="cellIs" dxfId="4775" priority="2198" stopIfTrue="1" operator="greaterThan">
      <formula>100</formula>
    </cfRule>
  </conditionalFormatting>
  <conditionalFormatting sqref="O80">
    <cfRule type="cellIs" dxfId="4774" priority="2195" stopIfTrue="1" operator="between">
      <formula>1250.1</formula>
      <formula>5000</formula>
    </cfRule>
    <cfRule type="cellIs" dxfId="4773" priority="2196" stopIfTrue="1" operator="greaterThan">
      <formula>5000</formula>
    </cfRule>
  </conditionalFormatting>
  <conditionalFormatting sqref="F80:G80">
    <cfRule type="cellIs" dxfId="4772" priority="2192" stopIfTrue="1" operator="lessThanOrEqual">
      <formula>60</formula>
    </cfRule>
    <cfRule type="cellIs" dxfId="4771" priority="2193" stopIfTrue="1" operator="between">
      <formula>60</formula>
      <formula>100</formula>
    </cfRule>
    <cfRule type="cellIs" dxfId="4770" priority="2194" stopIfTrue="1" operator="greaterThan">
      <formula>100</formula>
    </cfRule>
  </conditionalFormatting>
  <conditionalFormatting sqref="E80">
    <cfRule type="cellIs" dxfId="4769" priority="2189" stopIfTrue="1" operator="lessThanOrEqual">
      <formula>2.5</formula>
    </cfRule>
    <cfRule type="cellIs" dxfId="4768" priority="2190" stopIfTrue="1" operator="between">
      <formula>2.5</formula>
      <formula>7</formula>
    </cfRule>
    <cfRule type="cellIs" dxfId="4767" priority="2191" stopIfTrue="1" operator="greaterThan">
      <formula>7</formula>
    </cfRule>
  </conditionalFormatting>
  <conditionalFormatting sqref="H80">
    <cfRule type="cellIs" dxfId="4766" priority="2186" stopIfTrue="1" operator="lessThanOrEqual">
      <formula>12</formula>
    </cfRule>
    <cfRule type="cellIs" dxfId="4765" priority="2187" stopIfTrue="1" operator="between">
      <formula>12</formula>
      <formula>16</formula>
    </cfRule>
    <cfRule type="cellIs" dxfId="4764" priority="2188" stopIfTrue="1" operator="greaterThan">
      <formula>16</formula>
    </cfRule>
  </conditionalFormatting>
  <conditionalFormatting sqref="K80">
    <cfRule type="cellIs" dxfId="4763" priority="2183" stopIfTrue="1" operator="greaterThan">
      <formula>6.2</formula>
    </cfRule>
    <cfRule type="cellIs" dxfId="4762" priority="2184" stopIfTrue="1" operator="between">
      <formula>5.601</formula>
      <formula>6.2</formula>
    </cfRule>
    <cfRule type="cellIs" dxfId="4761" priority="2185" stopIfTrue="1" operator="lessThanOrEqual">
      <formula>5.6</formula>
    </cfRule>
  </conditionalFormatting>
  <conditionalFormatting sqref="L80">
    <cfRule type="cellIs" dxfId="4760" priority="2182" stopIfTrue="1" operator="lessThanOrEqual">
      <formula>0.02</formula>
    </cfRule>
  </conditionalFormatting>
  <conditionalFormatting sqref="G80">
    <cfRule type="cellIs" dxfId="4759" priority="2179" stopIfTrue="1" operator="lessThanOrEqual">
      <formula>0.12</formula>
    </cfRule>
    <cfRule type="cellIs" dxfId="4758" priority="2180" stopIfTrue="1" operator="between">
      <formula>0.1201</formula>
      <formula>0.2</formula>
    </cfRule>
    <cfRule type="cellIs" dxfId="4757" priority="2181" stopIfTrue="1" operator="greaterThan">
      <formula>0.2</formula>
    </cfRule>
  </conditionalFormatting>
  <conditionalFormatting sqref="P80">
    <cfRule type="cellIs" dxfId="4756" priority="2177" stopIfTrue="1" operator="between">
      <formula>50.1</formula>
      <formula>100</formula>
    </cfRule>
    <cfRule type="cellIs" dxfId="4755" priority="2178" stopIfTrue="1" operator="greaterThan">
      <formula>100</formula>
    </cfRule>
  </conditionalFormatting>
  <conditionalFormatting sqref="O80">
    <cfRule type="cellIs" dxfId="4754" priority="2175" stopIfTrue="1" operator="between">
      <formula>1250.1</formula>
      <formula>5000</formula>
    </cfRule>
    <cfRule type="cellIs" dxfId="4753" priority="2176" stopIfTrue="1" operator="greaterThan">
      <formula>5000</formula>
    </cfRule>
  </conditionalFormatting>
  <conditionalFormatting sqref="Q80">
    <cfRule type="cellIs" dxfId="4752" priority="2173" operator="lessThanOrEqual">
      <formula>1</formula>
    </cfRule>
    <cfRule type="cellIs" dxfId="4751" priority="2174" operator="lessThan">
      <formula>3</formula>
    </cfRule>
  </conditionalFormatting>
  <conditionalFormatting sqref="F98:G98">
    <cfRule type="cellIs" dxfId="4750" priority="2170" stopIfTrue="1" operator="lessThanOrEqual">
      <formula>60</formula>
    </cfRule>
    <cfRule type="cellIs" dxfId="4749" priority="2171" stopIfTrue="1" operator="between">
      <formula>60</formula>
      <formula>100</formula>
    </cfRule>
    <cfRule type="cellIs" dxfId="4748" priority="2172" stopIfTrue="1" operator="greaterThan">
      <formula>100</formula>
    </cfRule>
  </conditionalFormatting>
  <conditionalFormatting sqref="E98">
    <cfRule type="cellIs" dxfId="4747" priority="2167" stopIfTrue="1" operator="lessThanOrEqual">
      <formula>2.5</formula>
    </cfRule>
    <cfRule type="cellIs" dxfId="4746" priority="2168" stopIfTrue="1" operator="between">
      <formula>2.5</formula>
      <formula>7</formula>
    </cfRule>
    <cfRule type="cellIs" dxfId="4745" priority="2169" stopIfTrue="1" operator="greaterThan">
      <formula>7</formula>
    </cfRule>
  </conditionalFormatting>
  <conditionalFormatting sqref="H98">
    <cfRule type="cellIs" dxfId="4744" priority="2164" stopIfTrue="1" operator="lessThanOrEqual">
      <formula>12</formula>
    </cfRule>
    <cfRule type="cellIs" dxfId="4743" priority="2165" stopIfTrue="1" operator="between">
      <formula>12</formula>
      <formula>16</formula>
    </cfRule>
    <cfRule type="cellIs" dxfId="4742" priority="2166" stopIfTrue="1" operator="greaterThan">
      <formula>16</formula>
    </cfRule>
  </conditionalFormatting>
  <conditionalFormatting sqref="K98">
    <cfRule type="cellIs" dxfId="4741" priority="2161" stopIfTrue="1" operator="greaterThan">
      <formula>6.2</formula>
    </cfRule>
    <cfRule type="cellIs" dxfId="4740" priority="2162" stopIfTrue="1" operator="between">
      <formula>5.601</formula>
      <formula>6.2</formula>
    </cfRule>
    <cfRule type="cellIs" dxfId="4739" priority="2163" stopIfTrue="1" operator="lessThanOrEqual">
      <formula>5.6</formula>
    </cfRule>
  </conditionalFormatting>
  <conditionalFormatting sqref="L98">
    <cfRule type="cellIs" dxfId="4738" priority="2160" stopIfTrue="1" operator="lessThanOrEqual">
      <formula>0.02</formula>
    </cfRule>
  </conditionalFormatting>
  <conditionalFormatting sqref="G98">
    <cfRule type="cellIs" dxfId="4737" priority="2157" stopIfTrue="1" operator="lessThanOrEqual">
      <formula>0.12</formula>
    </cfRule>
    <cfRule type="cellIs" dxfId="4736" priority="2158" stopIfTrue="1" operator="between">
      <formula>0.1201</formula>
      <formula>0.2</formula>
    </cfRule>
    <cfRule type="cellIs" dxfId="4735" priority="2159" stopIfTrue="1" operator="greaterThan">
      <formula>0.2</formula>
    </cfRule>
  </conditionalFormatting>
  <conditionalFormatting sqref="P98">
    <cfRule type="cellIs" dxfId="4734" priority="2155" stopIfTrue="1" operator="between">
      <formula>50.1</formula>
      <formula>100</formula>
    </cfRule>
    <cfRule type="cellIs" dxfId="4733" priority="2156" stopIfTrue="1" operator="greaterThan">
      <formula>100</formula>
    </cfRule>
  </conditionalFormatting>
  <conditionalFormatting sqref="O98">
    <cfRule type="cellIs" dxfId="4732" priority="2153" stopIfTrue="1" operator="between">
      <formula>1250.1</formula>
      <formula>5000</formula>
    </cfRule>
    <cfRule type="cellIs" dxfId="4731" priority="2154" stopIfTrue="1" operator="greaterThan">
      <formula>5000</formula>
    </cfRule>
  </conditionalFormatting>
  <conditionalFormatting sqref="F98:G98">
    <cfRule type="cellIs" dxfId="4730" priority="2150" stopIfTrue="1" operator="lessThanOrEqual">
      <formula>60</formula>
    </cfRule>
    <cfRule type="cellIs" dxfId="4729" priority="2151" stopIfTrue="1" operator="between">
      <formula>60</formula>
      <formula>100</formula>
    </cfRule>
    <cfRule type="cellIs" dxfId="4728" priority="2152" stopIfTrue="1" operator="greaterThan">
      <formula>100</formula>
    </cfRule>
  </conditionalFormatting>
  <conditionalFormatting sqref="E98">
    <cfRule type="cellIs" dxfId="4727" priority="2147" stopIfTrue="1" operator="lessThanOrEqual">
      <formula>2.5</formula>
    </cfRule>
    <cfRule type="cellIs" dxfId="4726" priority="2148" stopIfTrue="1" operator="between">
      <formula>2.5</formula>
      <formula>7</formula>
    </cfRule>
    <cfRule type="cellIs" dxfId="4725" priority="2149" stopIfTrue="1" operator="greaterThan">
      <formula>7</formula>
    </cfRule>
  </conditionalFormatting>
  <conditionalFormatting sqref="H98">
    <cfRule type="cellIs" dxfId="4724" priority="2144" stopIfTrue="1" operator="lessThanOrEqual">
      <formula>12</formula>
    </cfRule>
    <cfRule type="cellIs" dxfId="4723" priority="2145" stopIfTrue="1" operator="between">
      <formula>12</formula>
      <formula>16</formula>
    </cfRule>
    <cfRule type="cellIs" dxfId="4722" priority="2146" stopIfTrue="1" operator="greaterThan">
      <formula>16</formula>
    </cfRule>
  </conditionalFormatting>
  <conditionalFormatting sqref="K98">
    <cfRule type="cellIs" dxfId="4721" priority="2141" stopIfTrue="1" operator="greaterThan">
      <formula>6.2</formula>
    </cfRule>
    <cfRule type="cellIs" dxfId="4720" priority="2142" stopIfTrue="1" operator="between">
      <formula>5.601</formula>
      <formula>6.2</formula>
    </cfRule>
    <cfRule type="cellIs" dxfId="4719" priority="2143" stopIfTrue="1" operator="lessThanOrEqual">
      <formula>5.6</formula>
    </cfRule>
  </conditionalFormatting>
  <conditionalFormatting sqref="L98">
    <cfRule type="cellIs" dxfId="4718" priority="2140" stopIfTrue="1" operator="lessThanOrEqual">
      <formula>0.02</formula>
    </cfRule>
  </conditionalFormatting>
  <conditionalFormatting sqref="G98">
    <cfRule type="cellIs" dxfId="4717" priority="2137" stopIfTrue="1" operator="lessThanOrEqual">
      <formula>0.12</formula>
    </cfRule>
    <cfRule type="cellIs" dxfId="4716" priority="2138" stopIfTrue="1" operator="between">
      <formula>0.1201</formula>
      <formula>0.2</formula>
    </cfRule>
    <cfRule type="cellIs" dxfId="4715" priority="2139" stopIfTrue="1" operator="greaterThan">
      <formula>0.2</formula>
    </cfRule>
  </conditionalFormatting>
  <conditionalFormatting sqref="P98">
    <cfRule type="cellIs" dxfId="4714" priority="2135" stopIfTrue="1" operator="between">
      <formula>50.1</formula>
      <formula>100</formula>
    </cfRule>
    <cfRule type="cellIs" dxfId="4713" priority="2136" stopIfTrue="1" operator="greaterThan">
      <formula>100</formula>
    </cfRule>
  </conditionalFormatting>
  <conditionalFormatting sqref="O98">
    <cfRule type="cellIs" dxfId="4712" priority="2133" stopIfTrue="1" operator="between">
      <formula>1250.1</formula>
      <formula>5000</formula>
    </cfRule>
    <cfRule type="cellIs" dxfId="4711" priority="2134" stopIfTrue="1" operator="greaterThan">
      <formula>5000</formula>
    </cfRule>
  </conditionalFormatting>
  <conditionalFormatting sqref="Q98">
    <cfRule type="cellIs" dxfId="4710" priority="2131" operator="lessThanOrEqual">
      <formula>1</formula>
    </cfRule>
    <cfRule type="cellIs" dxfId="4709" priority="2132" operator="lessThan">
      <formula>3</formula>
    </cfRule>
  </conditionalFormatting>
  <conditionalFormatting sqref="F110:G110">
    <cfRule type="cellIs" dxfId="4708" priority="2128" stopIfTrue="1" operator="lessThanOrEqual">
      <formula>60</formula>
    </cfRule>
    <cfRule type="cellIs" dxfId="4707" priority="2129" stopIfTrue="1" operator="between">
      <formula>60</formula>
      <formula>100</formula>
    </cfRule>
    <cfRule type="cellIs" dxfId="4706" priority="2130" stopIfTrue="1" operator="greaterThan">
      <formula>100</formula>
    </cfRule>
  </conditionalFormatting>
  <conditionalFormatting sqref="E110">
    <cfRule type="cellIs" dxfId="4705" priority="2125" stopIfTrue="1" operator="lessThanOrEqual">
      <formula>2.5</formula>
    </cfRule>
    <cfRule type="cellIs" dxfId="4704" priority="2126" stopIfTrue="1" operator="between">
      <formula>2.5</formula>
      <formula>7</formula>
    </cfRule>
    <cfRule type="cellIs" dxfId="4703" priority="2127" stopIfTrue="1" operator="greaterThan">
      <formula>7</formula>
    </cfRule>
  </conditionalFormatting>
  <conditionalFormatting sqref="H110">
    <cfRule type="cellIs" dxfId="4702" priority="2122" stopIfTrue="1" operator="lessThanOrEqual">
      <formula>12</formula>
    </cfRule>
    <cfRule type="cellIs" dxfId="4701" priority="2123" stopIfTrue="1" operator="between">
      <formula>12</formula>
      <formula>16</formula>
    </cfRule>
    <cfRule type="cellIs" dxfId="4700" priority="2124" stopIfTrue="1" operator="greaterThan">
      <formula>16</formula>
    </cfRule>
  </conditionalFormatting>
  <conditionalFormatting sqref="K110">
    <cfRule type="cellIs" dxfId="4699" priority="2119" stopIfTrue="1" operator="greaterThan">
      <formula>6.2</formula>
    </cfRule>
    <cfRule type="cellIs" dxfId="4698" priority="2120" stopIfTrue="1" operator="between">
      <formula>5.601</formula>
      <formula>6.2</formula>
    </cfRule>
    <cfRule type="cellIs" dxfId="4697" priority="2121" stopIfTrue="1" operator="lessThanOrEqual">
      <formula>5.6</formula>
    </cfRule>
  </conditionalFormatting>
  <conditionalFormatting sqref="L110">
    <cfRule type="cellIs" dxfId="4696" priority="2118" stopIfTrue="1" operator="lessThanOrEqual">
      <formula>0.02</formula>
    </cfRule>
  </conditionalFormatting>
  <conditionalFormatting sqref="G110">
    <cfRule type="cellIs" dxfId="4695" priority="2115" stopIfTrue="1" operator="lessThanOrEqual">
      <formula>0.12</formula>
    </cfRule>
    <cfRule type="cellIs" dxfId="4694" priority="2116" stopIfTrue="1" operator="between">
      <formula>0.1201</formula>
      <formula>0.2</formula>
    </cfRule>
    <cfRule type="cellIs" dxfId="4693" priority="2117" stopIfTrue="1" operator="greaterThan">
      <formula>0.2</formula>
    </cfRule>
  </conditionalFormatting>
  <conditionalFormatting sqref="P110">
    <cfRule type="cellIs" dxfId="4692" priority="2113" stopIfTrue="1" operator="between">
      <formula>50.1</formula>
      <formula>100</formula>
    </cfRule>
    <cfRule type="cellIs" dxfId="4691" priority="2114" stopIfTrue="1" operator="greaterThan">
      <formula>100</formula>
    </cfRule>
  </conditionalFormatting>
  <conditionalFormatting sqref="O110">
    <cfRule type="cellIs" dxfId="4690" priority="2111" stopIfTrue="1" operator="between">
      <formula>1250.1</formula>
      <formula>5000</formula>
    </cfRule>
    <cfRule type="cellIs" dxfId="4689" priority="2112" stopIfTrue="1" operator="greaterThan">
      <formula>5000</formula>
    </cfRule>
  </conditionalFormatting>
  <conditionalFormatting sqref="F110:G110">
    <cfRule type="cellIs" dxfId="4688" priority="2108" stopIfTrue="1" operator="lessThanOrEqual">
      <formula>60</formula>
    </cfRule>
    <cfRule type="cellIs" dxfId="4687" priority="2109" stopIfTrue="1" operator="between">
      <formula>60</formula>
      <formula>100</formula>
    </cfRule>
    <cfRule type="cellIs" dxfId="4686" priority="2110" stopIfTrue="1" operator="greaterThan">
      <formula>100</formula>
    </cfRule>
  </conditionalFormatting>
  <conditionalFormatting sqref="E110">
    <cfRule type="cellIs" dxfId="4685" priority="2105" stopIfTrue="1" operator="lessThanOrEqual">
      <formula>2.5</formula>
    </cfRule>
    <cfRule type="cellIs" dxfId="4684" priority="2106" stopIfTrue="1" operator="between">
      <formula>2.5</formula>
      <formula>7</formula>
    </cfRule>
    <cfRule type="cellIs" dxfId="4683" priority="2107" stopIfTrue="1" operator="greaterThan">
      <formula>7</formula>
    </cfRule>
  </conditionalFormatting>
  <conditionalFormatting sqref="H110">
    <cfRule type="cellIs" dxfId="4682" priority="2102" stopIfTrue="1" operator="lessThanOrEqual">
      <formula>12</formula>
    </cfRule>
    <cfRule type="cellIs" dxfId="4681" priority="2103" stopIfTrue="1" operator="between">
      <formula>12</formula>
      <formula>16</formula>
    </cfRule>
    <cfRule type="cellIs" dxfId="4680" priority="2104" stopIfTrue="1" operator="greaterThan">
      <formula>16</formula>
    </cfRule>
  </conditionalFormatting>
  <conditionalFormatting sqref="K110">
    <cfRule type="cellIs" dxfId="4679" priority="2099" stopIfTrue="1" operator="greaterThan">
      <formula>6.2</formula>
    </cfRule>
    <cfRule type="cellIs" dxfId="4678" priority="2100" stopIfTrue="1" operator="between">
      <formula>5.601</formula>
      <formula>6.2</formula>
    </cfRule>
    <cfRule type="cellIs" dxfId="4677" priority="2101" stopIfTrue="1" operator="lessThanOrEqual">
      <formula>5.6</formula>
    </cfRule>
  </conditionalFormatting>
  <conditionalFormatting sqref="L110">
    <cfRule type="cellIs" dxfId="4676" priority="2098" stopIfTrue="1" operator="lessThanOrEqual">
      <formula>0.02</formula>
    </cfRule>
  </conditionalFormatting>
  <conditionalFormatting sqref="G110">
    <cfRule type="cellIs" dxfId="4675" priority="2095" stopIfTrue="1" operator="lessThanOrEqual">
      <formula>0.12</formula>
    </cfRule>
    <cfRule type="cellIs" dxfId="4674" priority="2096" stopIfTrue="1" operator="between">
      <formula>0.1201</formula>
      <formula>0.2</formula>
    </cfRule>
    <cfRule type="cellIs" dxfId="4673" priority="2097" stopIfTrue="1" operator="greaterThan">
      <formula>0.2</formula>
    </cfRule>
  </conditionalFormatting>
  <conditionalFormatting sqref="P110">
    <cfRule type="cellIs" dxfId="4672" priority="2093" stopIfTrue="1" operator="between">
      <formula>50.1</formula>
      <formula>100</formula>
    </cfRule>
    <cfRule type="cellIs" dxfId="4671" priority="2094" stopIfTrue="1" operator="greaterThan">
      <formula>100</formula>
    </cfRule>
  </conditionalFormatting>
  <conditionalFormatting sqref="O110">
    <cfRule type="cellIs" dxfId="4670" priority="2091" stopIfTrue="1" operator="between">
      <formula>1250.1</formula>
      <formula>5000</formula>
    </cfRule>
    <cfRule type="cellIs" dxfId="4669" priority="2092" stopIfTrue="1" operator="greaterThan">
      <formula>5000</formula>
    </cfRule>
  </conditionalFormatting>
  <conditionalFormatting sqref="F110:G110">
    <cfRule type="cellIs" dxfId="4668" priority="2088" stopIfTrue="1" operator="lessThanOrEqual">
      <formula>60</formula>
    </cfRule>
    <cfRule type="cellIs" dxfId="4667" priority="2089" stopIfTrue="1" operator="between">
      <formula>60</formula>
      <formula>100</formula>
    </cfRule>
    <cfRule type="cellIs" dxfId="4666" priority="2090" stopIfTrue="1" operator="greaterThan">
      <formula>100</formula>
    </cfRule>
  </conditionalFormatting>
  <conditionalFormatting sqref="E110">
    <cfRule type="cellIs" dxfId="4665" priority="2085" stopIfTrue="1" operator="lessThanOrEqual">
      <formula>2.5</formula>
    </cfRule>
    <cfRule type="cellIs" dxfId="4664" priority="2086" stopIfTrue="1" operator="between">
      <formula>2.5</formula>
      <formula>7</formula>
    </cfRule>
    <cfRule type="cellIs" dxfId="4663" priority="2087" stopIfTrue="1" operator="greaterThan">
      <formula>7</formula>
    </cfRule>
  </conditionalFormatting>
  <conditionalFormatting sqref="H110">
    <cfRule type="cellIs" dxfId="4662" priority="2082" stopIfTrue="1" operator="lessThanOrEqual">
      <formula>12</formula>
    </cfRule>
    <cfRule type="cellIs" dxfId="4661" priority="2083" stopIfTrue="1" operator="between">
      <formula>12</formula>
      <formula>16</formula>
    </cfRule>
    <cfRule type="cellIs" dxfId="4660" priority="2084" stopIfTrue="1" operator="greaterThan">
      <formula>16</formula>
    </cfRule>
  </conditionalFormatting>
  <conditionalFormatting sqref="K110">
    <cfRule type="cellIs" dxfId="4659" priority="2079" stopIfTrue="1" operator="greaterThan">
      <formula>6.2</formula>
    </cfRule>
    <cfRule type="cellIs" dxfId="4658" priority="2080" stopIfTrue="1" operator="between">
      <formula>5.601</formula>
      <formula>6.2</formula>
    </cfRule>
    <cfRule type="cellIs" dxfId="4657" priority="2081" stopIfTrue="1" operator="lessThanOrEqual">
      <formula>5.6</formula>
    </cfRule>
  </conditionalFormatting>
  <conditionalFormatting sqref="L110">
    <cfRule type="cellIs" dxfId="4656" priority="2078" stopIfTrue="1" operator="lessThanOrEqual">
      <formula>0.02</formula>
    </cfRule>
  </conditionalFormatting>
  <conditionalFormatting sqref="G110">
    <cfRule type="cellIs" dxfId="4655" priority="2075" stopIfTrue="1" operator="lessThanOrEqual">
      <formula>0.12</formula>
    </cfRule>
    <cfRule type="cellIs" dxfId="4654" priority="2076" stopIfTrue="1" operator="between">
      <formula>0.1201</formula>
      <formula>0.2</formula>
    </cfRule>
    <cfRule type="cellIs" dxfId="4653" priority="2077" stopIfTrue="1" operator="greaterThan">
      <formula>0.2</formula>
    </cfRule>
  </conditionalFormatting>
  <conditionalFormatting sqref="P110">
    <cfRule type="cellIs" dxfId="4652" priority="2073" stopIfTrue="1" operator="between">
      <formula>50.1</formula>
      <formula>100</formula>
    </cfRule>
    <cfRule type="cellIs" dxfId="4651" priority="2074" stopIfTrue="1" operator="greaterThan">
      <formula>100</formula>
    </cfRule>
  </conditionalFormatting>
  <conditionalFormatting sqref="O110">
    <cfRule type="cellIs" dxfId="4650" priority="2071" stopIfTrue="1" operator="between">
      <formula>1250.1</formula>
      <formula>5000</formula>
    </cfRule>
    <cfRule type="cellIs" dxfId="4649" priority="2072" stopIfTrue="1" operator="greaterThan">
      <formula>5000</formula>
    </cfRule>
  </conditionalFormatting>
  <conditionalFormatting sqref="F110:G110">
    <cfRule type="cellIs" dxfId="4648" priority="2068" stopIfTrue="1" operator="lessThanOrEqual">
      <formula>60</formula>
    </cfRule>
    <cfRule type="cellIs" dxfId="4647" priority="2069" stopIfTrue="1" operator="between">
      <formula>60</formula>
      <formula>100</formula>
    </cfRule>
    <cfRule type="cellIs" dxfId="4646" priority="2070" stopIfTrue="1" operator="greaterThan">
      <formula>100</formula>
    </cfRule>
  </conditionalFormatting>
  <conditionalFormatting sqref="E110">
    <cfRule type="cellIs" dxfId="4645" priority="2065" stopIfTrue="1" operator="lessThanOrEqual">
      <formula>2.5</formula>
    </cfRule>
    <cfRule type="cellIs" dxfId="4644" priority="2066" stopIfTrue="1" operator="between">
      <formula>2.5</formula>
      <formula>7</formula>
    </cfRule>
    <cfRule type="cellIs" dxfId="4643" priority="2067" stopIfTrue="1" operator="greaterThan">
      <formula>7</formula>
    </cfRule>
  </conditionalFormatting>
  <conditionalFormatting sqref="H110">
    <cfRule type="cellIs" dxfId="4642" priority="2062" stopIfTrue="1" operator="lessThanOrEqual">
      <formula>12</formula>
    </cfRule>
    <cfRule type="cellIs" dxfId="4641" priority="2063" stopIfTrue="1" operator="between">
      <formula>12</formula>
      <formula>16</formula>
    </cfRule>
    <cfRule type="cellIs" dxfId="4640" priority="2064" stopIfTrue="1" operator="greaterThan">
      <formula>16</formula>
    </cfRule>
  </conditionalFormatting>
  <conditionalFormatting sqref="K110">
    <cfRule type="cellIs" dxfId="4639" priority="2059" stopIfTrue="1" operator="greaterThan">
      <formula>6.2</formula>
    </cfRule>
    <cfRule type="cellIs" dxfId="4638" priority="2060" stopIfTrue="1" operator="between">
      <formula>5.601</formula>
      <formula>6.2</formula>
    </cfRule>
    <cfRule type="cellIs" dxfId="4637" priority="2061" stopIfTrue="1" operator="lessThanOrEqual">
      <formula>5.6</formula>
    </cfRule>
  </conditionalFormatting>
  <conditionalFormatting sqref="L110">
    <cfRule type="cellIs" dxfId="4636" priority="2058" stopIfTrue="1" operator="lessThanOrEqual">
      <formula>0.02</formula>
    </cfRule>
  </conditionalFormatting>
  <conditionalFormatting sqref="G110">
    <cfRule type="cellIs" dxfId="4635" priority="2055" stopIfTrue="1" operator="lessThanOrEqual">
      <formula>0.12</formula>
    </cfRule>
    <cfRule type="cellIs" dxfId="4634" priority="2056" stopIfTrue="1" operator="between">
      <formula>0.1201</formula>
      <formula>0.2</formula>
    </cfRule>
    <cfRule type="cellIs" dxfId="4633" priority="2057" stopIfTrue="1" operator="greaterThan">
      <formula>0.2</formula>
    </cfRule>
  </conditionalFormatting>
  <conditionalFormatting sqref="P110">
    <cfRule type="cellIs" dxfId="4632" priority="2053" stopIfTrue="1" operator="between">
      <formula>50.1</formula>
      <formula>100</formula>
    </cfRule>
    <cfRule type="cellIs" dxfId="4631" priority="2054" stopIfTrue="1" operator="greaterThan">
      <formula>100</formula>
    </cfRule>
  </conditionalFormatting>
  <conditionalFormatting sqref="O110">
    <cfRule type="cellIs" dxfId="4630" priority="2051" stopIfTrue="1" operator="between">
      <formula>1250.1</formula>
      <formula>5000</formula>
    </cfRule>
    <cfRule type="cellIs" dxfId="4629" priority="2052" stopIfTrue="1" operator="greaterThan">
      <formula>5000</formula>
    </cfRule>
  </conditionalFormatting>
  <conditionalFormatting sqref="Q110">
    <cfRule type="cellIs" dxfId="4628" priority="2049" operator="lessThanOrEqual">
      <formula>1</formula>
    </cfRule>
    <cfRule type="cellIs" dxfId="4627" priority="2050" operator="lessThan">
      <formula>3</formula>
    </cfRule>
  </conditionalFormatting>
  <conditionalFormatting sqref="F122">
    <cfRule type="cellIs" dxfId="4626" priority="2046" stopIfTrue="1" operator="lessThanOrEqual">
      <formula>60</formula>
    </cfRule>
    <cfRule type="cellIs" dxfId="4625" priority="2047" stopIfTrue="1" operator="between">
      <formula>60</formula>
      <formula>100</formula>
    </cfRule>
    <cfRule type="cellIs" dxfId="4624" priority="2048" stopIfTrue="1" operator="greaterThan">
      <formula>100</formula>
    </cfRule>
  </conditionalFormatting>
  <conditionalFormatting sqref="E122">
    <cfRule type="cellIs" dxfId="4623" priority="2043" stopIfTrue="1" operator="lessThanOrEqual">
      <formula>2.5</formula>
    </cfRule>
    <cfRule type="cellIs" dxfId="4622" priority="2044" stopIfTrue="1" operator="between">
      <formula>2.5</formula>
      <formula>7</formula>
    </cfRule>
    <cfRule type="cellIs" dxfId="4621" priority="2045" stopIfTrue="1" operator="greaterThan">
      <formula>7</formula>
    </cfRule>
  </conditionalFormatting>
  <conditionalFormatting sqref="H122">
    <cfRule type="cellIs" dxfId="4620" priority="2040" stopIfTrue="1" operator="lessThanOrEqual">
      <formula>12</formula>
    </cfRule>
    <cfRule type="cellIs" dxfId="4619" priority="2041" stopIfTrue="1" operator="between">
      <formula>12</formula>
      <formula>16</formula>
    </cfRule>
    <cfRule type="cellIs" dxfId="4618" priority="2042" stopIfTrue="1" operator="greaterThan">
      <formula>16</formula>
    </cfRule>
  </conditionalFormatting>
  <conditionalFormatting sqref="K122">
    <cfRule type="cellIs" dxfId="4617" priority="2037" stopIfTrue="1" operator="greaterThan">
      <formula>6.2</formula>
    </cfRule>
    <cfRule type="cellIs" dxfId="4616" priority="2038" stopIfTrue="1" operator="between">
      <formula>5.601</formula>
      <formula>6.2</formula>
    </cfRule>
    <cfRule type="cellIs" dxfId="4615" priority="2039" stopIfTrue="1" operator="lessThanOrEqual">
      <formula>5.6</formula>
    </cfRule>
  </conditionalFormatting>
  <conditionalFormatting sqref="L122">
    <cfRule type="cellIs" dxfId="4614" priority="2036" stopIfTrue="1" operator="lessThanOrEqual">
      <formula>0.02</formula>
    </cfRule>
  </conditionalFormatting>
  <conditionalFormatting sqref="P122">
    <cfRule type="cellIs" dxfId="4613" priority="2034" stopIfTrue="1" operator="between">
      <formula>50.1</formula>
      <formula>100</formula>
    </cfRule>
    <cfRule type="cellIs" dxfId="4612" priority="2035" stopIfTrue="1" operator="greaterThan">
      <formula>100</formula>
    </cfRule>
  </conditionalFormatting>
  <conditionalFormatting sqref="O122">
    <cfRule type="cellIs" dxfId="4611" priority="2032" stopIfTrue="1" operator="between">
      <formula>1250.1</formula>
      <formula>5000</formula>
    </cfRule>
    <cfRule type="cellIs" dxfId="4610" priority="2033" stopIfTrue="1" operator="greaterThan">
      <formula>5000</formula>
    </cfRule>
  </conditionalFormatting>
  <conditionalFormatting sqref="F122">
    <cfRule type="cellIs" dxfId="4609" priority="2029" stopIfTrue="1" operator="lessThanOrEqual">
      <formula>60</formula>
    </cfRule>
    <cfRule type="cellIs" dxfId="4608" priority="2030" stopIfTrue="1" operator="between">
      <formula>60</formula>
      <formula>100</formula>
    </cfRule>
    <cfRule type="cellIs" dxfId="4607" priority="2031" stopIfTrue="1" operator="greaterThan">
      <formula>100</formula>
    </cfRule>
  </conditionalFormatting>
  <conditionalFormatting sqref="E122">
    <cfRule type="cellIs" dxfId="4606" priority="2026" stopIfTrue="1" operator="lessThanOrEqual">
      <formula>2.5</formula>
    </cfRule>
    <cfRule type="cellIs" dxfId="4605" priority="2027" stopIfTrue="1" operator="between">
      <formula>2.5</formula>
      <formula>7</formula>
    </cfRule>
    <cfRule type="cellIs" dxfId="4604" priority="2028" stopIfTrue="1" operator="greaterThan">
      <formula>7</formula>
    </cfRule>
  </conditionalFormatting>
  <conditionalFormatting sqref="H122">
    <cfRule type="cellIs" dxfId="4603" priority="2023" stopIfTrue="1" operator="lessThanOrEqual">
      <formula>12</formula>
    </cfRule>
    <cfRule type="cellIs" dxfId="4602" priority="2024" stopIfTrue="1" operator="between">
      <formula>12</formula>
      <formula>16</formula>
    </cfRule>
    <cfRule type="cellIs" dxfId="4601" priority="2025" stopIfTrue="1" operator="greaterThan">
      <formula>16</formula>
    </cfRule>
  </conditionalFormatting>
  <conditionalFormatting sqref="K122">
    <cfRule type="cellIs" dxfId="4600" priority="2020" stopIfTrue="1" operator="greaterThan">
      <formula>6.2</formula>
    </cfRule>
    <cfRule type="cellIs" dxfId="4599" priority="2021" stopIfTrue="1" operator="between">
      <formula>5.601</formula>
      <formula>6.2</formula>
    </cfRule>
    <cfRule type="cellIs" dxfId="4598" priority="2022" stopIfTrue="1" operator="lessThanOrEqual">
      <formula>5.6</formula>
    </cfRule>
  </conditionalFormatting>
  <conditionalFormatting sqref="L122">
    <cfRule type="cellIs" dxfId="4597" priority="2019" stopIfTrue="1" operator="lessThanOrEqual">
      <formula>0.02</formula>
    </cfRule>
  </conditionalFormatting>
  <conditionalFormatting sqref="P122">
    <cfRule type="cellIs" dxfId="4596" priority="2017" stopIfTrue="1" operator="between">
      <formula>50.1</formula>
      <formula>100</formula>
    </cfRule>
    <cfRule type="cellIs" dxfId="4595" priority="2018" stopIfTrue="1" operator="greaterThan">
      <formula>100</formula>
    </cfRule>
  </conditionalFormatting>
  <conditionalFormatting sqref="O122">
    <cfRule type="cellIs" dxfId="4594" priority="2015" stopIfTrue="1" operator="between">
      <formula>1250.1</formula>
      <formula>5000</formula>
    </cfRule>
    <cfRule type="cellIs" dxfId="4593" priority="2016" stopIfTrue="1" operator="greaterThan">
      <formula>5000</formula>
    </cfRule>
  </conditionalFormatting>
  <conditionalFormatting sqref="E122">
    <cfRule type="cellIs" dxfId="4592" priority="2012" stopIfTrue="1" operator="lessThanOrEqual">
      <formula>2.5</formula>
    </cfRule>
    <cfRule type="cellIs" dxfId="4591" priority="2013" stopIfTrue="1" operator="between">
      <formula>2.5</formula>
      <formula>7</formula>
    </cfRule>
    <cfRule type="cellIs" dxfId="4590" priority="2014" stopIfTrue="1" operator="greaterThan">
      <formula>7</formula>
    </cfRule>
  </conditionalFormatting>
  <conditionalFormatting sqref="H122">
    <cfRule type="cellIs" dxfId="4589" priority="2009" stopIfTrue="1" operator="lessThanOrEqual">
      <formula>12</formula>
    </cfRule>
    <cfRule type="cellIs" dxfId="4588" priority="2010" stopIfTrue="1" operator="between">
      <formula>12</formula>
      <formula>16</formula>
    </cfRule>
    <cfRule type="cellIs" dxfId="4587" priority="2011" stopIfTrue="1" operator="greaterThan">
      <formula>16</formula>
    </cfRule>
  </conditionalFormatting>
  <conditionalFormatting sqref="K122">
    <cfRule type="cellIs" dxfId="4586" priority="2006" stopIfTrue="1" operator="greaterThan">
      <formula>6.2</formula>
    </cfRule>
    <cfRule type="cellIs" dxfId="4585" priority="2007" stopIfTrue="1" operator="between">
      <formula>5.601</formula>
      <formula>6.2</formula>
    </cfRule>
    <cfRule type="cellIs" dxfId="4584" priority="2008" stopIfTrue="1" operator="lessThanOrEqual">
      <formula>5.6</formula>
    </cfRule>
  </conditionalFormatting>
  <conditionalFormatting sqref="L122">
    <cfRule type="cellIs" dxfId="4583" priority="2005" stopIfTrue="1" operator="lessThanOrEqual">
      <formula>0.02</formula>
    </cfRule>
  </conditionalFormatting>
  <conditionalFormatting sqref="P122">
    <cfRule type="cellIs" dxfId="4582" priority="2003" stopIfTrue="1" operator="between">
      <formula>50.1</formula>
      <formula>100</formula>
    </cfRule>
    <cfRule type="cellIs" dxfId="4581" priority="2004" stopIfTrue="1" operator="greaterThan">
      <formula>100</formula>
    </cfRule>
  </conditionalFormatting>
  <conditionalFormatting sqref="O122">
    <cfRule type="cellIs" dxfId="4580" priority="2001" stopIfTrue="1" operator="between">
      <formula>1250.1</formula>
      <formula>5000</formula>
    </cfRule>
    <cfRule type="cellIs" dxfId="4579" priority="2002" stopIfTrue="1" operator="greaterThan">
      <formula>5000</formula>
    </cfRule>
  </conditionalFormatting>
  <conditionalFormatting sqref="E122">
    <cfRule type="cellIs" dxfId="4578" priority="1998" stopIfTrue="1" operator="lessThanOrEqual">
      <formula>2.5</formula>
    </cfRule>
    <cfRule type="cellIs" dxfId="4577" priority="1999" stopIfTrue="1" operator="between">
      <formula>2.5</formula>
      <formula>7</formula>
    </cfRule>
    <cfRule type="cellIs" dxfId="4576" priority="2000" stopIfTrue="1" operator="greaterThan">
      <formula>7</formula>
    </cfRule>
  </conditionalFormatting>
  <conditionalFormatting sqref="H122">
    <cfRule type="cellIs" dxfId="4575" priority="1995" stopIfTrue="1" operator="lessThanOrEqual">
      <formula>12</formula>
    </cfRule>
    <cfRule type="cellIs" dxfId="4574" priority="1996" stopIfTrue="1" operator="between">
      <formula>12</formula>
      <formula>16</formula>
    </cfRule>
    <cfRule type="cellIs" dxfId="4573" priority="1997" stopIfTrue="1" operator="greaterThan">
      <formula>16</formula>
    </cfRule>
  </conditionalFormatting>
  <conditionalFormatting sqref="K122">
    <cfRule type="cellIs" dxfId="4572" priority="1992" stopIfTrue="1" operator="greaterThan">
      <formula>6.2</formula>
    </cfRule>
    <cfRule type="cellIs" dxfId="4571" priority="1993" stopIfTrue="1" operator="between">
      <formula>5.601</formula>
      <formula>6.2</formula>
    </cfRule>
    <cfRule type="cellIs" dxfId="4570" priority="1994" stopIfTrue="1" operator="lessThanOrEqual">
      <formula>5.6</formula>
    </cfRule>
  </conditionalFormatting>
  <conditionalFormatting sqref="L122">
    <cfRule type="cellIs" dxfId="4569" priority="1991" stopIfTrue="1" operator="lessThanOrEqual">
      <formula>0.02</formula>
    </cfRule>
  </conditionalFormatting>
  <conditionalFormatting sqref="P122">
    <cfRule type="cellIs" dxfId="4568" priority="1989" stopIfTrue="1" operator="between">
      <formula>50.1</formula>
      <formula>100</formula>
    </cfRule>
    <cfRule type="cellIs" dxfId="4567" priority="1990" stopIfTrue="1" operator="greaterThan">
      <formula>100</formula>
    </cfRule>
  </conditionalFormatting>
  <conditionalFormatting sqref="O122">
    <cfRule type="cellIs" dxfId="4566" priority="1987" stopIfTrue="1" operator="between">
      <formula>1250.1</formula>
      <formula>5000</formula>
    </cfRule>
    <cfRule type="cellIs" dxfId="4565" priority="1988" stopIfTrue="1" operator="greaterThan">
      <formula>5000</formula>
    </cfRule>
  </conditionalFormatting>
  <conditionalFormatting sqref="F122">
    <cfRule type="cellIs" dxfId="4564" priority="1984" stopIfTrue="1" operator="lessThanOrEqual">
      <formula>60</formula>
    </cfRule>
    <cfRule type="cellIs" dxfId="4563" priority="1985" stopIfTrue="1" operator="between">
      <formula>60</formula>
      <formula>100</formula>
    </cfRule>
    <cfRule type="cellIs" dxfId="4562" priority="1986" stopIfTrue="1" operator="greaterThan">
      <formula>100</formula>
    </cfRule>
  </conditionalFormatting>
  <conditionalFormatting sqref="F122">
    <cfRule type="cellIs" dxfId="4561" priority="1981" stopIfTrue="1" operator="lessThanOrEqual">
      <formula>60</formula>
    </cfRule>
    <cfRule type="cellIs" dxfId="4560" priority="1982" stopIfTrue="1" operator="between">
      <formula>60</formula>
      <formula>100</formula>
    </cfRule>
    <cfRule type="cellIs" dxfId="4559" priority="1983" stopIfTrue="1" operator="greaterThan">
      <formula>100</formula>
    </cfRule>
  </conditionalFormatting>
  <conditionalFormatting sqref="G122">
    <cfRule type="cellIs" dxfId="4558" priority="1978" stopIfTrue="1" operator="lessThanOrEqual">
      <formula>60</formula>
    </cfRule>
    <cfRule type="cellIs" dxfId="4557" priority="1979" stopIfTrue="1" operator="between">
      <formula>60</formula>
      <formula>100</formula>
    </cfRule>
    <cfRule type="cellIs" dxfId="4556" priority="1980" stopIfTrue="1" operator="greaterThan">
      <formula>100</formula>
    </cfRule>
  </conditionalFormatting>
  <conditionalFormatting sqref="G122">
    <cfRule type="cellIs" dxfId="4555" priority="1975" stopIfTrue="1" operator="lessThanOrEqual">
      <formula>0.12</formula>
    </cfRule>
    <cfRule type="cellIs" dxfId="4554" priority="1976" stopIfTrue="1" operator="between">
      <formula>0.1201</formula>
      <formula>0.2</formula>
    </cfRule>
    <cfRule type="cellIs" dxfId="4553" priority="1977" stopIfTrue="1" operator="greaterThan">
      <formula>0.2</formula>
    </cfRule>
  </conditionalFormatting>
  <conditionalFormatting sqref="G122">
    <cfRule type="cellIs" dxfId="4552" priority="1972" stopIfTrue="1" operator="lessThanOrEqual">
      <formula>60</formula>
    </cfRule>
    <cfRule type="cellIs" dxfId="4551" priority="1973" stopIfTrue="1" operator="between">
      <formula>60</formula>
      <formula>100</formula>
    </cfRule>
    <cfRule type="cellIs" dxfId="4550" priority="1974" stopIfTrue="1" operator="greaterThan">
      <formula>100</formula>
    </cfRule>
  </conditionalFormatting>
  <conditionalFormatting sqref="G122">
    <cfRule type="cellIs" dxfId="4549" priority="1969" stopIfTrue="1" operator="lessThanOrEqual">
      <formula>0.12</formula>
    </cfRule>
    <cfRule type="cellIs" dxfId="4548" priority="1970" stopIfTrue="1" operator="between">
      <formula>0.1201</formula>
      <formula>0.2</formula>
    </cfRule>
    <cfRule type="cellIs" dxfId="4547" priority="1971" stopIfTrue="1" operator="greaterThan">
      <formula>0.2</formula>
    </cfRule>
  </conditionalFormatting>
  <conditionalFormatting sqref="G122">
    <cfRule type="cellIs" dxfId="4546" priority="1966" stopIfTrue="1" operator="lessThanOrEqual">
      <formula>60</formula>
    </cfRule>
    <cfRule type="cellIs" dxfId="4545" priority="1967" stopIfTrue="1" operator="between">
      <formula>60</formula>
      <formula>100</formula>
    </cfRule>
    <cfRule type="cellIs" dxfId="4544" priority="1968" stopIfTrue="1" operator="greaterThan">
      <formula>100</formula>
    </cfRule>
  </conditionalFormatting>
  <conditionalFormatting sqref="G122">
    <cfRule type="cellIs" dxfId="4543" priority="1963" stopIfTrue="1" operator="lessThanOrEqual">
      <formula>0.12</formula>
    </cfRule>
    <cfRule type="cellIs" dxfId="4542" priority="1964" stopIfTrue="1" operator="between">
      <formula>0.1201</formula>
      <formula>0.2</formula>
    </cfRule>
    <cfRule type="cellIs" dxfId="4541" priority="1965" stopIfTrue="1" operator="greaterThan">
      <formula>0.2</formula>
    </cfRule>
  </conditionalFormatting>
  <conditionalFormatting sqref="G122">
    <cfRule type="cellIs" dxfId="4540" priority="1960" stopIfTrue="1" operator="lessThanOrEqual">
      <formula>60</formula>
    </cfRule>
    <cfRule type="cellIs" dxfId="4539" priority="1961" stopIfTrue="1" operator="between">
      <formula>60</formula>
      <formula>100</formula>
    </cfRule>
    <cfRule type="cellIs" dxfId="4538" priority="1962" stopIfTrue="1" operator="greaterThan">
      <formula>100</formula>
    </cfRule>
  </conditionalFormatting>
  <conditionalFormatting sqref="G122">
    <cfRule type="cellIs" dxfId="4537" priority="1957" stopIfTrue="1" operator="lessThanOrEqual">
      <formula>0.12</formula>
    </cfRule>
    <cfRule type="cellIs" dxfId="4536" priority="1958" stopIfTrue="1" operator="between">
      <formula>0.1201</formula>
      <formula>0.2</formula>
    </cfRule>
    <cfRule type="cellIs" dxfId="4535" priority="1959" stopIfTrue="1" operator="greaterThan">
      <formula>0.2</formula>
    </cfRule>
  </conditionalFormatting>
  <conditionalFormatting sqref="Q122">
    <cfRule type="cellIs" dxfId="4534" priority="1955" operator="lessThanOrEqual">
      <formula>1</formula>
    </cfRule>
    <cfRule type="cellIs" dxfId="4533" priority="1956" operator="lessThan">
      <formula>3</formula>
    </cfRule>
  </conditionalFormatting>
  <conditionalFormatting sqref="F140:G140">
    <cfRule type="cellIs" dxfId="4532" priority="1952" stopIfTrue="1" operator="lessThanOrEqual">
      <formula>60</formula>
    </cfRule>
    <cfRule type="cellIs" dxfId="4531" priority="1953" stopIfTrue="1" operator="between">
      <formula>60</formula>
      <formula>100</formula>
    </cfRule>
    <cfRule type="cellIs" dxfId="4530" priority="1954" stopIfTrue="1" operator="greaterThan">
      <formula>100</formula>
    </cfRule>
  </conditionalFormatting>
  <conditionalFormatting sqref="E140">
    <cfRule type="cellIs" dxfId="4529" priority="1949" stopIfTrue="1" operator="lessThanOrEqual">
      <formula>2.5</formula>
    </cfRule>
    <cfRule type="cellIs" dxfId="4528" priority="1950" stopIfTrue="1" operator="between">
      <formula>2.5</formula>
      <formula>7</formula>
    </cfRule>
    <cfRule type="cellIs" dxfId="4527" priority="1951" stopIfTrue="1" operator="greaterThan">
      <formula>7</formula>
    </cfRule>
  </conditionalFormatting>
  <conditionalFormatting sqref="H140">
    <cfRule type="cellIs" dxfId="4526" priority="1946" stopIfTrue="1" operator="lessThanOrEqual">
      <formula>12</formula>
    </cfRule>
    <cfRule type="cellIs" dxfId="4525" priority="1947" stopIfTrue="1" operator="between">
      <formula>12</formula>
      <formula>16</formula>
    </cfRule>
    <cfRule type="cellIs" dxfId="4524" priority="1948" stopIfTrue="1" operator="greaterThan">
      <formula>16</formula>
    </cfRule>
  </conditionalFormatting>
  <conditionalFormatting sqref="K140">
    <cfRule type="cellIs" dxfId="4523" priority="1943" stopIfTrue="1" operator="greaterThan">
      <formula>6.2</formula>
    </cfRule>
    <cfRule type="cellIs" dxfId="4522" priority="1944" stopIfTrue="1" operator="between">
      <formula>5.601</formula>
      <formula>6.2</formula>
    </cfRule>
    <cfRule type="cellIs" dxfId="4521" priority="1945" stopIfTrue="1" operator="lessThanOrEqual">
      <formula>5.6</formula>
    </cfRule>
  </conditionalFormatting>
  <conditionalFormatting sqref="L140">
    <cfRule type="cellIs" dxfId="4520" priority="1942" stopIfTrue="1" operator="lessThanOrEqual">
      <formula>0.02</formula>
    </cfRule>
  </conditionalFormatting>
  <conditionalFormatting sqref="G140">
    <cfRule type="cellIs" dxfId="4519" priority="1939" stopIfTrue="1" operator="lessThanOrEqual">
      <formula>0.12</formula>
    </cfRule>
    <cfRule type="cellIs" dxfId="4518" priority="1940" stopIfTrue="1" operator="between">
      <formula>0.1201</formula>
      <formula>0.2</formula>
    </cfRule>
    <cfRule type="cellIs" dxfId="4517" priority="1941" stopIfTrue="1" operator="greaterThan">
      <formula>0.2</formula>
    </cfRule>
  </conditionalFormatting>
  <conditionalFormatting sqref="P140">
    <cfRule type="cellIs" dxfId="4516" priority="1937" stopIfTrue="1" operator="between">
      <formula>50.1</formula>
      <formula>100</formula>
    </cfRule>
    <cfRule type="cellIs" dxfId="4515" priority="1938" stopIfTrue="1" operator="greaterThan">
      <formula>100</formula>
    </cfRule>
  </conditionalFormatting>
  <conditionalFormatting sqref="O140">
    <cfRule type="cellIs" dxfId="4514" priority="1935" stopIfTrue="1" operator="between">
      <formula>1250.1</formula>
      <formula>5000</formula>
    </cfRule>
    <cfRule type="cellIs" dxfId="4513" priority="1936" stopIfTrue="1" operator="greaterThan">
      <formula>5000</formula>
    </cfRule>
  </conditionalFormatting>
  <conditionalFormatting sqref="F140:G140">
    <cfRule type="cellIs" dxfId="4512" priority="1932" stopIfTrue="1" operator="lessThanOrEqual">
      <formula>60</formula>
    </cfRule>
    <cfRule type="cellIs" dxfId="4511" priority="1933" stopIfTrue="1" operator="between">
      <formula>60</formula>
      <formula>100</formula>
    </cfRule>
    <cfRule type="cellIs" dxfId="4510" priority="1934" stopIfTrue="1" operator="greaterThan">
      <formula>100</formula>
    </cfRule>
  </conditionalFormatting>
  <conditionalFormatting sqref="E140">
    <cfRule type="cellIs" dxfId="4509" priority="1929" stopIfTrue="1" operator="lessThanOrEqual">
      <formula>2.5</formula>
    </cfRule>
    <cfRule type="cellIs" dxfId="4508" priority="1930" stopIfTrue="1" operator="between">
      <formula>2.5</formula>
      <formula>7</formula>
    </cfRule>
    <cfRule type="cellIs" dxfId="4507" priority="1931" stopIfTrue="1" operator="greaterThan">
      <formula>7</formula>
    </cfRule>
  </conditionalFormatting>
  <conditionalFormatting sqref="H140">
    <cfRule type="cellIs" dxfId="4506" priority="1926" stopIfTrue="1" operator="lessThanOrEqual">
      <formula>12</formula>
    </cfRule>
    <cfRule type="cellIs" dxfId="4505" priority="1927" stopIfTrue="1" operator="between">
      <formula>12</formula>
      <formula>16</formula>
    </cfRule>
    <cfRule type="cellIs" dxfId="4504" priority="1928" stopIfTrue="1" operator="greaterThan">
      <formula>16</formula>
    </cfRule>
  </conditionalFormatting>
  <conditionalFormatting sqref="K140">
    <cfRule type="cellIs" dxfId="4503" priority="1923" stopIfTrue="1" operator="greaterThan">
      <formula>6.2</formula>
    </cfRule>
    <cfRule type="cellIs" dxfId="4502" priority="1924" stopIfTrue="1" operator="between">
      <formula>5.601</formula>
      <formula>6.2</formula>
    </cfRule>
    <cfRule type="cellIs" dxfId="4501" priority="1925" stopIfTrue="1" operator="lessThanOrEqual">
      <formula>5.6</formula>
    </cfRule>
  </conditionalFormatting>
  <conditionalFormatting sqref="L140">
    <cfRule type="cellIs" dxfId="4500" priority="1922" stopIfTrue="1" operator="lessThanOrEqual">
      <formula>0.02</formula>
    </cfRule>
  </conditionalFormatting>
  <conditionalFormatting sqref="G140">
    <cfRule type="cellIs" dxfId="4499" priority="1919" stopIfTrue="1" operator="lessThanOrEqual">
      <formula>0.12</formula>
    </cfRule>
    <cfRule type="cellIs" dxfId="4498" priority="1920" stopIfTrue="1" operator="between">
      <formula>0.1201</formula>
      <formula>0.2</formula>
    </cfRule>
    <cfRule type="cellIs" dxfId="4497" priority="1921" stopIfTrue="1" operator="greaterThan">
      <formula>0.2</formula>
    </cfRule>
  </conditionalFormatting>
  <conditionalFormatting sqref="P140">
    <cfRule type="cellIs" dxfId="4496" priority="1917" stopIfTrue="1" operator="between">
      <formula>50.1</formula>
      <formula>100</formula>
    </cfRule>
    <cfRule type="cellIs" dxfId="4495" priority="1918" stopIfTrue="1" operator="greaterThan">
      <formula>100</formula>
    </cfRule>
  </conditionalFormatting>
  <conditionalFormatting sqref="O140">
    <cfRule type="cellIs" dxfId="4494" priority="1915" stopIfTrue="1" operator="between">
      <formula>1250.1</formula>
      <formula>5000</formula>
    </cfRule>
    <cfRule type="cellIs" dxfId="4493" priority="1916" stopIfTrue="1" operator="greaterThan">
      <formula>5000</formula>
    </cfRule>
  </conditionalFormatting>
  <conditionalFormatting sqref="F140:G140">
    <cfRule type="cellIs" dxfId="4492" priority="1912" stopIfTrue="1" operator="lessThanOrEqual">
      <formula>60</formula>
    </cfRule>
    <cfRule type="cellIs" dxfId="4491" priority="1913" stopIfTrue="1" operator="between">
      <formula>60</formula>
      <formula>100</formula>
    </cfRule>
    <cfRule type="cellIs" dxfId="4490" priority="1914" stopIfTrue="1" operator="greaterThan">
      <formula>100</formula>
    </cfRule>
  </conditionalFormatting>
  <conditionalFormatting sqref="E140">
    <cfRule type="cellIs" dxfId="4489" priority="1909" stopIfTrue="1" operator="lessThanOrEqual">
      <formula>2.5</formula>
    </cfRule>
    <cfRule type="cellIs" dxfId="4488" priority="1910" stopIfTrue="1" operator="between">
      <formula>2.5</formula>
      <formula>7</formula>
    </cfRule>
    <cfRule type="cellIs" dxfId="4487" priority="1911" stopIfTrue="1" operator="greaterThan">
      <formula>7</formula>
    </cfRule>
  </conditionalFormatting>
  <conditionalFormatting sqref="H140">
    <cfRule type="cellIs" dxfId="4486" priority="1906" stopIfTrue="1" operator="lessThanOrEqual">
      <formula>12</formula>
    </cfRule>
    <cfRule type="cellIs" dxfId="4485" priority="1907" stopIfTrue="1" operator="between">
      <formula>12</formula>
      <formula>16</formula>
    </cfRule>
    <cfRule type="cellIs" dxfId="4484" priority="1908" stopIfTrue="1" operator="greaterThan">
      <formula>16</formula>
    </cfRule>
  </conditionalFormatting>
  <conditionalFormatting sqref="K140">
    <cfRule type="cellIs" dxfId="4483" priority="1903" stopIfTrue="1" operator="greaterThan">
      <formula>6.2</formula>
    </cfRule>
    <cfRule type="cellIs" dxfId="4482" priority="1904" stopIfTrue="1" operator="between">
      <formula>5.601</formula>
      <formula>6.2</formula>
    </cfRule>
    <cfRule type="cellIs" dxfId="4481" priority="1905" stopIfTrue="1" operator="lessThanOrEqual">
      <formula>5.6</formula>
    </cfRule>
  </conditionalFormatting>
  <conditionalFormatting sqref="L140">
    <cfRule type="cellIs" dxfId="4480" priority="1902" stopIfTrue="1" operator="lessThanOrEqual">
      <formula>0.02</formula>
    </cfRule>
  </conditionalFormatting>
  <conditionalFormatting sqref="G140">
    <cfRule type="cellIs" dxfId="4479" priority="1899" stopIfTrue="1" operator="lessThanOrEqual">
      <formula>0.12</formula>
    </cfRule>
    <cfRule type="cellIs" dxfId="4478" priority="1900" stopIfTrue="1" operator="between">
      <formula>0.1201</formula>
      <formula>0.2</formula>
    </cfRule>
    <cfRule type="cellIs" dxfId="4477" priority="1901" stopIfTrue="1" operator="greaterThan">
      <formula>0.2</formula>
    </cfRule>
  </conditionalFormatting>
  <conditionalFormatting sqref="P140">
    <cfRule type="cellIs" dxfId="4476" priority="1897" stopIfTrue="1" operator="between">
      <formula>50.1</formula>
      <formula>100</formula>
    </cfRule>
    <cfRule type="cellIs" dxfId="4475" priority="1898" stopIfTrue="1" operator="greaterThan">
      <formula>100</formula>
    </cfRule>
  </conditionalFormatting>
  <conditionalFormatting sqref="O140">
    <cfRule type="cellIs" dxfId="4474" priority="1895" stopIfTrue="1" operator="between">
      <formula>1250.1</formula>
      <formula>5000</formula>
    </cfRule>
    <cfRule type="cellIs" dxfId="4473" priority="1896" stopIfTrue="1" operator="greaterThan">
      <formula>5000</formula>
    </cfRule>
  </conditionalFormatting>
  <conditionalFormatting sqref="Q140">
    <cfRule type="cellIs" dxfId="4472" priority="1893" operator="lessThanOrEqual">
      <formula>1</formula>
    </cfRule>
    <cfRule type="cellIs" dxfId="4471" priority="1894" operator="lessThan">
      <formula>3</formula>
    </cfRule>
  </conditionalFormatting>
  <conditionalFormatting sqref="E152">
    <cfRule type="cellIs" dxfId="4470" priority="1890" stopIfTrue="1" operator="lessThanOrEqual">
      <formula>2.5</formula>
    </cfRule>
    <cfRule type="cellIs" dxfId="4469" priority="1891" stopIfTrue="1" operator="between">
      <formula>2.5</formula>
      <formula>7</formula>
    </cfRule>
    <cfRule type="cellIs" dxfId="4468" priority="1892" stopIfTrue="1" operator="greaterThan">
      <formula>7</formula>
    </cfRule>
  </conditionalFormatting>
  <conditionalFormatting sqref="H152">
    <cfRule type="cellIs" dxfId="4467" priority="1887" stopIfTrue="1" operator="lessThanOrEqual">
      <formula>12</formula>
    </cfRule>
    <cfRule type="cellIs" dxfId="4466" priority="1888" stopIfTrue="1" operator="between">
      <formula>12</formula>
      <formula>16</formula>
    </cfRule>
    <cfRule type="cellIs" dxfId="4465" priority="1889" stopIfTrue="1" operator="greaterThan">
      <formula>16</formula>
    </cfRule>
  </conditionalFormatting>
  <conditionalFormatting sqref="K152">
    <cfRule type="cellIs" dxfId="4464" priority="1884" stopIfTrue="1" operator="greaterThan">
      <formula>6.2</formula>
    </cfRule>
    <cfRule type="cellIs" dxfId="4463" priority="1885" stopIfTrue="1" operator="between">
      <formula>5.601</formula>
      <formula>6.2</formula>
    </cfRule>
    <cfRule type="cellIs" dxfId="4462" priority="1886" stopIfTrue="1" operator="lessThanOrEqual">
      <formula>5.6</formula>
    </cfRule>
  </conditionalFormatting>
  <conditionalFormatting sqref="L152">
    <cfRule type="cellIs" dxfId="4461" priority="1883" stopIfTrue="1" operator="lessThanOrEqual">
      <formula>0.02</formula>
    </cfRule>
  </conditionalFormatting>
  <conditionalFormatting sqref="G152">
    <cfRule type="cellIs" dxfId="4460" priority="1880" stopIfTrue="1" operator="lessThanOrEqual">
      <formula>0.12</formula>
    </cfRule>
    <cfRule type="cellIs" dxfId="4459" priority="1881" stopIfTrue="1" operator="between">
      <formula>0.1201</formula>
      <formula>0.2</formula>
    </cfRule>
    <cfRule type="cellIs" dxfId="4458" priority="1882" stopIfTrue="1" operator="greaterThan">
      <formula>0.2</formula>
    </cfRule>
  </conditionalFormatting>
  <conditionalFormatting sqref="P152">
    <cfRule type="cellIs" dxfId="4457" priority="1878" stopIfTrue="1" operator="between">
      <formula>50.1</formula>
      <formula>100</formula>
    </cfRule>
    <cfRule type="cellIs" dxfId="4456" priority="1879" stopIfTrue="1" operator="greaterThan">
      <formula>100</formula>
    </cfRule>
  </conditionalFormatting>
  <conditionalFormatting sqref="O152">
    <cfRule type="cellIs" dxfId="4455" priority="1876" stopIfTrue="1" operator="between">
      <formula>1250.1</formula>
      <formula>5000</formula>
    </cfRule>
    <cfRule type="cellIs" dxfId="4454" priority="1877" stopIfTrue="1" operator="greaterThan">
      <formula>5000</formula>
    </cfRule>
  </conditionalFormatting>
  <conditionalFormatting sqref="E152">
    <cfRule type="cellIs" dxfId="4453" priority="1873" stopIfTrue="1" operator="lessThanOrEqual">
      <formula>2.5</formula>
    </cfRule>
    <cfRule type="cellIs" dxfId="4452" priority="1874" stopIfTrue="1" operator="between">
      <formula>2.5</formula>
      <formula>7</formula>
    </cfRule>
    <cfRule type="cellIs" dxfId="4451" priority="1875" stopIfTrue="1" operator="greaterThan">
      <formula>7</formula>
    </cfRule>
  </conditionalFormatting>
  <conditionalFormatting sqref="H152">
    <cfRule type="cellIs" dxfId="4450" priority="1870" stopIfTrue="1" operator="lessThanOrEqual">
      <formula>12</formula>
    </cfRule>
    <cfRule type="cellIs" dxfId="4449" priority="1871" stopIfTrue="1" operator="between">
      <formula>12</formula>
      <formula>16</formula>
    </cfRule>
    <cfRule type="cellIs" dxfId="4448" priority="1872" stopIfTrue="1" operator="greaterThan">
      <formula>16</formula>
    </cfRule>
  </conditionalFormatting>
  <conditionalFormatting sqref="K152">
    <cfRule type="cellIs" dxfId="4447" priority="1867" stopIfTrue="1" operator="greaterThan">
      <formula>6.2</formula>
    </cfRule>
    <cfRule type="cellIs" dxfId="4446" priority="1868" stopIfTrue="1" operator="between">
      <formula>5.601</formula>
      <formula>6.2</formula>
    </cfRule>
    <cfRule type="cellIs" dxfId="4445" priority="1869" stopIfTrue="1" operator="lessThanOrEqual">
      <formula>5.6</formula>
    </cfRule>
  </conditionalFormatting>
  <conditionalFormatting sqref="L152">
    <cfRule type="cellIs" dxfId="4444" priority="1866" stopIfTrue="1" operator="lessThanOrEqual">
      <formula>0.02</formula>
    </cfRule>
  </conditionalFormatting>
  <conditionalFormatting sqref="G152">
    <cfRule type="cellIs" dxfId="4443" priority="1863" stopIfTrue="1" operator="lessThanOrEqual">
      <formula>0.12</formula>
    </cfRule>
    <cfRule type="cellIs" dxfId="4442" priority="1864" stopIfTrue="1" operator="between">
      <formula>0.1201</formula>
      <formula>0.2</formula>
    </cfRule>
    <cfRule type="cellIs" dxfId="4441" priority="1865" stopIfTrue="1" operator="greaterThan">
      <formula>0.2</formula>
    </cfRule>
  </conditionalFormatting>
  <conditionalFormatting sqref="P152">
    <cfRule type="cellIs" dxfId="4440" priority="1861" stopIfTrue="1" operator="between">
      <formula>50.1</formula>
      <formula>100</formula>
    </cfRule>
    <cfRule type="cellIs" dxfId="4439" priority="1862" stopIfTrue="1" operator="greaterThan">
      <formula>100</formula>
    </cfRule>
  </conditionalFormatting>
  <conditionalFormatting sqref="O152">
    <cfRule type="cellIs" dxfId="4438" priority="1859" stopIfTrue="1" operator="between">
      <formula>1250.1</formula>
      <formula>5000</formula>
    </cfRule>
    <cfRule type="cellIs" dxfId="4437" priority="1860" stopIfTrue="1" operator="greaterThan">
      <formula>5000</formula>
    </cfRule>
  </conditionalFormatting>
  <conditionalFormatting sqref="F152:G152">
    <cfRule type="cellIs" dxfId="4436" priority="1856" stopIfTrue="1" operator="lessThanOrEqual">
      <formula>60</formula>
    </cfRule>
    <cfRule type="cellIs" dxfId="4435" priority="1857" stopIfTrue="1" operator="between">
      <formula>60</formula>
      <formula>100</formula>
    </cfRule>
    <cfRule type="cellIs" dxfId="4434" priority="1858" stopIfTrue="1" operator="greaterThan">
      <formula>100</formula>
    </cfRule>
  </conditionalFormatting>
  <conditionalFormatting sqref="F152:G152">
    <cfRule type="cellIs" dxfId="4433" priority="1853" stopIfTrue="1" operator="lessThanOrEqual">
      <formula>60</formula>
    </cfRule>
    <cfRule type="cellIs" dxfId="4432" priority="1854" stopIfTrue="1" operator="between">
      <formula>60</formula>
      <formula>100</formula>
    </cfRule>
    <cfRule type="cellIs" dxfId="4431" priority="1855" stopIfTrue="1" operator="greaterThan">
      <formula>100</formula>
    </cfRule>
  </conditionalFormatting>
  <conditionalFormatting sqref="F152:G152">
    <cfRule type="cellIs" dxfId="4430" priority="1850" stopIfTrue="1" operator="lessThanOrEqual">
      <formula>60</formula>
    </cfRule>
    <cfRule type="cellIs" dxfId="4429" priority="1851" stopIfTrue="1" operator="between">
      <formula>60</formula>
      <formula>100</formula>
    </cfRule>
    <cfRule type="cellIs" dxfId="4428" priority="1852" stopIfTrue="1" operator="greaterThan">
      <formula>100</formula>
    </cfRule>
  </conditionalFormatting>
  <conditionalFormatting sqref="E152">
    <cfRule type="cellIs" dxfId="4427" priority="1847" stopIfTrue="1" operator="lessThanOrEqual">
      <formula>2.5</formula>
    </cfRule>
    <cfRule type="cellIs" dxfId="4426" priority="1848" stopIfTrue="1" operator="between">
      <formula>2.5</formula>
      <formula>7</formula>
    </cfRule>
    <cfRule type="cellIs" dxfId="4425" priority="1849" stopIfTrue="1" operator="greaterThan">
      <formula>7</formula>
    </cfRule>
  </conditionalFormatting>
  <conditionalFormatting sqref="H152">
    <cfRule type="cellIs" dxfId="4424" priority="1844" stopIfTrue="1" operator="lessThanOrEqual">
      <formula>12</formula>
    </cfRule>
    <cfRule type="cellIs" dxfId="4423" priority="1845" stopIfTrue="1" operator="between">
      <formula>12</formula>
      <formula>16</formula>
    </cfRule>
    <cfRule type="cellIs" dxfId="4422" priority="1846" stopIfTrue="1" operator="greaterThan">
      <formula>16</formula>
    </cfRule>
  </conditionalFormatting>
  <conditionalFormatting sqref="K152">
    <cfRule type="cellIs" dxfId="4421" priority="1841" stopIfTrue="1" operator="greaterThan">
      <formula>6.2</formula>
    </cfRule>
    <cfRule type="cellIs" dxfId="4420" priority="1842" stopIfTrue="1" operator="between">
      <formula>5.601</formula>
      <formula>6.2</formula>
    </cfRule>
    <cfRule type="cellIs" dxfId="4419" priority="1843" stopIfTrue="1" operator="lessThanOrEqual">
      <formula>5.6</formula>
    </cfRule>
  </conditionalFormatting>
  <conditionalFormatting sqref="L152">
    <cfRule type="cellIs" dxfId="4418" priority="1840" stopIfTrue="1" operator="lessThanOrEqual">
      <formula>0.02</formula>
    </cfRule>
  </conditionalFormatting>
  <conditionalFormatting sqref="G152">
    <cfRule type="cellIs" dxfId="4417" priority="1837" stopIfTrue="1" operator="lessThanOrEqual">
      <formula>0.12</formula>
    </cfRule>
    <cfRule type="cellIs" dxfId="4416" priority="1838" stopIfTrue="1" operator="between">
      <formula>0.1201</formula>
      <formula>0.2</formula>
    </cfRule>
    <cfRule type="cellIs" dxfId="4415" priority="1839" stopIfTrue="1" operator="greaterThan">
      <formula>0.2</formula>
    </cfRule>
  </conditionalFormatting>
  <conditionalFormatting sqref="P152">
    <cfRule type="cellIs" dxfId="4414" priority="1835" stopIfTrue="1" operator="between">
      <formula>50.1</formula>
      <formula>100</formula>
    </cfRule>
    <cfRule type="cellIs" dxfId="4413" priority="1836" stopIfTrue="1" operator="greaterThan">
      <formula>100</formula>
    </cfRule>
  </conditionalFormatting>
  <conditionalFormatting sqref="O152">
    <cfRule type="cellIs" dxfId="4412" priority="1833" stopIfTrue="1" operator="between">
      <formula>1250.1</formula>
      <formula>5000</formula>
    </cfRule>
    <cfRule type="cellIs" dxfId="4411" priority="1834" stopIfTrue="1" operator="greaterThan">
      <formula>5000</formula>
    </cfRule>
  </conditionalFormatting>
  <conditionalFormatting sqref="F152:G152">
    <cfRule type="cellIs" dxfId="4410" priority="1830" stopIfTrue="1" operator="lessThanOrEqual">
      <formula>60</formula>
    </cfRule>
    <cfRule type="cellIs" dxfId="4409" priority="1831" stopIfTrue="1" operator="between">
      <formula>60</formula>
      <formula>100</formula>
    </cfRule>
    <cfRule type="cellIs" dxfId="4408" priority="1832" stopIfTrue="1" operator="greaterThan">
      <formula>100</formula>
    </cfRule>
  </conditionalFormatting>
  <conditionalFormatting sqref="E152">
    <cfRule type="cellIs" dxfId="4407" priority="1827" stopIfTrue="1" operator="lessThanOrEqual">
      <formula>2.5</formula>
    </cfRule>
    <cfRule type="cellIs" dxfId="4406" priority="1828" stopIfTrue="1" operator="between">
      <formula>2.5</formula>
      <formula>7</formula>
    </cfRule>
    <cfRule type="cellIs" dxfId="4405" priority="1829" stopIfTrue="1" operator="greaterThan">
      <formula>7</formula>
    </cfRule>
  </conditionalFormatting>
  <conditionalFormatting sqref="H152">
    <cfRule type="cellIs" dxfId="4404" priority="1824" stopIfTrue="1" operator="lessThanOrEqual">
      <formula>12</formula>
    </cfRule>
    <cfRule type="cellIs" dxfId="4403" priority="1825" stopIfTrue="1" operator="between">
      <formula>12</formula>
      <formula>16</formula>
    </cfRule>
    <cfRule type="cellIs" dxfId="4402" priority="1826" stopIfTrue="1" operator="greaterThan">
      <formula>16</formula>
    </cfRule>
  </conditionalFormatting>
  <conditionalFormatting sqref="K152">
    <cfRule type="cellIs" dxfId="4401" priority="1821" stopIfTrue="1" operator="greaterThan">
      <formula>6.2</formula>
    </cfRule>
    <cfRule type="cellIs" dxfId="4400" priority="1822" stopIfTrue="1" operator="between">
      <formula>5.601</formula>
      <formula>6.2</formula>
    </cfRule>
    <cfRule type="cellIs" dxfId="4399" priority="1823" stopIfTrue="1" operator="lessThanOrEqual">
      <formula>5.6</formula>
    </cfRule>
  </conditionalFormatting>
  <conditionalFormatting sqref="L152">
    <cfRule type="cellIs" dxfId="4398" priority="1820" stopIfTrue="1" operator="lessThanOrEqual">
      <formula>0.02</formula>
    </cfRule>
  </conditionalFormatting>
  <conditionalFormatting sqref="G152">
    <cfRule type="cellIs" dxfId="4397" priority="1817" stopIfTrue="1" operator="lessThanOrEqual">
      <formula>0.12</formula>
    </cfRule>
    <cfRule type="cellIs" dxfId="4396" priority="1818" stopIfTrue="1" operator="between">
      <formula>0.1201</formula>
      <formula>0.2</formula>
    </cfRule>
    <cfRule type="cellIs" dxfId="4395" priority="1819" stopIfTrue="1" operator="greaterThan">
      <formula>0.2</formula>
    </cfRule>
  </conditionalFormatting>
  <conditionalFormatting sqref="P152">
    <cfRule type="cellIs" dxfId="4394" priority="1815" stopIfTrue="1" operator="between">
      <formula>50.1</formula>
      <formula>100</formula>
    </cfRule>
    <cfRule type="cellIs" dxfId="4393" priority="1816" stopIfTrue="1" operator="greaterThan">
      <formula>100</formula>
    </cfRule>
  </conditionalFormatting>
  <conditionalFormatting sqref="O152">
    <cfRule type="cellIs" dxfId="4392" priority="1813" stopIfTrue="1" operator="between">
      <formula>1250.1</formula>
      <formula>5000</formula>
    </cfRule>
    <cfRule type="cellIs" dxfId="4391" priority="1814" stopIfTrue="1" operator="greaterThan">
      <formula>5000</formula>
    </cfRule>
  </conditionalFormatting>
  <conditionalFormatting sqref="Q152">
    <cfRule type="cellIs" dxfId="4390" priority="1811" operator="lessThanOrEqual">
      <formula>1</formula>
    </cfRule>
    <cfRule type="cellIs" dxfId="4389" priority="1812" operator="lessThan">
      <formula>3</formula>
    </cfRule>
  </conditionalFormatting>
  <conditionalFormatting sqref="F170:G170">
    <cfRule type="cellIs" dxfId="4388" priority="1808" stopIfTrue="1" operator="lessThanOrEqual">
      <formula>60</formula>
    </cfRule>
    <cfRule type="cellIs" dxfId="4387" priority="1809" stopIfTrue="1" operator="between">
      <formula>60</formula>
      <formula>100</formula>
    </cfRule>
    <cfRule type="cellIs" dxfId="4386" priority="1810" stopIfTrue="1" operator="greaterThan">
      <formula>100</formula>
    </cfRule>
  </conditionalFormatting>
  <conditionalFormatting sqref="E170">
    <cfRule type="cellIs" dxfId="4385" priority="1805" stopIfTrue="1" operator="lessThanOrEqual">
      <formula>2.5</formula>
    </cfRule>
    <cfRule type="cellIs" dxfId="4384" priority="1806" stopIfTrue="1" operator="between">
      <formula>2.5</formula>
      <formula>7</formula>
    </cfRule>
    <cfRule type="cellIs" dxfId="4383" priority="1807" stopIfTrue="1" operator="greaterThan">
      <formula>7</formula>
    </cfRule>
  </conditionalFormatting>
  <conditionalFormatting sqref="H170">
    <cfRule type="cellIs" dxfId="4382" priority="1802" stopIfTrue="1" operator="lessThanOrEqual">
      <formula>12</formula>
    </cfRule>
    <cfRule type="cellIs" dxfId="4381" priority="1803" stopIfTrue="1" operator="between">
      <formula>12</formula>
      <formula>16</formula>
    </cfRule>
    <cfRule type="cellIs" dxfId="4380" priority="1804" stopIfTrue="1" operator="greaterThan">
      <formula>16</formula>
    </cfRule>
  </conditionalFormatting>
  <conditionalFormatting sqref="K170">
    <cfRule type="cellIs" dxfId="4379" priority="1799" stopIfTrue="1" operator="greaterThan">
      <formula>6.2</formula>
    </cfRule>
    <cfRule type="cellIs" dxfId="4378" priority="1800" stopIfTrue="1" operator="between">
      <formula>5.601</formula>
      <formula>6.2</formula>
    </cfRule>
    <cfRule type="cellIs" dxfId="4377" priority="1801" stopIfTrue="1" operator="lessThanOrEqual">
      <formula>5.6</formula>
    </cfRule>
  </conditionalFormatting>
  <conditionalFormatting sqref="L170">
    <cfRule type="cellIs" dxfId="4376" priority="1798" stopIfTrue="1" operator="lessThanOrEqual">
      <formula>0.02</formula>
    </cfRule>
  </conditionalFormatting>
  <conditionalFormatting sqref="G170">
    <cfRule type="cellIs" dxfId="4375" priority="1795" stopIfTrue="1" operator="lessThanOrEqual">
      <formula>0.12</formula>
    </cfRule>
    <cfRule type="cellIs" dxfId="4374" priority="1796" stopIfTrue="1" operator="between">
      <formula>0.1201</formula>
      <formula>0.2</formula>
    </cfRule>
    <cfRule type="cellIs" dxfId="4373" priority="1797" stopIfTrue="1" operator="greaterThan">
      <formula>0.2</formula>
    </cfRule>
  </conditionalFormatting>
  <conditionalFormatting sqref="P170">
    <cfRule type="cellIs" dxfId="4372" priority="1793" stopIfTrue="1" operator="between">
      <formula>50.1</formula>
      <formula>100</formula>
    </cfRule>
    <cfRule type="cellIs" dxfId="4371" priority="1794" stopIfTrue="1" operator="greaterThan">
      <formula>100</formula>
    </cfRule>
  </conditionalFormatting>
  <conditionalFormatting sqref="O170">
    <cfRule type="cellIs" dxfId="4370" priority="1791" stopIfTrue="1" operator="between">
      <formula>1250.1</formula>
      <formula>5000</formula>
    </cfRule>
    <cfRule type="cellIs" dxfId="4369" priority="1792" stopIfTrue="1" operator="greaterThan">
      <formula>5000</formula>
    </cfRule>
  </conditionalFormatting>
  <conditionalFormatting sqref="F170 J170">
    <cfRule type="cellIs" dxfId="4368" priority="1788" stopIfTrue="1" operator="lessThanOrEqual">
      <formula>60</formula>
    </cfRule>
    <cfRule type="cellIs" dxfId="4367" priority="1789" stopIfTrue="1" operator="between">
      <formula>60</formula>
      <formula>100</formula>
    </cfRule>
    <cfRule type="cellIs" dxfId="4366" priority="1790" stopIfTrue="1" operator="greaterThan">
      <formula>100</formula>
    </cfRule>
  </conditionalFormatting>
  <conditionalFormatting sqref="E170">
    <cfRule type="cellIs" dxfId="4365" priority="1785" stopIfTrue="1" operator="lessThanOrEqual">
      <formula>2.5</formula>
    </cfRule>
    <cfRule type="cellIs" dxfId="4364" priority="1786" stopIfTrue="1" operator="between">
      <formula>2.5</formula>
      <formula>7</formula>
    </cfRule>
    <cfRule type="cellIs" dxfId="4363" priority="1787" stopIfTrue="1" operator="greaterThan">
      <formula>7</formula>
    </cfRule>
  </conditionalFormatting>
  <conditionalFormatting sqref="H170">
    <cfRule type="cellIs" dxfId="4362" priority="1782" stopIfTrue="1" operator="lessThanOrEqual">
      <formula>12</formula>
    </cfRule>
    <cfRule type="cellIs" dxfId="4361" priority="1783" stopIfTrue="1" operator="between">
      <formula>12</formula>
      <formula>16</formula>
    </cfRule>
    <cfRule type="cellIs" dxfId="4360" priority="1784" stopIfTrue="1" operator="greaterThan">
      <formula>16</formula>
    </cfRule>
  </conditionalFormatting>
  <conditionalFormatting sqref="K170">
    <cfRule type="cellIs" dxfId="4359" priority="1779" stopIfTrue="1" operator="greaterThan">
      <formula>6.2</formula>
    </cfRule>
    <cfRule type="cellIs" dxfId="4358" priority="1780" stopIfTrue="1" operator="between">
      <formula>5.601</formula>
      <formula>6.2</formula>
    </cfRule>
    <cfRule type="cellIs" dxfId="4357" priority="1781" stopIfTrue="1" operator="lessThanOrEqual">
      <formula>5.6</formula>
    </cfRule>
  </conditionalFormatting>
  <conditionalFormatting sqref="L170">
    <cfRule type="cellIs" dxfId="4356" priority="1778" stopIfTrue="1" operator="lessThanOrEqual">
      <formula>0.02</formula>
    </cfRule>
  </conditionalFormatting>
  <conditionalFormatting sqref="G170">
    <cfRule type="cellIs" dxfId="4355" priority="1775" stopIfTrue="1" operator="lessThanOrEqual">
      <formula>0.12</formula>
    </cfRule>
    <cfRule type="cellIs" dxfId="4354" priority="1776" stopIfTrue="1" operator="between">
      <formula>0.1201</formula>
      <formula>0.2</formula>
    </cfRule>
    <cfRule type="cellIs" dxfId="4353" priority="1777" stopIfTrue="1" operator="greaterThan">
      <formula>0.2</formula>
    </cfRule>
  </conditionalFormatting>
  <conditionalFormatting sqref="P170">
    <cfRule type="cellIs" dxfId="4352" priority="1773" stopIfTrue="1" operator="between">
      <formula>50.1</formula>
      <formula>100</formula>
    </cfRule>
    <cfRule type="cellIs" dxfId="4351" priority="1774" stopIfTrue="1" operator="greaterThan">
      <formula>100</formula>
    </cfRule>
  </conditionalFormatting>
  <conditionalFormatting sqref="O170">
    <cfRule type="cellIs" dxfId="4350" priority="1771" stopIfTrue="1" operator="between">
      <formula>1250.1</formula>
      <formula>5000</formula>
    </cfRule>
    <cfRule type="cellIs" dxfId="4349" priority="1772" stopIfTrue="1" operator="greaterThan">
      <formula>5000</formula>
    </cfRule>
  </conditionalFormatting>
  <conditionalFormatting sqref="F170 J170">
    <cfRule type="cellIs" dxfId="4348" priority="1768" stopIfTrue="1" operator="lessThanOrEqual">
      <formula>60</formula>
    </cfRule>
    <cfRule type="cellIs" dxfId="4347" priority="1769" stopIfTrue="1" operator="between">
      <formula>60</formula>
      <formula>100</formula>
    </cfRule>
    <cfRule type="cellIs" dxfId="4346" priority="1770" stopIfTrue="1" operator="greaterThan">
      <formula>100</formula>
    </cfRule>
  </conditionalFormatting>
  <conditionalFormatting sqref="E170">
    <cfRule type="cellIs" dxfId="4345" priority="1765" stopIfTrue="1" operator="lessThanOrEqual">
      <formula>2.5</formula>
    </cfRule>
    <cfRule type="cellIs" dxfId="4344" priority="1766" stopIfTrue="1" operator="between">
      <formula>2.5</formula>
      <formula>7</formula>
    </cfRule>
    <cfRule type="cellIs" dxfId="4343" priority="1767" stopIfTrue="1" operator="greaterThan">
      <formula>7</formula>
    </cfRule>
  </conditionalFormatting>
  <conditionalFormatting sqref="H170">
    <cfRule type="cellIs" dxfId="4342" priority="1762" stopIfTrue="1" operator="lessThanOrEqual">
      <formula>12</formula>
    </cfRule>
    <cfRule type="cellIs" dxfId="4341" priority="1763" stopIfTrue="1" operator="between">
      <formula>12</formula>
      <formula>16</formula>
    </cfRule>
    <cfRule type="cellIs" dxfId="4340" priority="1764" stopIfTrue="1" operator="greaterThan">
      <formula>16</formula>
    </cfRule>
  </conditionalFormatting>
  <conditionalFormatting sqref="K170">
    <cfRule type="cellIs" dxfId="4339" priority="1759" stopIfTrue="1" operator="greaterThan">
      <formula>6.2</formula>
    </cfRule>
    <cfRule type="cellIs" dxfId="4338" priority="1760" stopIfTrue="1" operator="between">
      <formula>5.601</formula>
      <formula>6.2</formula>
    </cfRule>
    <cfRule type="cellIs" dxfId="4337" priority="1761" stopIfTrue="1" operator="lessThanOrEqual">
      <formula>5.6</formula>
    </cfRule>
  </conditionalFormatting>
  <conditionalFormatting sqref="L170">
    <cfRule type="cellIs" dxfId="4336" priority="1758" stopIfTrue="1" operator="lessThanOrEqual">
      <formula>0.02</formula>
    </cfRule>
  </conditionalFormatting>
  <conditionalFormatting sqref="G170">
    <cfRule type="cellIs" dxfId="4335" priority="1755" stopIfTrue="1" operator="lessThanOrEqual">
      <formula>0.12</formula>
    </cfRule>
    <cfRule type="cellIs" dxfId="4334" priority="1756" stopIfTrue="1" operator="between">
      <formula>0.1201</formula>
      <formula>0.2</formula>
    </cfRule>
    <cfRule type="cellIs" dxfId="4333" priority="1757" stopIfTrue="1" operator="greaterThan">
      <formula>0.2</formula>
    </cfRule>
  </conditionalFormatting>
  <conditionalFormatting sqref="P170">
    <cfRule type="cellIs" dxfId="4332" priority="1753" stopIfTrue="1" operator="between">
      <formula>50.1</formula>
      <formula>100</formula>
    </cfRule>
    <cfRule type="cellIs" dxfId="4331" priority="1754" stopIfTrue="1" operator="greaterThan">
      <formula>100</formula>
    </cfRule>
  </conditionalFormatting>
  <conditionalFormatting sqref="O170">
    <cfRule type="cellIs" dxfId="4330" priority="1751" stopIfTrue="1" operator="between">
      <formula>1250.1</formula>
      <formula>5000</formula>
    </cfRule>
    <cfRule type="cellIs" dxfId="4329" priority="1752" stopIfTrue="1" operator="greaterThan">
      <formula>5000</formula>
    </cfRule>
  </conditionalFormatting>
  <conditionalFormatting sqref="Q170">
    <cfRule type="cellIs" dxfId="4328" priority="1749" operator="lessThanOrEqual">
      <formula>1</formula>
    </cfRule>
    <cfRule type="cellIs" dxfId="4327" priority="1750" operator="lessThan">
      <formula>3</formula>
    </cfRule>
  </conditionalFormatting>
  <conditionalFormatting sqref="F182:G182">
    <cfRule type="cellIs" dxfId="4326" priority="1746" stopIfTrue="1" operator="lessThanOrEqual">
      <formula>60</formula>
    </cfRule>
    <cfRule type="cellIs" dxfId="4325" priority="1747" stopIfTrue="1" operator="between">
      <formula>60</formula>
      <formula>100</formula>
    </cfRule>
    <cfRule type="cellIs" dxfId="4324" priority="1748" stopIfTrue="1" operator="greaterThan">
      <formula>100</formula>
    </cfRule>
  </conditionalFormatting>
  <conditionalFormatting sqref="E182">
    <cfRule type="cellIs" dxfId="4323" priority="1743" stopIfTrue="1" operator="lessThanOrEqual">
      <formula>2.5</formula>
    </cfRule>
    <cfRule type="cellIs" dxfId="4322" priority="1744" stopIfTrue="1" operator="between">
      <formula>2.5</formula>
      <formula>7</formula>
    </cfRule>
    <cfRule type="cellIs" dxfId="4321" priority="1745" stopIfTrue="1" operator="greaterThan">
      <formula>7</formula>
    </cfRule>
  </conditionalFormatting>
  <conditionalFormatting sqref="H182">
    <cfRule type="cellIs" dxfId="4320" priority="1740" stopIfTrue="1" operator="lessThanOrEqual">
      <formula>12</formula>
    </cfRule>
    <cfRule type="cellIs" dxfId="4319" priority="1741" stopIfTrue="1" operator="between">
      <formula>12</formula>
      <formula>16</formula>
    </cfRule>
    <cfRule type="cellIs" dxfId="4318" priority="1742" stopIfTrue="1" operator="greaterThan">
      <formula>16</formula>
    </cfRule>
  </conditionalFormatting>
  <conditionalFormatting sqref="K182">
    <cfRule type="cellIs" dxfId="4317" priority="1737" stopIfTrue="1" operator="greaterThan">
      <formula>6.2</formula>
    </cfRule>
    <cfRule type="cellIs" dxfId="4316" priority="1738" stopIfTrue="1" operator="between">
      <formula>5.601</formula>
      <formula>6.2</formula>
    </cfRule>
    <cfRule type="cellIs" dxfId="4315" priority="1739" stopIfTrue="1" operator="lessThanOrEqual">
      <formula>5.6</formula>
    </cfRule>
  </conditionalFormatting>
  <conditionalFormatting sqref="L182">
    <cfRule type="cellIs" dxfId="4314" priority="1736" stopIfTrue="1" operator="lessThanOrEqual">
      <formula>0.02</formula>
    </cfRule>
  </conditionalFormatting>
  <conditionalFormatting sqref="G182">
    <cfRule type="cellIs" dxfId="4313" priority="1733" stopIfTrue="1" operator="lessThanOrEqual">
      <formula>0.12</formula>
    </cfRule>
    <cfRule type="cellIs" dxfId="4312" priority="1734" stopIfTrue="1" operator="between">
      <formula>0.1201</formula>
      <formula>0.2</formula>
    </cfRule>
    <cfRule type="cellIs" dxfId="4311" priority="1735" stopIfTrue="1" operator="greaterThan">
      <formula>0.2</formula>
    </cfRule>
  </conditionalFormatting>
  <conditionalFormatting sqref="P182">
    <cfRule type="cellIs" dxfId="4310" priority="1731" stopIfTrue="1" operator="between">
      <formula>50.1</formula>
      <formula>100</formula>
    </cfRule>
    <cfRule type="cellIs" dxfId="4309" priority="1732" stopIfTrue="1" operator="greaterThan">
      <formula>100</formula>
    </cfRule>
  </conditionalFormatting>
  <conditionalFormatting sqref="O182">
    <cfRule type="cellIs" dxfId="4308" priority="1729" stopIfTrue="1" operator="between">
      <formula>1250.1</formula>
      <formula>5000</formula>
    </cfRule>
    <cfRule type="cellIs" dxfId="4307" priority="1730" stopIfTrue="1" operator="greaterThan">
      <formula>5000</formula>
    </cfRule>
  </conditionalFormatting>
  <conditionalFormatting sqref="F182:G182">
    <cfRule type="cellIs" dxfId="4306" priority="1726" stopIfTrue="1" operator="lessThanOrEqual">
      <formula>60</formula>
    </cfRule>
    <cfRule type="cellIs" dxfId="4305" priority="1727" stopIfTrue="1" operator="between">
      <formula>60</formula>
      <formula>100</formula>
    </cfRule>
    <cfRule type="cellIs" dxfId="4304" priority="1728" stopIfTrue="1" operator="greaterThan">
      <formula>100</formula>
    </cfRule>
  </conditionalFormatting>
  <conditionalFormatting sqref="E182">
    <cfRule type="cellIs" dxfId="4303" priority="1723" stopIfTrue="1" operator="lessThanOrEqual">
      <formula>2.5</formula>
    </cfRule>
    <cfRule type="cellIs" dxfId="4302" priority="1724" stopIfTrue="1" operator="between">
      <formula>2.5</formula>
      <formula>7</formula>
    </cfRule>
    <cfRule type="cellIs" dxfId="4301" priority="1725" stopIfTrue="1" operator="greaterThan">
      <formula>7</formula>
    </cfRule>
  </conditionalFormatting>
  <conditionalFormatting sqref="H182">
    <cfRule type="cellIs" dxfId="4300" priority="1720" stopIfTrue="1" operator="lessThanOrEqual">
      <formula>12</formula>
    </cfRule>
    <cfRule type="cellIs" dxfId="4299" priority="1721" stopIfTrue="1" operator="between">
      <formula>12</formula>
      <formula>16</formula>
    </cfRule>
    <cfRule type="cellIs" dxfId="4298" priority="1722" stopIfTrue="1" operator="greaterThan">
      <formula>16</formula>
    </cfRule>
  </conditionalFormatting>
  <conditionalFormatting sqref="K182">
    <cfRule type="cellIs" dxfId="4297" priority="1717" stopIfTrue="1" operator="greaterThan">
      <formula>6.2</formula>
    </cfRule>
    <cfRule type="cellIs" dxfId="4296" priority="1718" stopIfTrue="1" operator="between">
      <formula>5.601</formula>
      <formula>6.2</formula>
    </cfRule>
    <cfRule type="cellIs" dxfId="4295" priority="1719" stopIfTrue="1" operator="lessThanOrEqual">
      <formula>5.6</formula>
    </cfRule>
  </conditionalFormatting>
  <conditionalFormatting sqref="L182">
    <cfRule type="cellIs" dxfId="4294" priority="1716" stopIfTrue="1" operator="lessThanOrEqual">
      <formula>0.02</formula>
    </cfRule>
  </conditionalFormatting>
  <conditionalFormatting sqref="G182">
    <cfRule type="cellIs" dxfId="4293" priority="1713" stopIfTrue="1" operator="lessThanOrEqual">
      <formula>0.12</formula>
    </cfRule>
    <cfRule type="cellIs" dxfId="4292" priority="1714" stopIfTrue="1" operator="between">
      <formula>0.1201</formula>
      <formula>0.2</formula>
    </cfRule>
    <cfRule type="cellIs" dxfId="4291" priority="1715" stopIfTrue="1" operator="greaterThan">
      <formula>0.2</formula>
    </cfRule>
  </conditionalFormatting>
  <conditionalFormatting sqref="P182">
    <cfRule type="cellIs" dxfId="4290" priority="1711" stopIfTrue="1" operator="between">
      <formula>50.1</formula>
      <formula>100</formula>
    </cfRule>
    <cfRule type="cellIs" dxfId="4289" priority="1712" stopIfTrue="1" operator="greaterThan">
      <formula>100</formula>
    </cfRule>
  </conditionalFormatting>
  <conditionalFormatting sqref="O182">
    <cfRule type="cellIs" dxfId="4288" priority="1709" stopIfTrue="1" operator="between">
      <formula>1250.1</formula>
      <formula>5000</formula>
    </cfRule>
    <cfRule type="cellIs" dxfId="4287" priority="1710" stopIfTrue="1" operator="greaterThan">
      <formula>5000</formula>
    </cfRule>
  </conditionalFormatting>
  <conditionalFormatting sqref="F182:G182">
    <cfRule type="cellIs" dxfId="4286" priority="1706" stopIfTrue="1" operator="lessThanOrEqual">
      <formula>60</formula>
    </cfRule>
    <cfRule type="cellIs" dxfId="4285" priority="1707" stopIfTrue="1" operator="between">
      <formula>60</formula>
      <formula>100</formula>
    </cfRule>
    <cfRule type="cellIs" dxfId="4284" priority="1708" stopIfTrue="1" operator="greaterThan">
      <formula>100</formula>
    </cfRule>
  </conditionalFormatting>
  <conditionalFormatting sqref="E182">
    <cfRule type="cellIs" dxfId="4283" priority="1703" stopIfTrue="1" operator="lessThanOrEqual">
      <formula>2.5</formula>
    </cfRule>
    <cfRule type="cellIs" dxfId="4282" priority="1704" stopIfTrue="1" operator="between">
      <formula>2.5</formula>
      <formula>7</formula>
    </cfRule>
    <cfRule type="cellIs" dxfId="4281" priority="1705" stopIfTrue="1" operator="greaterThan">
      <formula>7</formula>
    </cfRule>
  </conditionalFormatting>
  <conditionalFormatting sqref="H182">
    <cfRule type="cellIs" dxfId="4280" priority="1700" stopIfTrue="1" operator="lessThanOrEqual">
      <formula>12</formula>
    </cfRule>
    <cfRule type="cellIs" dxfId="4279" priority="1701" stopIfTrue="1" operator="between">
      <formula>12</formula>
      <formula>16</formula>
    </cfRule>
    <cfRule type="cellIs" dxfId="4278" priority="1702" stopIfTrue="1" operator="greaterThan">
      <formula>16</formula>
    </cfRule>
  </conditionalFormatting>
  <conditionalFormatting sqref="K182">
    <cfRule type="cellIs" dxfId="4277" priority="1697" stopIfTrue="1" operator="greaterThan">
      <formula>6.2</formula>
    </cfRule>
    <cfRule type="cellIs" dxfId="4276" priority="1698" stopIfTrue="1" operator="between">
      <formula>5.601</formula>
      <formula>6.2</formula>
    </cfRule>
    <cfRule type="cellIs" dxfId="4275" priority="1699" stopIfTrue="1" operator="lessThanOrEqual">
      <formula>5.6</formula>
    </cfRule>
  </conditionalFormatting>
  <conditionalFormatting sqref="L182">
    <cfRule type="cellIs" dxfId="4274" priority="1696" stopIfTrue="1" operator="lessThanOrEqual">
      <formula>0.02</formula>
    </cfRule>
  </conditionalFormatting>
  <conditionalFormatting sqref="G182">
    <cfRule type="cellIs" dxfId="4273" priority="1693" stopIfTrue="1" operator="lessThanOrEqual">
      <formula>0.12</formula>
    </cfRule>
    <cfRule type="cellIs" dxfId="4272" priority="1694" stopIfTrue="1" operator="between">
      <formula>0.1201</formula>
      <formula>0.2</formula>
    </cfRule>
    <cfRule type="cellIs" dxfId="4271" priority="1695" stopIfTrue="1" operator="greaterThan">
      <formula>0.2</formula>
    </cfRule>
  </conditionalFormatting>
  <conditionalFormatting sqref="P182">
    <cfRule type="cellIs" dxfId="4270" priority="1691" stopIfTrue="1" operator="between">
      <formula>50.1</formula>
      <formula>100</formula>
    </cfRule>
    <cfRule type="cellIs" dxfId="4269" priority="1692" stopIfTrue="1" operator="greaterThan">
      <formula>100</formula>
    </cfRule>
  </conditionalFormatting>
  <conditionalFormatting sqref="O182">
    <cfRule type="cellIs" dxfId="4268" priority="1689" stopIfTrue="1" operator="between">
      <formula>1250.1</formula>
      <formula>5000</formula>
    </cfRule>
    <cfRule type="cellIs" dxfId="4267" priority="1690" stopIfTrue="1" operator="greaterThan">
      <formula>5000</formula>
    </cfRule>
  </conditionalFormatting>
  <conditionalFormatting sqref="F182:G182">
    <cfRule type="cellIs" dxfId="4266" priority="1686" stopIfTrue="1" operator="lessThanOrEqual">
      <formula>60</formula>
    </cfRule>
    <cfRule type="cellIs" dxfId="4265" priority="1687" stopIfTrue="1" operator="between">
      <formula>60</formula>
      <formula>100</formula>
    </cfRule>
    <cfRule type="cellIs" dxfId="4264" priority="1688" stopIfTrue="1" operator="greaterThan">
      <formula>100</formula>
    </cfRule>
  </conditionalFormatting>
  <conditionalFormatting sqref="E182">
    <cfRule type="cellIs" dxfId="4263" priority="1683" stopIfTrue="1" operator="lessThanOrEqual">
      <formula>2.5</formula>
    </cfRule>
    <cfRule type="cellIs" dxfId="4262" priority="1684" stopIfTrue="1" operator="between">
      <formula>2.5</formula>
      <formula>7</formula>
    </cfRule>
    <cfRule type="cellIs" dxfId="4261" priority="1685" stopIfTrue="1" operator="greaterThan">
      <formula>7</formula>
    </cfRule>
  </conditionalFormatting>
  <conditionalFormatting sqref="H182">
    <cfRule type="cellIs" dxfId="4260" priority="1680" stopIfTrue="1" operator="lessThanOrEqual">
      <formula>12</formula>
    </cfRule>
    <cfRule type="cellIs" dxfId="4259" priority="1681" stopIfTrue="1" operator="between">
      <formula>12</formula>
      <formula>16</formula>
    </cfRule>
    <cfRule type="cellIs" dxfId="4258" priority="1682" stopIfTrue="1" operator="greaterThan">
      <formula>16</formula>
    </cfRule>
  </conditionalFormatting>
  <conditionalFormatting sqref="K182">
    <cfRule type="cellIs" dxfId="4257" priority="1677" stopIfTrue="1" operator="greaterThan">
      <formula>6.2</formula>
    </cfRule>
    <cfRule type="cellIs" dxfId="4256" priority="1678" stopIfTrue="1" operator="between">
      <formula>5.601</formula>
      <formula>6.2</formula>
    </cfRule>
    <cfRule type="cellIs" dxfId="4255" priority="1679" stopIfTrue="1" operator="lessThanOrEqual">
      <formula>5.6</formula>
    </cfRule>
  </conditionalFormatting>
  <conditionalFormatting sqref="L182">
    <cfRule type="cellIs" dxfId="4254" priority="1676" stopIfTrue="1" operator="lessThanOrEqual">
      <formula>0.02</formula>
    </cfRule>
  </conditionalFormatting>
  <conditionalFormatting sqref="G182">
    <cfRule type="cellIs" dxfId="4253" priority="1673" stopIfTrue="1" operator="lessThanOrEqual">
      <formula>0.12</formula>
    </cfRule>
    <cfRule type="cellIs" dxfId="4252" priority="1674" stopIfTrue="1" operator="between">
      <formula>0.1201</formula>
      <formula>0.2</formula>
    </cfRule>
    <cfRule type="cellIs" dxfId="4251" priority="1675" stopIfTrue="1" operator="greaterThan">
      <formula>0.2</formula>
    </cfRule>
  </conditionalFormatting>
  <conditionalFormatting sqref="P182">
    <cfRule type="cellIs" dxfId="4250" priority="1671" stopIfTrue="1" operator="between">
      <formula>50.1</formula>
      <formula>100</formula>
    </cfRule>
    <cfRule type="cellIs" dxfId="4249" priority="1672" stopIfTrue="1" operator="greaterThan">
      <formula>100</formula>
    </cfRule>
  </conditionalFormatting>
  <conditionalFormatting sqref="O182">
    <cfRule type="cellIs" dxfId="4248" priority="1669" stopIfTrue="1" operator="between">
      <formula>1250.1</formula>
      <formula>5000</formula>
    </cfRule>
    <cfRule type="cellIs" dxfId="4247" priority="1670" stopIfTrue="1" operator="greaterThan">
      <formula>5000</formula>
    </cfRule>
  </conditionalFormatting>
  <conditionalFormatting sqref="Q182">
    <cfRule type="cellIs" dxfId="4246" priority="1667" operator="lessThanOrEqual">
      <formula>1</formula>
    </cfRule>
    <cfRule type="cellIs" dxfId="4245" priority="1668" operator="lessThan">
      <formula>3</formula>
    </cfRule>
  </conditionalFormatting>
  <conditionalFormatting sqref="F200:G200">
    <cfRule type="cellIs" dxfId="4244" priority="1664" stopIfTrue="1" operator="lessThanOrEqual">
      <formula>60</formula>
    </cfRule>
    <cfRule type="cellIs" dxfId="4243" priority="1665" stopIfTrue="1" operator="between">
      <formula>60</formula>
      <formula>100</formula>
    </cfRule>
    <cfRule type="cellIs" dxfId="4242" priority="1666" stopIfTrue="1" operator="greaterThan">
      <formula>100</formula>
    </cfRule>
  </conditionalFormatting>
  <conditionalFormatting sqref="E200">
    <cfRule type="cellIs" dxfId="4241" priority="1661" stopIfTrue="1" operator="lessThanOrEqual">
      <formula>2.5</formula>
    </cfRule>
    <cfRule type="cellIs" dxfId="4240" priority="1662" stopIfTrue="1" operator="between">
      <formula>2.5</formula>
      <formula>7</formula>
    </cfRule>
    <cfRule type="cellIs" dxfId="4239" priority="1663" stopIfTrue="1" operator="greaterThan">
      <formula>7</formula>
    </cfRule>
  </conditionalFormatting>
  <conditionalFormatting sqref="H200">
    <cfRule type="cellIs" dxfId="4238" priority="1658" stopIfTrue="1" operator="lessThanOrEqual">
      <formula>12</formula>
    </cfRule>
    <cfRule type="cellIs" dxfId="4237" priority="1659" stopIfTrue="1" operator="between">
      <formula>12</formula>
      <formula>16</formula>
    </cfRule>
    <cfRule type="cellIs" dxfId="4236" priority="1660" stopIfTrue="1" operator="greaterThan">
      <formula>16</formula>
    </cfRule>
  </conditionalFormatting>
  <conditionalFormatting sqref="K200">
    <cfRule type="cellIs" dxfId="4235" priority="1655" stopIfTrue="1" operator="greaterThan">
      <formula>6.2</formula>
    </cfRule>
    <cfRule type="cellIs" dxfId="4234" priority="1656" stopIfTrue="1" operator="between">
      <formula>5.601</formula>
      <formula>6.2</formula>
    </cfRule>
    <cfRule type="cellIs" dxfId="4233" priority="1657" stopIfTrue="1" operator="lessThanOrEqual">
      <formula>5.6</formula>
    </cfRule>
  </conditionalFormatting>
  <conditionalFormatting sqref="L200">
    <cfRule type="cellIs" dxfId="4232" priority="1654" stopIfTrue="1" operator="lessThanOrEqual">
      <formula>0.02</formula>
    </cfRule>
  </conditionalFormatting>
  <conditionalFormatting sqref="G200">
    <cfRule type="cellIs" dxfId="4231" priority="1651" stopIfTrue="1" operator="lessThanOrEqual">
      <formula>0.12</formula>
    </cfRule>
    <cfRule type="cellIs" dxfId="4230" priority="1652" stopIfTrue="1" operator="between">
      <formula>0.1201</formula>
      <formula>0.2</formula>
    </cfRule>
    <cfRule type="cellIs" dxfId="4229" priority="1653" stopIfTrue="1" operator="greaterThan">
      <formula>0.2</formula>
    </cfRule>
  </conditionalFormatting>
  <conditionalFormatting sqref="P200">
    <cfRule type="cellIs" dxfId="4228" priority="1649" stopIfTrue="1" operator="between">
      <formula>50.1</formula>
      <formula>100</formula>
    </cfRule>
    <cfRule type="cellIs" dxfId="4227" priority="1650" stopIfTrue="1" operator="greaterThan">
      <formula>100</formula>
    </cfRule>
  </conditionalFormatting>
  <conditionalFormatting sqref="O200">
    <cfRule type="cellIs" dxfId="4226" priority="1647" stopIfTrue="1" operator="between">
      <formula>1250.1</formula>
      <formula>5000</formula>
    </cfRule>
    <cfRule type="cellIs" dxfId="4225" priority="1648" stopIfTrue="1" operator="greaterThan">
      <formula>5000</formula>
    </cfRule>
  </conditionalFormatting>
  <conditionalFormatting sqref="Q200">
    <cfRule type="cellIs" dxfId="4224" priority="1645" operator="lessThanOrEqual">
      <formula>1</formula>
    </cfRule>
    <cfRule type="cellIs" dxfId="4223" priority="1646" operator="lessThan">
      <formula>3</formula>
    </cfRule>
  </conditionalFormatting>
  <conditionalFormatting sqref="F218 J218">
    <cfRule type="cellIs" dxfId="4222" priority="1642" stopIfTrue="1" operator="lessThanOrEqual">
      <formula>60</formula>
    </cfRule>
    <cfRule type="cellIs" dxfId="4221" priority="1643" stopIfTrue="1" operator="between">
      <formula>60</formula>
      <formula>100</formula>
    </cfRule>
    <cfRule type="cellIs" dxfId="4220" priority="1644" stopIfTrue="1" operator="greaterThan">
      <formula>100</formula>
    </cfRule>
  </conditionalFormatting>
  <conditionalFormatting sqref="E218">
    <cfRule type="cellIs" dxfId="4219" priority="1639" stopIfTrue="1" operator="lessThanOrEqual">
      <formula>2.5</formula>
    </cfRule>
    <cfRule type="cellIs" dxfId="4218" priority="1640" stopIfTrue="1" operator="between">
      <formula>2.5</formula>
      <formula>7</formula>
    </cfRule>
    <cfRule type="cellIs" dxfId="4217" priority="1641" stopIfTrue="1" operator="greaterThan">
      <formula>7</formula>
    </cfRule>
  </conditionalFormatting>
  <conditionalFormatting sqref="H218">
    <cfRule type="cellIs" dxfId="4216" priority="1636" stopIfTrue="1" operator="lessThanOrEqual">
      <formula>12</formula>
    </cfRule>
    <cfRule type="cellIs" dxfId="4215" priority="1637" stopIfTrue="1" operator="between">
      <formula>12</formula>
      <formula>16</formula>
    </cfRule>
    <cfRule type="cellIs" dxfId="4214" priority="1638" stopIfTrue="1" operator="greaterThan">
      <formula>16</formula>
    </cfRule>
  </conditionalFormatting>
  <conditionalFormatting sqref="K218">
    <cfRule type="cellIs" dxfId="4213" priority="1633" stopIfTrue="1" operator="greaterThan">
      <formula>6.2</formula>
    </cfRule>
    <cfRule type="cellIs" dxfId="4212" priority="1634" stopIfTrue="1" operator="between">
      <formula>5.601</formula>
      <formula>6.2</formula>
    </cfRule>
    <cfRule type="cellIs" dxfId="4211" priority="1635" stopIfTrue="1" operator="lessThanOrEqual">
      <formula>5.6</formula>
    </cfRule>
  </conditionalFormatting>
  <conditionalFormatting sqref="L218">
    <cfRule type="cellIs" dxfId="4210" priority="1632" stopIfTrue="1" operator="lessThanOrEqual">
      <formula>0.02</formula>
    </cfRule>
  </conditionalFormatting>
  <conditionalFormatting sqref="G218">
    <cfRule type="cellIs" dxfId="4209" priority="1629" stopIfTrue="1" operator="lessThanOrEqual">
      <formula>0.12</formula>
    </cfRule>
    <cfRule type="cellIs" dxfId="4208" priority="1630" stopIfTrue="1" operator="between">
      <formula>0.1201</formula>
      <formula>0.2</formula>
    </cfRule>
    <cfRule type="cellIs" dxfId="4207" priority="1631" stopIfTrue="1" operator="greaterThan">
      <formula>0.2</formula>
    </cfRule>
  </conditionalFormatting>
  <conditionalFormatting sqref="P218">
    <cfRule type="cellIs" dxfId="4206" priority="1627" stopIfTrue="1" operator="between">
      <formula>50.1</formula>
      <formula>100</formula>
    </cfRule>
    <cfRule type="cellIs" dxfId="4205" priority="1628" stopIfTrue="1" operator="greaterThan">
      <formula>100</formula>
    </cfRule>
  </conditionalFormatting>
  <conditionalFormatting sqref="O218">
    <cfRule type="cellIs" dxfId="4204" priority="1625" stopIfTrue="1" operator="between">
      <formula>1250.1</formula>
      <formula>5000</formula>
    </cfRule>
    <cfRule type="cellIs" dxfId="4203" priority="1626" stopIfTrue="1" operator="greaterThan">
      <formula>5000</formula>
    </cfRule>
  </conditionalFormatting>
  <conditionalFormatting sqref="F218 J218">
    <cfRule type="cellIs" dxfId="4202" priority="1622" stopIfTrue="1" operator="lessThanOrEqual">
      <formula>60</formula>
    </cfRule>
    <cfRule type="cellIs" dxfId="4201" priority="1623" stopIfTrue="1" operator="between">
      <formula>60</formula>
      <formula>100</formula>
    </cfRule>
    <cfRule type="cellIs" dxfId="4200" priority="1624" stopIfTrue="1" operator="greaterThan">
      <formula>100</formula>
    </cfRule>
  </conditionalFormatting>
  <conditionalFormatting sqref="E218">
    <cfRule type="cellIs" dxfId="4199" priority="1619" stopIfTrue="1" operator="lessThanOrEqual">
      <formula>2.5</formula>
    </cfRule>
    <cfRule type="cellIs" dxfId="4198" priority="1620" stopIfTrue="1" operator="between">
      <formula>2.5</formula>
      <formula>7</formula>
    </cfRule>
    <cfRule type="cellIs" dxfId="4197" priority="1621" stopIfTrue="1" operator="greaterThan">
      <formula>7</formula>
    </cfRule>
  </conditionalFormatting>
  <conditionalFormatting sqref="H218">
    <cfRule type="cellIs" dxfId="4196" priority="1616" stopIfTrue="1" operator="lessThanOrEqual">
      <formula>12</formula>
    </cfRule>
    <cfRule type="cellIs" dxfId="4195" priority="1617" stopIfTrue="1" operator="between">
      <formula>12</formula>
      <formula>16</formula>
    </cfRule>
    <cfRule type="cellIs" dxfId="4194" priority="1618" stopIfTrue="1" operator="greaterThan">
      <formula>16</formula>
    </cfRule>
  </conditionalFormatting>
  <conditionalFormatting sqref="K218">
    <cfRule type="cellIs" dxfId="4193" priority="1613" stopIfTrue="1" operator="greaterThan">
      <formula>6.2</formula>
    </cfRule>
    <cfRule type="cellIs" dxfId="4192" priority="1614" stopIfTrue="1" operator="between">
      <formula>5.601</formula>
      <formula>6.2</formula>
    </cfRule>
    <cfRule type="cellIs" dxfId="4191" priority="1615" stopIfTrue="1" operator="lessThanOrEqual">
      <formula>5.6</formula>
    </cfRule>
  </conditionalFormatting>
  <conditionalFormatting sqref="L218">
    <cfRule type="cellIs" dxfId="4190" priority="1612" stopIfTrue="1" operator="lessThanOrEqual">
      <formula>0.02</formula>
    </cfRule>
  </conditionalFormatting>
  <conditionalFormatting sqref="G218">
    <cfRule type="cellIs" dxfId="4189" priority="1609" stopIfTrue="1" operator="lessThanOrEqual">
      <formula>0.12</formula>
    </cfRule>
    <cfRule type="cellIs" dxfId="4188" priority="1610" stopIfTrue="1" operator="between">
      <formula>0.1201</formula>
      <formula>0.2</formula>
    </cfRule>
    <cfRule type="cellIs" dxfId="4187" priority="1611" stopIfTrue="1" operator="greaterThan">
      <formula>0.2</formula>
    </cfRule>
  </conditionalFormatting>
  <conditionalFormatting sqref="P218">
    <cfRule type="cellIs" dxfId="4186" priority="1607" stopIfTrue="1" operator="between">
      <formula>50.1</formula>
      <formula>100</formula>
    </cfRule>
    <cfRule type="cellIs" dxfId="4185" priority="1608" stopIfTrue="1" operator="greaterThan">
      <formula>100</formula>
    </cfRule>
  </conditionalFormatting>
  <conditionalFormatting sqref="O218">
    <cfRule type="cellIs" dxfId="4184" priority="1605" stopIfTrue="1" operator="between">
      <formula>1250.1</formula>
      <formula>5000</formula>
    </cfRule>
    <cfRule type="cellIs" dxfId="4183" priority="1606" stopIfTrue="1" operator="greaterThan">
      <formula>5000</formula>
    </cfRule>
  </conditionalFormatting>
  <conditionalFormatting sqref="Q218">
    <cfRule type="cellIs" dxfId="4182" priority="1603" operator="lessThanOrEqual">
      <formula>1</formula>
    </cfRule>
    <cfRule type="cellIs" dxfId="4181" priority="1604" operator="lessThan">
      <formula>3</formula>
    </cfRule>
  </conditionalFormatting>
  <conditionalFormatting sqref="F230:G230">
    <cfRule type="cellIs" dxfId="4180" priority="1600" stopIfTrue="1" operator="lessThanOrEqual">
      <formula>60</formula>
    </cfRule>
    <cfRule type="cellIs" dxfId="4179" priority="1601" stopIfTrue="1" operator="between">
      <formula>60</formula>
      <formula>100</formula>
    </cfRule>
    <cfRule type="cellIs" dxfId="4178" priority="1602" stopIfTrue="1" operator="greaterThan">
      <formula>100</formula>
    </cfRule>
  </conditionalFormatting>
  <conditionalFormatting sqref="E230">
    <cfRule type="cellIs" dxfId="4177" priority="1597" stopIfTrue="1" operator="lessThanOrEqual">
      <formula>2.5</formula>
    </cfRule>
    <cfRule type="cellIs" dxfId="4176" priority="1598" stopIfTrue="1" operator="between">
      <formula>2.5</formula>
      <formula>7</formula>
    </cfRule>
    <cfRule type="cellIs" dxfId="4175" priority="1599" stopIfTrue="1" operator="greaterThan">
      <formula>7</formula>
    </cfRule>
  </conditionalFormatting>
  <conditionalFormatting sqref="H230">
    <cfRule type="cellIs" dxfId="4174" priority="1594" stopIfTrue="1" operator="lessThanOrEqual">
      <formula>12</formula>
    </cfRule>
    <cfRule type="cellIs" dxfId="4173" priority="1595" stopIfTrue="1" operator="between">
      <formula>12</formula>
      <formula>16</formula>
    </cfRule>
    <cfRule type="cellIs" dxfId="4172" priority="1596" stopIfTrue="1" operator="greaterThan">
      <formula>16</formula>
    </cfRule>
  </conditionalFormatting>
  <conditionalFormatting sqref="K230">
    <cfRule type="cellIs" dxfId="4171" priority="1591" stopIfTrue="1" operator="greaterThan">
      <formula>6.2</formula>
    </cfRule>
    <cfRule type="cellIs" dxfId="4170" priority="1592" stopIfTrue="1" operator="between">
      <formula>5.601</formula>
      <formula>6.2</formula>
    </cfRule>
    <cfRule type="cellIs" dxfId="4169" priority="1593" stopIfTrue="1" operator="lessThanOrEqual">
      <formula>5.6</formula>
    </cfRule>
  </conditionalFormatting>
  <conditionalFormatting sqref="L230">
    <cfRule type="cellIs" dxfId="4168" priority="1590" stopIfTrue="1" operator="lessThanOrEqual">
      <formula>0.02</formula>
    </cfRule>
  </conditionalFormatting>
  <conditionalFormatting sqref="G230">
    <cfRule type="cellIs" dxfId="4167" priority="1587" stopIfTrue="1" operator="lessThanOrEqual">
      <formula>0.12</formula>
    </cfRule>
    <cfRule type="cellIs" dxfId="4166" priority="1588" stopIfTrue="1" operator="between">
      <formula>0.1201</formula>
      <formula>0.2</formula>
    </cfRule>
    <cfRule type="cellIs" dxfId="4165" priority="1589" stopIfTrue="1" operator="greaterThan">
      <formula>0.2</formula>
    </cfRule>
  </conditionalFormatting>
  <conditionalFormatting sqref="P230">
    <cfRule type="cellIs" dxfId="4164" priority="1585" stopIfTrue="1" operator="between">
      <formula>50.1</formula>
      <formula>100</formula>
    </cfRule>
    <cfRule type="cellIs" dxfId="4163" priority="1586" stopIfTrue="1" operator="greaterThan">
      <formula>100</formula>
    </cfRule>
  </conditionalFormatting>
  <conditionalFormatting sqref="O230">
    <cfRule type="cellIs" dxfId="4162" priority="1583" stopIfTrue="1" operator="between">
      <formula>1250.1</formula>
      <formula>5000</formula>
    </cfRule>
    <cfRule type="cellIs" dxfId="4161" priority="1584" stopIfTrue="1" operator="greaterThan">
      <formula>5000</formula>
    </cfRule>
  </conditionalFormatting>
  <conditionalFormatting sqref="F230:G230">
    <cfRule type="cellIs" dxfId="4160" priority="1580" stopIfTrue="1" operator="lessThanOrEqual">
      <formula>60</formula>
    </cfRule>
    <cfRule type="cellIs" dxfId="4159" priority="1581" stopIfTrue="1" operator="between">
      <formula>60</formula>
      <formula>100</formula>
    </cfRule>
    <cfRule type="cellIs" dxfId="4158" priority="1582" stopIfTrue="1" operator="greaterThan">
      <formula>100</formula>
    </cfRule>
  </conditionalFormatting>
  <conditionalFormatting sqref="E230">
    <cfRule type="cellIs" dxfId="4157" priority="1577" stopIfTrue="1" operator="lessThanOrEqual">
      <formula>2.5</formula>
    </cfRule>
    <cfRule type="cellIs" dxfId="4156" priority="1578" stopIfTrue="1" operator="between">
      <formula>2.5</formula>
      <formula>7</formula>
    </cfRule>
    <cfRule type="cellIs" dxfId="4155" priority="1579" stopIfTrue="1" operator="greaterThan">
      <formula>7</formula>
    </cfRule>
  </conditionalFormatting>
  <conditionalFormatting sqref="H230">
    <cfRule type="cellIs" dxfId="4154" priority="1574" stopIfTrue="1" operator="lessThanOrEqual">
      <formula>12</formula>
    </cfRule>
    <cfRule type="cellIs" dxfId="4153" priority="1575" stopIfTrue="1" operator="between">
      <formula>12</formula>
      <formula>16</formula>
    </cfRule>
    <cfRule type="cellIs" dxfId="4152" priority="1576" stopIfTrue="1" operator="greaterThan">
      <formula>16</formula>
    </cfRule>
  </conditionalFormatting>
  <conditionalFormatting sqref="K230">
    <cfRule type="cellIs" dxfId="4151" priority="1571" stopIfTrue="1" operator="greaterThan">
      <formula>6.2</formula>
    </cfRule>
    <cfRule type="cellIs" dxfId="4150" priority="1572" stopIfTrue="1" operator="between">
      <formula>5.601</formula>
      <formula>6.2</formula>
    </cfRule>
    <cfRule type="cellIs" dxfId="4149" priority="1573" stopIfTrue="1" operator="lessThanOrEqual">
      <formula>5.6</formula>
    </cfRule>
  </conditionalFormatting>
  <conditionalFormatting sqref="L230">
    <cfRule type="cellIs" dxfId="4148" priority="1570" stopIfTrue="1" operator="lessThanOrEqual">
      <formula>0.02</formula>
    </cfRule>
  </conditionalFormatting>
  <conditionalFormatting sqref="G230">
    <cfRule type="cellIs" dxfId="4147" priority="1567" stopIfTrue="1" operator="lessThanOrEqual">
      <formula>0.12</formula>
    </cfRule>
    <cfRule type="cellIs" dxfId="4146" priority="1568" stopIfTrue="1" operator="between">
      <formula>0.1201</formula>
      <formula>0.2</formula>
    </cfRule>
    <cfRule type="cellIs" dxfId="4145" priority="1569" stopIfTrue="1" operator="greaterThan">
      <formula>0.2</formula>
    </cfRule>
  </conditionalFormatting>
  <conditionalFormatting sqref="P230">
    <cfRule type="cellIs" dxfId="4144" priority="1565" stopIfTrue="1" operator="between">
      <formula>50.1</formula>
      <formula>100</formula>
    </cfRule>
    <cfRule type="cellIs" dxfId="4143" priority="1566" stopIfTrue="1" operator="greaterThan">
      <formula>100</formula>
    </cfRule>
  </conditionalFormatting>
  <conditionalFormatting sqref="O230">
    <cfRule type="cellIs" dxfId="4142" priority="1563" stopIfTrue="1" operator="between">
      <formula>1250.1</formula>
      <formula>5000</formula>
    </cfRule>
    <cfRule type="cellIs" dxfId="4141" priority="1564" stopIfTrue="1" operator="greaterThan">
      <formula>5000</formula>
    </cfRule>
  </conditionalFormatting>
  <conditionalFormatting sqref="Q230">
    <cfRule type="cellIs" dxfId="4140" priority="1561" operator="lessThanOrEqual">
      <formula>1</formula>
    </cfRule>
    <cfRule type="cellIs" dxfId="4139" priority="1562" operator="lessThan">
      <formula>3</formula>
    </cfRule>
  </conditionalFormatting>
  <conditionalFormatting sqref="F248 J248">
    <cfRule type="cellIs" dxfId="4138" priority="1558" stopIfTrue="1" operator="lessThanOrEqual">
      <formula>60</formula>
    </cfRule>
    <cfRule type="cellIs" dxfId="4137" priority="1559" stopIfTrue="1" operator="between">
      <formula>60</formula>
      <formula>100</formula>
    </cfRule>
    <cfRule type="cellIs" dxfId="4136" priority="1560" stopIfTrue="1" operator="greaterThan">
      <formula>100</formula>
    </cfRule>
  </conditionalFormatting>
  <conditionalFormatting sqref="E248">
    <cfRule type="cellIs" dxfId="4135" priority="1555" stopIfTrue="1" operator="lessThanOrEqual">
      <formula>2.5</formula>
    </cfRule>
    <cfRule type="cellIs" dxfId="4134" priority="1556" stopIfTrue="1" operator="between">
      <formula>2.5</formula>
      <formula>7</formula>
    </cfRule>
    <cfRule type="cellIs" dxfId="4133" priority="1557" stopIfTrue="1" operator="greaterThan">
      <formula>7</formula>
    </cfRule>
  </conditionalFormatting>
  <conditionalFormatting sqref="H248">
    <cfRule type="cellIs" dxfId="4132" priority="1552" stopIfTrue="1" operator="lessThanOrEqual">
      <formula>12</formula>
    </cfRule>
    <cfRule type="cellIs" dxfId="4131" priority="1553" stopIfTrue="1" operator="between">
      <formula>12</formula>
      <formula>16</formula>
    </cfRule>
    <cfRule type="cellIs" dxfId="4130" priority="1554" stopIfTrue="1" operator="greaterThan">
      <formula>16</formula>
    </cfRule>
  </conditionalFormatting>
  <conditionalFormatting sqref="K248">
    <cfRule type="cellIs" dxfId="4129" priority="1549" stopIfTrue="1" operator="greaterThan">
      <formula>6.2</formula>
    </cfRule>
    <cfRule type="cellIs" dxfId="4128" priority="1550" stopIfTrue="1" operator="between">
      <formula>5.601</formula>
      <formula>6.2</formula>
    </cfRule>
    <cfRule type="cellIs" dxfId="4127" priority="1551" stopIfTrue="1" operator="lessThanOrEqual">
      <formula>5.6</formula>
    </cfRule>
  </conditionalFormatting>
  <conditionalFormatting sqref="L248">
    <cfRule type="cellIs" dxfId="4126" priority="1548" stopIfTrue="1" operator="lessThanOrEqual">
      <formula>0.02</formula>
    </cfRule>
  </conditionalFormatting>
  <conditionalFormatting sqref="G248">
    <cfRule type="cellIs" dxfId="4125" priority="1545" stopIfTrue="1" operator="lessThanOrEqual">
      <formula>0.12</formula>
    </cfRule>
    <cfRule type="cellIs" dxfId="4124" priority="1546" stopIfTrue="1" operator="between">
      <formula>0.1201</formula>
      <formula>0.2</formula>
    </cfRule>
    <cfRule type="cellIs" dxfId="4123" priority="1547" stopIfTrue="1" operator="greaterThan">
      <formula>0.2</formula>
    </cfRule>
  </conditionalFormatting>
  <conditionalFormatting sqref="P248">
    <cfRule type="cellIs" dxfId="4122" priority="1543" stopIfTrue="1" operator="between">
      <formula>50.1</formula>
      <formula>100</formula>
    </cfRule>
    <cfRule type="cellIs" dxfId="4121" priority="1544" stopIfTrue="1" operator="greaterThan">
      <formula>100</formula>
    </cfRule>
  </conditionalFormatting>
  <conditionalFormatting sqref="O248">
    <cfRule type="cellIs" dxfId="4120" priority="1541" stopIfTrue="1" operator="between">
      <formula>1250.1</formula>
      <formula>5000</formula>
    </cfRule>
    <cfRule type="cellIs" dxfId="4119" priority="1542" stopIfTrue="1" operator="greaterThan">
      <formula>5000</formula>
    </cfRule>
  </conditionalFormatting>
  <conditionalFormatting sqref="F248 J248">
    <cfRule type="cellIs" dxfId="4118" priority="1538" stopIfTrue="1" operator="lessThanOrEqual">
      <formula>60</formula>
    </cfRule>
    <cfRule type="cellIs" dxfId="4117" priority="1539" stopIfTrue="1" operator="between">
      <formula>60</formula>
      <formula>100</formula>
    </cfRule>
    <cfRule type="cellIs" dxfId="4116" priority="1540" stopIfTrue="1" operator="greaterThan">
      <formula>100</formula>
    </cfRule>
  </conditionalFormatting>
  <conditionalFormatting sqref="E248">
    <cfRule type="cellIs" dxfId="4115" priority="1535" stopIfTrue="1" operator="lessThanOrEqual">
      <formula>2.5</formula>
    </cfRule>
    <cfRule type="cellIs" dxfId="4114" priority="1536" stopIfTrue="1" operator="between">
      <formula>2.5</formula>
      <formula>7</formula>
    </cfRule>
    <cfRule type="cellIs" dxfId="4113" priority="1537" stopIfTrue="1" operator="greaterThan">
      <formula>7</formula>
    </cfRule>
  </conditionalFormatting>
  <conditionalFormatting sqref="H248">
    <cfRule type="cellIs" dxfId="4112" priority="1532" stopIfTrue="1" operator="lessThanOrEqual">
      <formula>12</formula>
    </cfRule>
    <cfRule type="cellIs" dxfId="4111" priority="1533" stopIfTrue="1" operator="between">
      <formula>12</formula>
      <formula>16</formula>
    </cfRule>
    <cfRule type="cellIs" dxfId="4110" priority="1534" stopIfTrue="1" operator="greaterThan">
      <formula>16</formula>
    </cfRule>
  </conditionalFormatting>
  <conditionalFormatting sqref="K248">
    <cfRule type="cellIs" dxfId="4109" priority="1529" stopIfTrue="1" operator="greaterThan">
      <formula>6.2</formula>
    </cfRule>
    <cfRule type="cellIs" dxfId="4108" priority="1530" stopIfTrue="1" operator="between">
      <formula>5.601</formula>
      <formula>6.2</formula>
    </cfRule>
    <cfRule type="cellIs" dxfId="4107" priority="1531" stopIfTrue="1" operator="lessThanOrEqual">
      <formula>5.6</formula>
    </cfRule>
  </conditionalFormatting>
  <conditionalFormatting sqref="L248">
    <cfRule type="cellIs" dxfId="4106" priority="1528" stopIfTrue="1" operator="lessThanOrEqual">
      <formula>0.02</formula>
    </cfRule>
  </conditionalFormatting>
  <conditionalFormatting sqref="G248">
    <cfRule type="cellIs" dxfId="4105" priority="1525" stopIfTrue="1" operator="lessThanOrEqual">
      <formula>0.12</formula>
    </cfRule>
    <cfRule type="cellIs" dxfId="4104" priority="1526" stopIfTrue="1" operator="between">
      <formula>0.1201</formula>
      <formula>0.2</formula>
    </cfRule>
    <cfRule type="cellIs" dxfId="4103" priority="1527" stopIfTrue="1" operator="greaterThan">
      <formula>0.2</formula>
    </cfRule>
  </conditionalFormatting>
  <conditionalFormatting sqref="P248">
    <cfRule type="cellIs" dxfId="4102" priority="1523" stopIfTrue="1" operator="between">
      <formula>50.1</formula>
      <formula>100</formula>
    </cfRule>
    <cfRule type="cellIs" dxfId="4101" priority="1524" stopIfTrue="1" operator="greaterThan">
      <formula>100</formula>
    </cfRule>
  </conditionalFormatting>
  <conditionalFormatting sqref="O248">
    <cfRule type="cellIs" dxfId="4100" priority="1521" stopIfTrue="1" operator="between">
      <formula>1250.1</formula>
      <formula>5000</formula>
    </cfRule>
    <cfRule type="cellIs" dxfId="4099" priority="1522" stopIfTrue="1" operator="greaterThan">
      <formula>5000</formula>
    </cfRule>
  </conditionalFormatting>
  <conditionalFormatting sqref="Q248">
    <cfRule type="cellIs" dxfId="4098" priority="1519" operator="lessThanOrEqual">
      <formula>1</formula>
    </cfRule>
    <cfRule type="cellIs" dxfId="4097" priority="1520" operator="lessThan">
      <formula>3</formula>
    </cfRule>
  </conditionalFormatting>
  <conditionalFormatting sqref="F266:G266">
    <cfRule type="cellIs" dxfId="4096" priority="1516" stopIfTrue="1" operator="lessThanOrEqual">
      <formula>60</formula>
    </cfRule>
    <cfRule type="cellIs" dxfId="4095" priority="1517" stopIfTrue="1" operator="between">
      <formula>60</formula>
      <formula>100</formula>
    </cfRule>
    <cfRule type="cellIs" dxfId="4094" priority="1518" stopIfTrue="1" operator="greaterThan">
      <formula>100</formula>
    </cfRule>
  </conditionalFormatting>
  <conditionalFormatting sqref="E266">
    <cfRule type="cellIs" dxfId="4093" priority="1513" stopIfTrue="1" operator="lessThanOrEqual">
      <formula>2.5</formula>
    </cfRule>
    <cfRule type="cellIs" dxfId="4092" priority="1514" stopIfTrue="1" operator="between">
      <formula>2.5</formula>
      <formula>7</formula>
    </cfRule>
    <cfRule type="cellIs" dxfId="4091" priority="1515" stopIfTrue="1" operator="greaterThan">
      <formula>7</formula>
    </cfRule>
  </conditionalFormatting>
  <conditionalFormatting sqref="H266">
    <cfRule type="cellIs" dxfId="4090" priority="1510" stopIfTrue="1" operator="lessThanOrEqual">
      <formula>12</formula>
    </cfRule>
    <cfRule type="cellIs" dxfId="4089" priority="1511" stopIfTrue="1" operator="between">
      <formula>12</formula>
      <formula>16</formula>
    </cfRule>
    <cfRule type="cellIs" dxfId="4088" priority="1512" stopIfTrue="1" operator="greaterThan">
      <formula>16</formula>
    </cfRule>
  </conditionalFormatting>
  <conditionalFormatting sqref="K266">
    <cfRule type="cellIs" dxfId="4087" priority="1507" stopIfTrue="1" operator="greaterThan">
      <formula>6.2</formula>
    </cfRule>
    <cfRule type="cellIs" dxfId="4086" priority="1508" stopIfTrue="1" operator="between">
      <formula>5.601</formula>
      <formula>6.2</formula>
    </cfRule>
    <cfRule type="cellIs" dxfId="4085" priority="1509" stopIfTrue="1" operator="lessThanOrEqual">
      <formula>5.6</formula>
    </cfRule>
  </conditionalFormatting>
  <conditionalFormatting sqref="L266">
    <cfRule type="cellIs" dxfId="4084" priority="1506" stopIfTrue="1" operator="lessThanOrEqual">
      <formula>0.02</formula>
    </cfRule>
  </conditionalFormatting>
  <conditionalFormatting sqref="G266">
    <cfRule type="cellIs" dxfId="4083" priority="1503" stopIfTrue="1" operator="lessThanOrEqual">
      <formula>0.12</formula>
    </cfRule>
    <cfRule type="cellIs" dxfId="4082" priority="1504" stopIfTrue="1" operator="between">
      <formula>0.1201</formula>
      <formula>0.2</formula>
    </cfRule>
    <cfRule type="cellIs" dxfId="4081" priority="1505" stopIfTrue="1" operator="greaterThan">
      <formula>0.2</formula>
    </cfRule>
  </conditionalFormatting>
  <conditionalFormatting sqref="P266">
    <cfRule type="cellIs" dxfId="4080" priority="1501" stopIfTrue="1" operator="between">
      <formula>50.1</formula>
      <formula>100</formula>
    </cfRule>
    <cfRule type="cellIs" dxfId="4079" priority="1502" stopIfTrue="1" operator="greaterThan">
      <formula>100</formula>
    </cfRule>
  </conditionalFormatting>
  <conditionalFormatting sqref="O266">
    <cfRule type="cellIs" dxfId="4078" priority="1499" stopIfTrue="1" operator="between">
      <formula>1250.1</formula>
      <formula>5000</formula>
    </cfRule>
    <cfRule type="cellIs" dxfId="4077" priority="1500" stopIfTrue="1" operator="greaterThan">
      <formula>5000</formula>
    </cfRule>
  </conditionalFormatting>
  <conditionalFormatting sqref="F266:G266">
    <cfRule type="cellIs" dxfId="4076" priority="1496" stopIfTrue="1" operator="lessThanOrEqual">
      <formula>60</formula>
    </cfRule>
    <cfRule type="cellIs" dxfId="4075" priority="1497" stopIfTrue="1" operator="between">
      <formula>60</formula>
      <formula>100</formula>
    </cfRule>
    <cfRule type="cellIs" dxfId="4074" priority="1498" stopIfTrue="1" operator="greaterThan">
      <formula>100</formula>
    </cfRule>
  </conditionalFormatting>
  <conditionalFormatting sqref="E266">
    <cfRule type="cellIs" dxfId="4073" priority="1493" stopIfTrue="1" operator="lessThanOrEqual">
      <formula>2.5</formula>
    </cfRule>
    <cfRule type="cellIs" dxfId="4072" priority="1494" stopIfTrue="1" operator="between">
      <formula>2.5</formula>
      <formula>7</formula>
    </cfRule>
    <cfRule type="cellIs" dxfId="4071" priority="1495" stopIfTrue="1" operator="greaterThan">
      <formula>7</formula>
    </cfRule>
  </conditionalFormatting>
  <conditionalFormatting sqref="H266">
    <cfRule type="cellIs" dxfId="4070" priority="1490" stopIfTrue="1" operator="lessThanOrEqual">
      <formula>12</formula>
    </cfRule>
    <cfRule type="cellIs" dxfId="4069" priority="1491" stopIfTrue="1" operator="between">
      <formula>12</formula>
      <formula>16</formula>
    </cfRule>
    <cfRule type="cellIs" dxfId="4068" priority="1492" stopIfTrue="1" operator="greaterThan">
      <formula>16</formula>
    </cfRule>
  </conditionalFormatting>
  <conditionalFormatting sqref="K266">
    <cfRule type="cellIs" dxfId="4067" priority="1487" stopIfTrue="1" operator="greaterThan">
      <formula>6.2</formula>
    </cfRule>
    <cfRule type="cellIs" dxfId="4066" priority="1488" stopIfTrue="1" operator="between">
      <formula>5.601</formula>
      <formula>6.2</formula>
    </cfRule>
    <cfRule type="cellIs" dxfId="4065" priority="1489" stopIfTrue="1" operator="lessThanOrEqual">
      <formula>5.6</formula>
    </cfRule>
  </conditionalFormatting>
  <conditionalFormatting sqref="L266">
    <cfRule type="cellIs" dxfId="4064" priority="1486" stopIfTrue="1" operator="lessThanOrEqual">
      <formula>0.02</formula>
    </cfRule>
  </conditionalFormatting>
  <conditionalFormatting sqref="G266">
    <cfRule type="cellIs" dxfId="4063" priority="1483" stopIfTrue="1" operator="lessThanOrEqual">
      <formula>0.12</formula>
    </cfRule>
    <cfRule type="cellIs" dxfId="4062" priority="1484" stopIfTrue="1" operator="between">
      <formula>0.1201</formula>
      <formula>0.2</formula>
    </cfRule>
    <cfRule type="cellIs" dxfId="4061" priority="1485" stopIfTrue="1" operator="greaterThan">
      <formula>0.2</formula>
    </cfRule>
  </conditionalFormatting>
  <conditionalFormatting sqref="P266">
    <cfRule type="cellIs" dxfId="4060" priority="1481" stopIfTrue="1" operator="between">
      <formula>50.1</formula>
      <formula>100</formula>
    </cfRule>
    <cfRule type="cellIs" dxfId="4059" priority="1482" stopIfTrue="1" operator="greaterThan">
      <formula>100</formula>
    </cfRule>
  </conditionalFormatting>
  <conditionalFormatting sqref="O266">
    <cfRule type="cellIs" dxfId="4058" priority="1479" stopIfTrue="1" operator="between">
      <formula>1250.1</formula>
      <formula>5000</formula>
    </cfRule>
    <cfRule type="cellIs" dxfId="4057" priority="1480" stopIfTrue="1" operator="greaterThan">
      <formula>5000</formula>
    </cfRule>
  </conditionalFormatting>
  <conditionalFormatting sqref="Q266">
    <cfRule type="cellIs" dxfId="4056" priority="1477" operator="lessThanOrEqual">
      <formula>1</formula>
    </cfRule>
    <cfRule type="cellIs" dxfId="4055" priority="1478" operator="lessThan">
      <formula>3</formula>
    </cfRule>
  </conditionalFormatting>
  <conditionalFormatting sqref="F278:G278">
    <cfRule type="cellIs" dxfId="4054" priority="1474" stopIfTrue="1" operator="lessThanOrEqual">
      <formula>60</formula>
    </cfRule>
    <cfRule type="cellIs" dxfId="4053" priority="1475" stopIfTrue="1" operator="between">
      <formula>60</formula>
      <formula>100</formula>
    </cfRule>
    <cfRule type="cellIs" dxfId="4052" priority="1476" stopIfTrue="1" operator="greaterThan">
      <formula>100</formula>
    </cfRule>
  </conditionalFormatting>
  <conditionalFormatting sqref="E278">
    <cfRule type="cellIs" dxfId="4051" priority="1471" stopIfTrue="1" operator="lessThanOrEqual">
      <formula>2.5</formula>
    </cfRule>
    <cfRule type="cellIs" dxfId="4050" priority="1472" stopIfTrue="1" operator="between">
      <formula>2.5</formula>
      <formula>7</formula>
    </cfRule>
    <cfRule type="cellIs" dxfId="4049" priority="1473" stopIfTrue="1" operator="greaterThan">
      <formula>7</formula>
    </cfRule>
  </conditionalFormatting>
  <conditionalFormatting sqref="H278">
    <cfRule type="cellIs" dxfId="4048" priority="1468" stopIfTrue="1" operator="lessThanOrEqual">
      <formula>12</formula>
    </cfRule>
    <cfRule type="cellIs" dxfId="4047" priority="1469" stopIfTrue="1" operator="between">
      <formula>12</formula>
      <formula>16</formula>
    </cfRule>
    <cfRule type="cellIs" dxfId="4046" priority="1470" stopIfTrue="1" operator="greaterThan">
      <formula>16</formula>
    </cfRule>
  </conditionalFormatting>
  <conditionalFormatting sqref="K278">
    <cfRule type="cellIs" dxfId="4045" priority="1465" stopIfTrue="1" operator="greaterThan">
      <formula>6.2</formula>
    </cfRule>
    <cfRule type="cellIs" dxfId="4044" priority="1466" stopIfTrue="1" operator="between">
      <formula>5.601</formula>
      <formula>6.2</formula>
    </cfRule>
    <cfRule type="cellIs" dxfId="4043" priority="1467" stopIfTrue="1" operator="lessThanOrEqual">
      <formula>5.6</formula>
    </cfRule>
  </conditionalFormatting>
  <conditionalFormatting sqref="L278">
    <cfRule type="cellIs" dxfId="4042" priority="1464" stopIfTrue="1" operator="lessThanOrEqual">
      <formula>0.02</formula>
    </cfRule>
  </conditionalFormatting>
  <conditionalFormatting sqref="G278">
    <cfRule type="cellIs" dxfId="4041" priority="1461" stopIfTrue="1" operator="lessThanOrEqual">
      <formula>0.12</formula>
    </cfRule>
    <cfRule type="cellIs" dxfId="4040" priority="1462" stopIfTrue="1" operator="between">
      <formula>0.1201</formula>
      <formula>0.2</formula>
    </cfRule>
    <cfRule type="cellIs" dxfId="4039" priority="1463" stopIfTrue="1" operator="greaterThan">
      <formula>0.2</formula>
    </cfRule>
  </conditionalFormatting>
  <conditionalFormatting sqref="P278">
    <cfRule type="cellIs" dxfId="4038" priority="1459" stopIfTrue="1" operator="between">
      <formula>50.1</formula>
      <formula>100</formula>
    </cfRule>
    <cfRule type="cellIs" dxfId="4037" priority="1460" stopIfTrue="1" operator="greaterThan">
      <formula>100</formula>
    </cfRule>
  </conditionalFormatting>
  <conditionalFormatting sqref="O278">
    <cfRule type="cellIs" dxfId="4036" priority="1457" stopIfTrue="1" operator="between">
      <formula>1250.1</formula>
      <formula>5000</formula>
    </cfRule>
    <cfRule type="cellIs" dxfId="4035" priority="1458" stopIfTrue="1" operator="greaterThan">
      <formula>5000</formula>
    </cfRule>
  </conditionalFormatting>
  <conditionalFormatting sqref="F278:G278">
    <cfRule type="cellIs" dxfId="4034" priority="1454" stopIfTrue="1" operator="lessThanOrEqual">
      <formula>60</formula>
    </cfRule>
    <cfRule type="cellIs" dxfId="4033" priority="1455" stopIfTrue="1" operator="between">
      <formula>60</formula>
      <formula>100</formula>
    </cfRule>
    <cfRule type="cellIs" dxfId="4032" priority="1456" stopIfTrue="1" operator="greaterThan">
      <formula>100</formula>
    </cfRule>
  </conditionalFormatting>
  <conditionalFormatting sqref="E278">
    <cfRule type="cellIs" dxfId="4031" priority="1451" stopIfTrue="1" operator="lessThanOrEqual">
      <formula>2.5</formula>
    </cfRule>
    <cfRule type="cellIs" dxfId="4030" priority="1452" stopIfTrue="1" operator="between">
      <formula>2.5</formula>
      <formula>7</formula>
    </cfRule>
    <cfRule type="cellIs" dxfId="4029" priority="1453" stopIfTrue="1" operator="greaterThan">
      <formula>7</formula>
    </cfRule>
  </conditionalFormatting>
  <conditionalFormatting sqref="H278">
    <cfRule type="cellIs" dxfId="4028" priority="1448" stopIfTrue="1" operator="lessThanOrEqual">
      <formula>12</formula>
    </cfRule>
    <cfRule type="cellIs" dxfId="4027" priority="1449" stopIfTrue="1" operator="between">
      <formula>12</formula>
      <formula>16</formula>
    </cfRule>
    <cfRule type="cellIs" dxfId="4026" priority="1450" stopIfTrue="1" operator="greaterThan">
      <formula>16</formula>
    </cfRule>
  </conditionalFormatting>
  <conditionalFormatting sqref="K278">
    <cfRule type="cellIs" dxfId="4025" priority="1445" stopIfTrue="1" operator="greaterThan">
      <formula>6.2</formula>
    </cfRule>
    <cfRule type="cellIs" dxfId="4024" priority="1446" stopIfTrue="1" operator="between">
      <formula>5.601</formula>
      <formula>6.2</formula>
    </cfRule>
    <cfRule type="cellIs" dxfId="4023" priority="1447" stopIfTrue="1" operator="lessThanOrEqual">
      <formula>5.6</formula>
    </cfRule>
  </conditionalFormatting>
  <conditionalFormatting sqref="L278">
    <cfRule type="cellIs" dxfId="4022" priority="1444" stopIfTrue="1" operator="lessThanOrEqual">
      <formula>0.02</formula>
    </cfRule>
  </conditionalFormatting>
  <conditionalFormatting sqref="G278">
    <cfRule type="cellIs" dxfId="4021" priority="1441" stopIfTrue="1" operator="lessThanOrEqual">
      <formula>0.12</formula>
    </cfRule>
    <cfRule type="cellIs" dxfId="4020" priority="1442" stopIfTrue="1" operator="between">
      <formula>0.1201</formula>
      <formula>0.2</formula>
    </cfRule>
    <cfRule type="cellIs" dxfId="4019" priority="1443" stopIfTrue="1" operator="greaterThan">
      <formula>0.2</formula>
    </cfRule>
  </conditionalFormatting>
  <conditionalFormatting sqref="P278">
    <cfRule type="cellIs" dxfId="4018" priority="1439" stopIfTrue="1" operator="between">
      <formula>50.1</formula>
      <formula>100</formula>
    </cfRule>
    <cfRule type="cellIs" dxfId="4017" priority="1440" stopIfTrue="1" operator="greaterThan">
      <formula>100</formula>
    </cfRule>
  </conditionalFormatting>
  <conditionalFormatting sqref="O278">
    <cfRule type="cellIs" dxfId="4016" priority="1437" stopIfTrue="1" operator="between">
      <formula>1250.1</formula>
      <formula>5000</formula>
    </cfRule>
    <cfRule type="cellIs" dxfId="4015" priority="1438" stopIfTrue="1" operator="greaterThan">
      <formula>5000</formula>
    </cfRule>
  </conditionalFormatting>
  <conditionalFormatting sqref="Q278">
    <cfRule type="cellIs" dxfId="4014" priority="1435" operator="lessThanOrEqual">
      <formula>1</formula>
    </cfRule>
    <cfRule type="cellIs" dxfId="4013" priority="1436" operator="lessThan">
      <formula>3</formula>
    </cfRule>
  </conditionalFormatting>
  <conditionalFormatting sqref="F290:G290">
    <cfRule type="cellIs" dxfId="4012" priority="1432" stopIfTrue="1" operator="lessThanOrEqual">
      <formula>60</formula>
    </cfRule>
    <cfRule type="cellIs" dxfId="4011" priority="1433" stopIfTrue="1" operator="between">
      <formula>60</formula>
      <formula>100</formula>
    </cfRule>
    <cfRule type="cellIs" dxfId="4010" priority="1434" stopIfTrue="1" operator="greaterThan">
      <formula>100</formula>
    </cfRule>
  </conditionalFormatting>
  <conditionalFormatting sqref="E290">
    <cfRule type="cellIs" dxfId="4009" priority="1429" stopIfTrue="1" operator="lessThanOrEqual">
      <formula>2.5</formula>
    </cfRule>
    <cfRule type="cellIs" dxfId="4008" priority="1430" stopIfTrue="1" operator="between">
      <formula>2.5</formula>
      <formula>7</formula>
    </cfRule>
    <cfRule type="cellIs" dxfId="4007" priority="1431" stopIfTrue="1" operator="greaterThan">
      <formula>7</formula>
    </cfRule>
  </conditionalFormatting>
  <conditionalFormatting sqref="H290">
    <cfRule type="cellIs" dxfId="4006" priority="1426" stopIfTrue="1" operator="lessThanOrEqual">
      <formula>12</formula>
    </cfRule>
    <cfRule type="cellIs" dxfId="4005" priority="1427" stopIfTrue="1" operator="between">
      <formula>12</formula>
      <formula>16</formula>
    </cfRule>
    <cfRule type="cellIs" dxfId="4004" priority="1428" stopIfTrue="1" operator="greaterThan">
      <formula>16</formula>
    </cfRule>
  </conditionalFormatting>
  <conditionalFormatting sqref="K290">
    <cfRule type="cellIs" dxfId="4003" priority="1423" stopIfTrue="1" operator="greaterThan">
      <formula>6.2</formula>
    </cfRule>
    <cfRule type="cellIs" dxfId="4002" priority="1424" stopIfTrue="1" operator="between">
      <formula>5.601</formula>
      <formula>6.2</formula>
    </cfRule>
    <cfRule type="cellIs" dxfId="4001" priority="1425" stopIfTrue="1" operator="lessThanOrEqual">
      <formula>5.6</formula>
    </cfRule>
  </conditionalFormatting>
  <conditionalFormatting sqref="L290">
    <cfRule type="cellIs" dxfId="4000" priority="1422" stopIfTrue="1" operator="lessThanOrEqual">
      <formula>0.02</formula>
    </cfRule>
  </conditionalFormatting>
  <conditionalFormatting sqref="G290">
    <cfRule type="cellIs" dxfId="3999" priority="1419" stopIfTrue="1" operator="lessThanOrEqual">
      <formula>0.12</formula>
    </cfRule>
    <cfRule type="cellIs" dxfId="3998" priority="1420" stopIfTrue="1" operator="between">
      <formula>0.1201</formula>
      <formula>0.2</formula>
    </cfRule>
    <cfRule type="cellIs" dxfId="3997" priority="1421" stopIfTrue="1" operator="greaterThan">
      <formula>0.2</formula>
    </cfRule>
  </conditionalFormatting>
  <conditionalFormatting sqref="P290">
    <cfRule type="cellIs" dxfId="3996" priority="1417" stopIfTrue="1" operator="between">
      <formula>50.1</formula>
      <formula>100</formula>
    </cfRule>
    <cfRule type="cellIs" dxfId="3995" priority="1418" stopIfTrue="1" operator="greaterThan">
      <formula>100</formula>
    </cfRule>
  </conditionalFormatting>
  <conditionalFormatting sqref="O290">
    <cfRule type="cellIs" dxfId="3994" priority="1415" stopIfTrue="1" operator="between">
      <formula>1250.1</formula>
      <formula>5000</formula>
    </cfRule>
    <cfRule type="cellIs" dxfId="3993" priority="1416" stopIfTrue="1" operator="greaterThan">
      <formula>5000</formula>
    </cfRule>
  </conditionalFormatting>
  <conditionalFormatting sqref="Q290">
    <cfRule type="cellIs" dxfId="3992" priority="1413" operator="lessThanOrEqual">
      <formula>1</formula>
    </cfRule>
    <cfRule type="cellIs" dxfId="3991" priority="1414" operator="lessThan">
      <formula>3</formula>
    </cfRule>
  </conditionalFormatting>
  <conditionalFormatting sqref="F302:G302">
    <cfRule type="cellIs" dxfId="3990" priority="1410" stopIfTrue="1" operator="lessThanOrEqual">
      <formula>60</formula>
    </cfRule>
    <cfRule type="cellIs" dxfId="3989" priority="1411" stopIfTrue="1" operator="between">
      <formula>60</formula>
      <formula>100</formula>
    </cfRule>
    <cfRule type="cellIs" dxfId="3988" priority="1412" stopIfTrue="1" operator="greaterThan">
      <formula>100</formula>
    </cfRule>
  </conditionalFormatting>
  <conditionalFormatting sqref="E302">
    <cfRule type="cellIs" dxfId="3987" priority="1407" stopIfTrue="1" operator="lessThanOrEqual">
      <formula>2.5</formula>
    </cfRule>
    <cfRule type="cellIs" dxfId="3986" priority="1408" stopIfTrue="1" operator="between">
      <formula>2.5</formula>
      <formula>7</formula>
    </cfRule>
    <cfRule type="cellIs" dxfId="3985" priority="1409" stopIfTrue="1" operator="greaterThan">
      <formula>7</formula>
    </cfRule>
  </conditionalFormatting>
  <conditionalFormatting sqref="H302">
    <cfRule type="cellIs" dxfId="3984" priority="1404" stopIfTrue="1" operator="lessThanOrEqual">
      <formula>12</formula>
    </cfRule>
    <cfRule type="cellIs" dxfId="3983" priority="1405" stopIfTrue="1" operator="between">
      <formula>12</formula>
      <formula>16</formula>
    </cfRule>
    <cfRule type="cellIs" dxfId="3982" priority="1406" stopIfTrue="1" operator="greaterThan">
      <formula>16</formula>
    </cfRule>
  </conditionalFormatting>
  <conditionalFormatting sqref="K302">
    <cfRule type="cellIs" dxfId="3981" priority="1401" stopIfTrue="1" operator="greaterThan">
      <formula>6.2</formula>
    </cfRule>
    <cfRule type="cellIs" dxfId="3980" priority="1402" stopIfTrue="1" operator="between">
      <formula>5.601</formula>
      <formula>6.2</formula>
    </cfRule>
    <cfRule type="cellIs" dxfId="3979" priority="1403" stopIfTrue="1" operator="lessThanOrEqual">
      <formula>5.6</formula>
    </cfRule>
  </conditionalFormatting>
  <conditionalFormatting sqref="L302">
    <cfRule type="cellIs" dxfId="3978" priority="1400" stopIfTrue="1" operator="lessThanOrEqual">
      <formula>0.02</formula>
    </cfRule>
  </conditionalFormatting>
  <conditionalFormatting sqref="G302">
    <cfRule type="cellIs" dxfId="3977" priority="1397" stopIfTrue="1" operator="lessThanOrEqual">
      <formula>0.12</formula>
    </cfRule>
    <cfRule type="cellIs" dxfId="3976" priority="1398" stopIfTrue="1" operator="between">
      <formula>0.1201</formula>
      <formula>0.2</formula>
    </cfRule>
    <cfRule type="cellIs" dxfId="3975" priority="1399" stopIfTrue="1" operator="greaterThan">
      <formula>0.2</formula>
    </cfRule>
  </conditionalFormatting>
  <conditionalFormatting sqref="P302">
    <cfRule type="cellIs" dxfId="3974" priority="1395" stopIfTrue="1" operator="between">
      <formula>50.1</formula>
      <formula>100</formula>
    </cfRule>
    <cfRule type="cellIs" dxfId="3973" priority="1396" stopIfTrue="1" operator="greaterThan">
      <formula>100</formula>
    </cfRule>
  </conditionalFormatting>
  <conditionalFormatting sqref="O302">
    <cfRule type="cellIs" dxfId="3972" priority="1393" stopIfTrue="1" operator="between">
      <formula>1250.1</formula>
      <formula>5000</formula>
    </cfRule>
    <cfRule type="cellIs" dxfId="3971" priority="1394" stopIfTrue="1" operator="greaterThan">
      <formula>5000</formula>
    </cfRule>
  </conditionalFormatting>
  <conditionalFormatting sqref="F302:G302">
    <cfRule type="cellIs" dxfId="3970" priority="1390" stopIfTrue="1" operator="lessThanOrEqual">
      <formula>60</formula>
    </cfRule>
    <cfRule type="cellIs" dxfId="3969" priority="1391" stopIfTrue="1" operator="between">
      <formula>60</formula>
      <formula>100</formula>
    </cfRule>
    <cfRule type="cellIs" dxfId="3968" priority="1392" stopIfTrue="1" operator="greaterThan">
      <formula>100</formula>
    </cfRule>
  </conditionalFormatting>
  <conditionalFormatting sqref="E302">
    <cfRule type="cellIs" dxfId="3967" priority="1387" stopIfTrue="1" operator="lessThanOrEqual">
      <formula>2.5</formula>
    </cfRule>
    <cfRule type="cellIs" dxfId="3966" priority="1388" stopIfTrue="1" operator="between">
      <formula>2.5</formula>
      <formula>7</formula>
    </cfRule>
    <cfRule type="cellIs" dxfId="3965" priority="1389" stopIfTrue="1" operator="greaterThan">
      <formula>7</formula>
    </cfRule>
  </conditionalFormatting>
  <conditionalFormatting sqref="H302">
    <cfRule type="cellIs" dxfId="3964" priority="1384" stopIfTrue="1" operator="lessThanOrEqual">
      <formula>12</formula>
    </cfRule>
    <cfRule type="cellIs" dxfId="3963" priority="1385" stopIfTrue="1" operator="between">
      <formula>12</formula>
      <formula>16</formula>
    </cfRule>
    <cfRule type="cellIs" dxfId="3962" priority="1386" stopIfTrue="1" operator="greaterThan">
      <formula>16</formula>
    </cfRule>
  </conditionalFormatting>
  <conditionalFormatting sqref="K302">
    <cfRule type="cellIs" dxfId="3961" priority="1381" stopIfTrue="1" operator="greaterThan">
      <formula>6.2</formula>
    </cfRule>
    <cfRule type="cellIs" dxfId="3960" priority="1382" stopIfTrue="1" operator="between">
      <formula>5.601</formula>
      <formula>6.2</formula>
    </cfRule>
    <cfRule type="cellIs" dxfId="3959" priority="1383" stopIfTrue="1" operator="lessThanOrEqual">
      <formula>5.6</formula>
    </cfRule>
  </conditionalFormatting>
  <conditionalFormatting sqref="L302">
    <cfRule type="cellIs" dxfId="3958" priority="1380" stopIfTrue="1" operator="lessThanOrEqual">
      <formula>0.02</formula>
    </cfRule>
  </conditionalFormatting>
  <conditionalFormatting sqref="G302">
    <cfRule type="cellIs" dxfId="3957" priority="1377" stopIfTrue="1" operator="lessThanOrEqual">
      <formula>0.12</formula>
    </cfRule>
    <cfRule type="cellIs" dxfId="3956" priority="1378" stopIfTrue="1" operator="between">
      <formula>0.1201</formula>
      <formula>0.2</formula>
    </cfRule>
    <cfRule type="cellIs" dxfId="3955" priority="1379" stopIfTrue="1" operator="greaterThan">
      <formula>0.2</formula>
    </cfRule>
  </conditionalFormatting>
  <conditionalFormatting sqref="P302">
    <cfRule type="cellIs" dxfId="3954" priority="1375" stopIfTrue="1" operator="between">
      <formula>50.1</formula>
      <formula>100</formula>
    </cfRule>
    <cfRule type="cellIs" dxfId="3953" priority="1376" stopIfTrue="1" operator="greaterThan">
      <formula>100</formula>
    </cfRule>
  </conditionalFormatting>
  <conditionalFormatting sqref="O302">
    <cfRule type="cellIs" dxfId="3952" priority="1373" stopIfTrue="1" operator="between">
      <formula>1250.1</formula>
      <formula>5000</formula>
    </cfRule>
    <cfRule type="cellIs" dxfId="3951" priority="1374" stopIfTrue="1" operator="greaterThan">
      <formula>5000</formula>
    </cfRule>
  </conditionalFormatting>
  <conditionalFormatting sqref="Q302">
    <cfRule type="cellIs" dxfId="3950" priority="1371" operator="lessThanOrEqual">
      <formula>1</formula>
    </cfRule>
    <cfRule type="cellIs" dxfId="3949" priority="1372" operator="lessThan">
      <formula>3</formula>
    </cfRule>
  </conditionalFormatting>
  <conditionalFormatting sqref="F314:G314">
    <cfRule type="cellIs" dxfId="3948" priority="1368" stopIfTrue="1" operator="lessThanOrEqual">
      <formula>60</formula>
    </cfRule>
    <cfRule type="cellIs" dxfId="3947" priority="1369" stopIfTrue="1" operator="between">
      <formula>60</formula>
      <formula>100</formula>
    </cfRule>
    <cfRule type="cellIs" dxfId="3946" priority="1370" stopIfTrue="1" operator="greaterThan">
      <formula>100</formula>
    </cfRule>
  </conditionalFormatting>
  <conditionalFormatting sqref="E314">
    <cfRule type="cellIs" dxfId="3945" priority="1365" stopIfTrue="1" operator="lessThanOrEqual">
      <formula>2.5</formula>
    </cfRule>
    <cfRule type="cellIs" dxfId="3944" priority="1366" stopIfTrue="1" operator="between">
      <formula>2.5</formula>
      <formula>7</formula>
    </cfRule>
    <cfRule type="cellIs" dxfId="3943" priority="1367" stopIfTrue="1" operator="greaterThan">
      <formula>7</formula>
    </cfRule>
  </conditionalFormatting>
  <conditionalFormatting sqref="H314">
    <cfRule type="cellIs" dxfId="3942" priority="1362" stopIfTrue="1" operator="lessThanOrEqual">
      <formula>12</formula>
    </cfRule>
    <cfRule type="cellIs" dxfId="3941" priority="1363" stopIfTrue="1" operator="between">
      <formula>12</formula>
      <formula>16</formula>
    </cfRule>
    <cfRule type="cellIs" dxfId="3940" priority="1364" stopIfTrue="1" operator="greaterThan">
      <formula>16</formula>
    </cfRule>
  </conditionalFormatting>
  <conditionalFormatting sqref="K314">
    <cfRule type="cellIs" dxfId="3939" priority="1359" stopIfTrue="1" operator="greaterThan">
      <formula>6.2</formula>
    </cfRule>
    <cfRule type="cellIs" dxfId="3938" priority="1360" stopIfTrue="1" operator="between">
      <formula>5.601</formula>
      <formula>6.2</formula>
    </cfRule>
    <cfRule type="cellIs" dxfId="3937" priority="1361" stopIfTrue="1" operator="lessThanOrEqual">
      <formula>5.6</formula>
    </cfRule>
  </conditionalFormatting>
  <conditionalFormatting sqref="L314">
    <cfRule type="cellIs" dxfId="3936" priority="1358" stopIfTrue="1" operator="lessThanOrEqual">
      <formula>0.02</formula>
    </cfRule>
  </conditionalFormatting>
  <conditionalFormatting sqref="G314">
    <cfRule type="cellIs" dxfId="3935" priority="1355" stopIfTrue="1" operator="lessThanOrEqual">
      <formula>0.12</formula>
    </cfRule>
    <cfRule type="cellIs" dxfId="3934" priority="1356" stopIfTrue="1" operator="between">
      <formula>0.1201</formula>
      <formula>0.2</formula>
    </cfRule>
    <cfRule type="cellIs" dxfId="3933" priority="1357" stopIfTrue="1" operator="greaterThan">
      <formula>0.2</formula>
    </cfRule>
  </conditionalFormatting>
  <conditionalFormatting sqref="P314">
    <cfRule type="cellIs" dxfId="3932" priority="1353" stopIfTrue="1" operator="between">
      <formula>50.1</formula>
      <formula>100</formula>
    </cfRule>
    <cfRule type="cellIs" dxfId="3931" priority="1354" stopIfTrue="1" operator="greaterThan">
      <formula>100</formula>
    </cfRule>
  </conditionalFormatting>
  <conditionalFormatting sqref="O314">
    <cfRule type="cellIs" dxfId="3930" priority="1351" stopIfTrue="1" operator="between">
      <formula>1250.1</formula>
      <formula>5000</formula>
    </cfRule>
    <cfRule type="cellIs" dxfId="3929" priority="1352" stopIfTrue="1" operator="greaterThan">
      <formula>5000</formula>
    </cfRule>
  </conditionalFormatting>
  <conditionalFormatting sqref="F314:G314">
    <cfRule type="cellIs" dxfId="3928" priority="1348" stopIfTrue="1" operator="lessThanOrEqual">
      <formula>60</formula>
    </cfRule>
    <cfRule type="cellIs" dxfId="3927" priority="1349" stopIfTrue="1" operator="between">
      <formula>60</formula>
      <formula>100</formula>
    </cfRule>
    <cfRule type="cellIs" dxfId="3926" priority="1350" stopIfTrue="1" operator="greaterThan">
      <formula>100</formula>
    </cfRule>
  </conditionalFormatting>
  <conditionalFormatting sqref="E314">
    <cfRule type="cellIs" dxfId="3925" priority="1345" stopIfTrue="1" operator="lessThanOrEqual">
      <formula>2.5</formula>
    </cfRule>
    <cfRule type="cellIs" dxfId="3924" priority="1346" stopIfTrue="1" operator="between">
      <formula>2.5</formula>
      <formula>7</formula>
    </cfRule>
    <cfRule type="cellIs" dxfId="3923" priority="1347" stopIfTrue="1" operator="greaterThan">
      <formula>7</formula>
    </cfRule>
  </conditionalFormatting>
  <conditionalFormatting sqref="H314">
    <cfRule type="cellIs" dxfId="3922" priority="1342" stopIfTrue="1" operator="lessThanOrEqual">
      <formula>12</formula>
    </cfRule>
    <cfRule type="cellIs" dxfId="3921" priority="1343" stopIfTrue="1" operator="between">
      <formula>12</formula>
      <formula>16</formula>
    </cfRule>
    <cfRule type="cellIs" dxfId="3920" priority="1344" stopIfTrue="1" operator="greaterThan">
      <formula>16</formula>
    </cfRule>
  </conditionalFormatting>
  <conditionalFormatting sqref="K314">
    <cfRule type="cellIs" dxfId="3919" priority="1339" stopIfTrue="1" operator="greaterThan">
      <formula>6.2</formula>
    </cfRule>
    <cfRule type="cellIs" dxfId="3918" priority="1340" stopIfTrue="1" operator="between">
      <formula>5.601</formula>
      <formula>6.2</formula>
    </cfRule>
    <cfRule type="cellIs" dxfId="3917" priority="1341" stopIfTrue="1" operator="lessThanOrEqual">
      <formula>5.6</formula>
    </cfRule>
  </conditionalFormatting>
  <conditionalFormatting sqref="L314">
    <cfRule type="cellIs" dxfId="3916" priority="1338" stopIfTrue="1" operator="lessThanOrEqual">
      <formula>0.02</formula>
    </cfRule>
  </conditionalFormatting>
  <conditionalFormatting sqref="G314">
    <cfRule type="cellIs" dxfId="3915" priority="1335" stopIfTrue="1" operator="lessThanOrEqual">
      <formula>0.12</formula>
    </cfRule>
    <cfRule type="cellIs" dxfId="3914" priority="1336" stopIfTrue="1" operator="between">
      <formula>0.1201</formula>
      <formula>0.2</formula>
    </cfRule>
    <cfRule type="cellIs" dxfId="3913" priority="1337" stopIfTrue="1" operator="greaterThan">
      <formula>0.2</formula>
    </cfRule>
  </conditionalFormatting>
  <conditionalFormatting sqref="P314">
    <cfRule type="cellIs" dxfId="3912" priority="1333" stopIfTrue="1" operator="between">
      <formula>50.1</formula>
      <formula>100</formula>
    </cfRule>
    <cfRule type="cellIs" dxfId="3911" priority="1334" stopIfTrue="1" operator="greaterThan">
      <formula>100</formula>
    </cfRule>
  </conditionalFormatting>
  <conditionalFormatting sqref="O314">
    <cfRule type="cellIs" dxfId="3910" priority="1331" stopIfTrue="1" operator="between">
      <formula>1250.1</formula>
      <formula>5000</formula>
    </cfRule>
    <cfRule type="cellIs" dxfId="3909" priority="1332" stopIfTrue="1" operator="greaterThan">
      <formula>5000</formula>
    </cfRule>
  </conditionalFormatting>
  <conditionalFormatting sqref="Q314">
    <cfRule type="cellIs" dxfId="3908" priority="1329" operator="lessThanOrEqual">
      <formula>1</formula>
    </cfRule>
    <cfRule type="cellIs" dxfId="3907" priority="1330" operator="lessThan">
      <formula>3</formula>
    </cfRule>
  </conditionalFormatting>
  <conditionalFormatting sqref="F326 J326">
    <cfRule type="cellIs" dxfId="3906" priority="1326" stopIfTrue="1" operator="lessThanOrEqual">
      <formula>60</formula>
    </cfRule>
    <cfRule type="cellIs" dxfId="3905" priority="1327" stopIfTrue="1" operator="between">
      <formula>60</formula>
      <formula>100</formula>
    </cfRule>
    <cfRule type="cellIs" dxfId="3904" priority="1328" stopIfTrue="1" operator="greaterThan">
      <formula>100</formula>
    </cfRule>
  </conditionalFormatting>
  <conditionalFormatting sqref="E326">
    <cfRule type="cellIs" dxfId="3903" priority="1323" stopIfTrue="1" operator="lessThanOrEqual">
      <formula>2.5</formula>
    </cfRule>
    <cfRule type="cellIs" dxfId="3902" priority="1324" stopIfTrue="1" operator="between">
      <formula>2.5</formula>
      <formula>7</formula>
    </cfRule>
    <cfRule type="cellIs" dxfId="3901" priority="1325" stopIfTrue="1" operator="greaterThan">
      <formula>7</formula>
    </cfRule>
  </conditionalFormatting>
  <conditionalFormatting sqref="H326">
    <cfRule type="cellIs" dxfId="3900" priority="1320" stopIfTrue="1" operator="lessThanOrEqual">
      <formula>12</formula>
    </cfRule>
    <cfRule type="cellIs" dxfId="3899" priority="1321" stopIfTrue="1" operator="between">
      <formula>12</formula>
      <formula>16</formula>
    </cfRule>
    <cfRule type="cellIs" dxfId="3898" priority="1322" stopIfTrue="1" operator="greaterThan">
      <formula>16</formula>
    </cfRule>
  </conditionalFormatting>
  <conditionalFormatting sqref="K326">
    <cfRule type="cellIs" dxfId="3897" priority="1317" stopIfTrue="1" operator="greaterThan">
      <formula>6.2</formula>
    </cfRule>
    <cfRule type="cellIs" dxfId="3896" priority="1318" stopIfTrue="1" operator="between">
      <formula>5.601</formula>
      <formula>6.2</formula>
    </cfRule>
    <cfRule type="cellIs" dxfId="3895" priority="1319" stopIfTrue="1" operator="lessThanOrEqual">
      <formula>5.6</formula>
    </cfRule>
  </conditionalFormatting>
  <conditionalFormatting sqref="L326">
    <cfRule type="cellIs" dxfId="3894" priority="1316" stopIfTrue="1" operator="lessThanOrEqual">
      <formula>0.02</formula>
    </cfRule>
  </conditionalFormatting>
  <conditionalFormatting sqref="G326">
    <cfRule type="cellIs" dxfId="3893" priority="1313" stopIfTrue="1" operator="lessThanOrEqual">
      <formula>0.12</formula>
    </cfRule>
    <cfRule type="cellIs" dxfId="3892" priority="1314" stopIfTrue="1" operator="between">
      <formula>0.1201</formula>
      <formula>0.2</formula>
    </cfRule>
    <cfRule type="cellIs" dxfId="3891" priority="1315" stopIfTrue="1" operator="greaterThan">
      <formula>0.2</formula>
    </cfRule>
  </conditionalFormatting>
  <conditionalFormatting sqref="P326">
    <cfRule type="cellIs" dxfId="3890" priority="1311" stopIfTrue="1" operator="between">
      <formula>50.1</formula>
      <formula>100</formula>
    </cfRule>
    <cfRule type="cellIs" dxfId="3889" priority="1312" stopIfTrue="1" operator="greaterThan">
      <formula>100</formula>
    </cfRule>
  </conditionalFormatting>
  <conditionalFormatting sqref="O326">
    <cfRule type="cellIs" dxfId="3888" priority="1309" stopIfTrue="1" operator="between">
      <formula>1250.1</formula>
      <formula>5000</formula>
    </cfRule>
    <cfRule type="cellIs" dxfId="3887" priority="1310" stopIfTrue="1" operator="greaterThan">
      <formula>5000</formula>
    </cfRule>
  </conditionalFormatting>
  <conditionalFormatting sqref="F326 J326">
    <cfRule type="cellIs" dxfId="3886" priority="1306" stopIfTrue="1" operator="lessThanOrEqual">
      <formula>60</formula>
    </cfRule>
    <cfRule type="cellIs" dxfId="3885" priority="1307" stopIfTrue="1" operator="between">
      <formula>60</formula>
      <formula>100</formula>
    </cfRule>
    <cfRule type="cellIs" dxfId="3884" priority="1308" stopIfTrue="1" operator="greaterThan">
      <formula>100</formula>
    </cfRule>
  </conditionalFormatting>
  <conditionalFormatting sqref="E326">
    <cfRule type="cellIs" dxfId="3883" priority="1303" stopIfTrue="1" operator="lessThanOrEqual">
      <formula>2.5</formula>
    </cfRule>
    <cfRule type="cellIs" dxfId="3882" priority="1304" stopIfTrue="1" operator="between">
      <formula>2.5</formula>
      <formula>7</formula>
    </cfRule>
    <cfRule type="cellIs" dxfId="3881" priority="1305" stopIfTrue="1" operator="greaterThan">
      <formula>7</formula>
    </cfRule>
  </conditionalFormatting>
  <conditionalFormatting sqref="H326">
    <cfRule type="cellIs" dxfId="3880" priority="1300" stopIfTrue="1" operator="lessThanOrEqual">
      <formula>12</formula>
    </cfRule>
    <cfRule type="cellIs" dxfId="3879" priority="1301" stopIfTrue="1" operator="between">
      <formula>12</formula>
      <formula>16</formula>
    </cfRule>
    <cfRule type="cellIs" dxfId="3878" priority="1302" stopIfTrue="1" operator="greaterThan">
      <formula>16</formula>
    </cfRule>
  </conditionalFormatting>
  <conditionalFormatting sqref="K326">
    <cfRule type="cellIs" dxfId="3877" priority="1297" stopIfTrue="1" operator="greaterThan">
      <formula>6.2</formula>
    </cfRule>
    <cfRule type="cellIs" dxfId="3876" priority="1298" stopIfTrue="1" operator="between">
      <formula>5.601</formula>
      <formula>6.2</formula>
    </cfRule>
    <cfRule type="cellIs" dxfId="3875" priority="1299" stopIfTrue="1" operator="lessThanOrEqual">
      <formula>5.6</formula>
    </cfRule>
  </conditionalFormatting>
  <conditionalFormatting sqref="L326">
    <cfRule type="cellIs" dxfId="3874" priority="1296" stopIfTrue="1" operator="lessThanOrEqual">
      <formula>0.02</formula>
    </cfRule>
  </conditionalFormatting>
  <conditionalFormatting sqref="G326">
    <cfRule type="cellIs" dxfId="3873" priority="1293" stopIfTrue="1" operator="lessThanOrEqual">
      <formula>0.12</formula>
    </cfRule>
    <cfRule type="cellIs" dxfId="3872" priority="1294" stopIfTrue="1" operator="between">
      <formula>0.1201</formula>
      <formula>0.2</formula>
    </cfRule>
    <cfRule type="cellIs" dxfId="3871" priority="1295" stopIfTrue="1" operator="greaterThan">
      <formula>0.2</formula>
    </cfRule>
  </conditionalFormatting>
  <conditionalFormatting sqref="P326">
    <cfRule type="cellIs" dxfId="3870" priority="1291" stopIfTrue="1" operator="between">
      <formula>50.1</formula>
      <formula>100</formula>
    </cfRule>
    <cfRule type="cellIs" dxfId="3869" priority="1292" stopIfTrue="1" operator="greaterThan">
      <formula>100</formula>
    </cfRule>
  </conditionalFormatting>
  <conditionalFormatting sqref="O326">
    <cfRule type="cellIs" dxfId="3868" priority="1289" stopIfTrue="1" operator="between">
      <formula>1250.1</formula>
      <formula>5000</formula>
    </cfRule>
    <cfRule type="cellIs" dxfId="3867" priority="1290" stopIfTrue="1" operator="greaterThan">
      <formula>5000</formula>
    </cfRule>
  </conditionalFormatting>
  <conditionalFormatting sqref="Q326">
    <cfRule type="cellIs" dxfId="3866" priority="1287" operator="lessThanOrEqual">
      <formula>1</formula>
    </cfRule>
    <cfRule type="cellIs" dxfId="3865" priority="1288" operator="lessThan">
      <formula>3</formula>
    </cfRule>
  </conditionalFormatting>
  <conditionalFormatting sqref="F338:G338">
    <cfRule type="cellIs" dxfId="3864" priority="1284" stopIfTrue="1" operator="lessThanOrEqual">
      <formula>60</formula>
    </cfRule>
    <cfRule type="cellIs" dxfId="3863" priority="1285" stopIfTrue="1" operator="between">
      <formula>60</formula>
      <formula>100</formula>
    </cfRule>
    <cfRule type="cellIs" dxfId="3862" priority="1286" stopIfTrue="1" operator="greaterThan">
      <formula>100</formula>
    </cfRule>
  </conditionalFormatting>
  <conditionalFormatting sqref="E338">
    <cfRule type="cellIs" dxfId="3861" priority="1281" stopIfTrue="1" operator="lessThanOrEqual">
      <formula>2.5</formula>
    </cfRule>
    <cfRule type="cellIs" dxfId="3860" priority="1282" stopIfTrue="1" operator="between">
      <formula>2.5</formula>
      <formula>7</formula>
    </cfRule>
    <cfRule type="cellIs" dxfId="3859" priority="1283" stopIfTrue="1" operator="greaterThan">
      <formula>7</formula>
    </cfRule>
  </conditionalFormatting>
  <conditionalFormatting sqref="H338">
    <cfRule type="cellIs" dxfId="3858" priority="1278" stopIfTrue="1" operator="lessThanOrEqual">
      <formula>12</formula>
    </cfRule>
    <cfRule type="cellIs" dxfId="3857" priority="1279" stopIfTrue="1" operator="between">
      <formula>12</formula>
      <formula>16</formula>
    </cfRule>
    <cfRule type="cellIs" dxfId="3856" priority="1280" stopIfTrue="1" operator="greaterThan">
      <formula>16</formula>
    </cfRule>
  </conditionalFormatting>
  <conditionalFormatting sqref="K338">
    <cfRule type="cellIs" dxfId="3855" priority="1275" stopIfTrue="1" operator="greaterThan">
      <formula>6.2</formula>
    </cfRule>
    <cfRule type="cellIs" dxfId="3854" priority="1276" stopIfTrue="1" operator="between">
      <formula>5.601</formula>
      <formula>6.2</formula>
    </cfRule>
    <cfRule type="cellIs" dxfId="3853" priority="1277" stopIfTrue="1" operator="lessThanOrEqual">
      <formula>5.6</formula>
    </cfRule>
  </conditionalFormatting>
  <conditionalFormatting sqref="L338">
    <cfRule type="cellIs" dxfId="3852" priority="1274" stopIfTrue="1" operator="lessThanOrEqual">
      <formula>0.02</formula>
    </cfRule>
  </conditionalFormatting>
  <conditionalFormatting sqref="G338">
    <cfRule type="cellIs" dxfId="3851" priority="1271" stopIfTrue="1" operator="lessThanOrEqual">
      <formula>0.12</formula>
    </cfRule>
    <cfRule type="cellIs" dxfId="3850" priority="1272" stopIfTrue="1" operator="between">
      <formula>0.1201</formula>
      <formula>0.2</formula>
    </cfRule>
    <cfRule type="cellIs" dxfId="3849" priority="1273" stopIfTrue="1" operator="greaterThan">
      <formula>0.2</formula>
    </cfRule>
  </conditionalFormatting>
  <conditionalFormatting sqref="P338">
    <cfRule type="cellIs" dxfId="3848" priority="1269" stopIfTrue="1" operator="between">
      <formula>50.1</formula>
      <formula>100</formula>
    </cfRule>
    <cfRule type="cellIs" dxfId="3847" priority="1270" stopIfTrue="1" operator="greaterThan">
      <formula>100</formula>
    </cfRule>
  </conditionalFormatting>
  <conditionalFormatting sqref="O338">
    <cfRule type="cellIs" dxfId="3846" priority="1267" stopIfTrue="1" operator="between">
      <formula>1250.1</formula>
      <formula>5000</formula>
    </cfRule>
    <cfRule type="cellIs" dxfId="3845" priority="1268" stopIfTrue="1" operator="greaterThan">
      <formula>5000</formula>
    </cfRule>
  </conditionalFormatting>
  <conditionalFormatting sqref="F338:G338">
    <cfRule type="cellIs" dxfId="3844" priority="1264" stopIfTrue="1" operator="lessThanOrEqual">
      <formula>60</formula>
    </cfRule>
    <cfRule type="cellIs" dxfId="3843" priority="1265" stopIfTrue="1" operator="between">
      <formula>60</formula>
      <formula>100</formula>
    </cfRule>
    <cfRule type="cellIs" dxfId="3842" priority="1266" stopIfTrue="1" operator="greaterThan">
      <formula>100</formula>
    </cfRule>
  </conditionalFormatting>
  <conditionalFormatting sqref="E338">
    <cfRule type="cellIs" dxfId="3841" priority="1261" stopIfTrue="1" operator="lessThanOrEqual">
      <formula>2.5</formula>
    </cfRule>
    <cfRule type="cellIs" dxfId="3840" priority="1262" stopIfTrue="1" operator="between">
      <formula>2.5</formula>
      <formula>7</formula>
    </cfRule>
    <cfRule type="cellIs" dxfId="3839" priority="1263" stopIfTrue="1" operator="greaterThan">
      <formula>7</formula>
    </cfRule>
  </conditionalFormatting>
  <conditionalFormatting sqref="H338">
    <cfRule type="cellIs" dxfId="3838" priority="1258" stopIfTrue="1" operator="lessThanOrEqual">
      <formula>12</formula>
    </cfRule>
    <cfRule type="cellIs" dxfId="3837" priority="1259" stopIfTrue="1" operator="between">
      <formula>12</formula>
      <formula>16</formula>
    </cfRule>
    <cfRule type="cellIs" dxfId="3836" priority="1260" stopIfTrue="1" operator="greaterThan">
      <formula>16</formula>
    </cfRule>
  </conditionalFormatting>
  <conditionalFormatting sqref="K338">
    <cfRule type="cellIs" dxfId="3835" priority="1255" stopIfTrue="1" operator="greaterThan">
      <formula>6.2</formula>
    </cfRule>
    <cfRule type="cellIs" dxfId="3834" priority="1256" stopIfTrue="1" operator="between">
      <formula>5.601</formula>
      <formula>6.2</formula>
    </cfRule>
    <cfRule type="cellIs" dxfId="3833" priority="1257" stopIfTrue="1" operator="lessThanOrEqual">
      <formula>5.6</formula>
    </cfRule>
  </conditionalFormatting>
  <conditionalFormatting sqref="L338">
    <cfRule type="cellIs" dxfId="3832" priority="1254" stopIfTrue="1" operator="lessThanOrEqual">
      <formula>0.02</formula>
    </cfRule>
  </conditionalFormatting>
  <conditionalFormatting sqref="G338">
    <cfRule type="cellIs" dxfId="3831" priority="1251" stopIfTrue="1" operator="lessThanOrEqual">
      <formula>0.12</formula>
    </cfRule>
    <cfRule type="cellIs" dxfId="3830" priority="1252" stopIfTrue="1" operator="between">
      <formula>0.1201</formula>
      <formula>0.2</formula>
    </cfRule>
    <cfRule type="cellIs" dxfId="3829" priority="1253" stopIfTrue="1" operator="greaterThan">
      <formula>0.2</formula>
    </cfRule>
  </conditionalFormatting>
  <conditionalFormatting sqref="P338">
    <cfRule type="cellIs" dxfId="3828" priority="1249" stopIfTrue="1" operator="between">
      <formula>50.1</formula>
      <formula>100</formula>
    </cfRule>
    <cfRule type="cellIs" dxfId="3827" priority="1250" stopIfTrue="1" operator="greaterThan">
      <formula>100</formula>
    </cfRule>
  </conditionalFormatting>
  <conditionalFormatting sqref="O338">
    <cfRule type="cellIs" dxfId="3826" priority="1247" stopIfTrue="1" operator="between">
      <formula>1250.1</formula>
      <formula>5000</formula>
    </cfRule>
    <cfRule type="cellIs" dxfId="3825" priority="1248" stopIfTrue="1" operator="greaterThan">
      <formula>5000</formula>
    </cfRule>
  </conditionalFormatting>
  <conditionalFormatting sqref="Q338">
    <cfRule type="cellIs" dxfId="3824" priority="1245" operator="lessThanOrEqual">
      <formula>1</formula>
    </cfRule>
    <cfRule type="cellIs" dxfId="3823" priority="1246" operator="lessThan">
      <formula>3</formula>
    </cfRule>
  </conditionalFormatting>
  <conditionalFormatting sqref="F356:G356">
    <cfRule type="cellIs" dxfId="3822" priority="1242" stopIfTrue="1" operator="lessThanOrEqual">
      <formula>60</formula>
    </cfRule>
    <cfRule type="cellIs" dxfId="3821" priority="1243" stopIfTrue="1" operator="between">
      <formula>60</formula>
      <formula>100</formula>
    </cfRule>
    <cfRule type="cellIs" dxfId="3820" priority="1244" stopIfTrue="1" operator="greaterThan">
      <formula>100</formula>
    </cfRule>
  </conditionalFormatting>
  <conditionalFormatting sqref="E356">
    <cfRule type="cellIs" dxfId="3819" priority="1239" stopIfTrue="1" operator="lessThanOrEqual">
      <formula>2.5</formula>
    </cfRule>
    <cfRule type="cellIs" dxfId="3818" priority="1240" stopIfTrue="1" operator="between">
      <formula>2.5</formula>
      <formula>7</formula>
    </cfRule>
    <cfRule type="cellIs" dxfId="3817" priority="1241" stopIfTrue="1" operator="greaterThan">
      <formula>7</formula>
    </cfRule>
  </conditionalFormatting>
  <conditionalFormatting sqref="H356">
    <cfRule type="cellIs" dxfId="3816" priority="1236" stopIfTrue="1" operator="lessThanOrEqual">
      <formula>12</formula>
    </cfRule>
    <cfRule type="cellIs" dxfId="3815" priority="1237" stopIfTrue="1" operator="between">
      <formula>12</formula>
      <formula>16</formula>
    </cfRule>
    <cfRule type="cellIs" dxfId="3814" priority="1238" stopIfTrue="1" operator="greaterThan">
      <formula>16</formula>
    </cfRule>
  </conditionalFormatting>
  <conditionalFormatting sqref="K356">
    <cfRule type="cellIs" dxfId="3813" priority="1233" stopIfTrue="1" operator="greaterThan">
      <formula>6.2</formula>
    </cfRule>
    <cfRule type="cellIs" dxfId="3812" priority="1234" stopIfTrue="1" operator="between">
      <formula>5.601</formula>
      <formula>6.2</formula>
    </cfRule>
    <cfRule type="cellIs" dxfId="3811" priority="1235" stopIfTrue="1" operator="lessThanOrEqual">
      <formula>5.6</formula>
    </cfRule>
  </conditionalFormatting>
  <conditionalFormatting sqref="L356">
    <cfRule type="cellIs" dxfId="3810" priority="1232" stopIfTrue="1" operator="lessThanOrEqual">
      <formula>0.02</formula>
    </cfRule>
  </conditionalFormatting>
  <conditionalFormatting sqref="G356">
    <cfRule type="cellIs" dxfId="3809" priority="1229" stopIfTrue="1" operator="lessThanOrEqual">
      <formula>0.12</formula>
    </cfRule>
    <cfRule type="cellIs" dxfId="3808" priority="1230" stopIfTrue="1" operator="between">
      <formula>0.1201</formula>
      <formula>0.2</formula>
    </cfRule>
    <cfRule type="cellIs" dxfId="3807" priority="1231" stopIfTrue="1" operator="greaterThan">
      <formula>0.2</formula>
    </cfRule>
  </conditionalFormatting>
  <conditionalFormatting sqref="P356">
    <cfRule type="cellIs" dxfId="3806" priority="1227" stopIfTrue="1" operator="between">
      <formula>50.1</formula>
      <formula>100</formula>
    </cfRule>
    <cfRule type="cellIs" dxfId="3805" priority="1228" stopIfTrue="1" operator="greaterThan">
      <formula>100</formula>
    </cfRule>
  </conditionalFormatting>
  <conditionalFormatting sqref="O356">
    <cfRule type="cellIs" dxfId="3804" priority="1225" stopIfTrue="1" operator="between">
      <formula>1250.1</formula>
      <formula>5000</formula>
    </cfRule>
    <cfRule type="cellIs" dxfId="3803" priority="1226" stopIfTrue="1" operator="greaterThan">
      <formula>5000</formula>
    </cfRule>
  </conditionalFormatting>
  <conditionalFormatting sqref="F356:G356">
    <cfRule type="cellIs" dxfId="3802" priority="1222" stopIfTrue="1" operator="lessThanOrEqual">
      <formula>60</formula>
    </cfRule>
    <cfRule type="cellIs" dxfId="3801" priority="1223" stopIfTrue="1" operator="between">
      <formula>60</formula>
      <formula>100</formula>
    </cfRule>
    <cfRule type="cellIs" dxfId="3800" priority="1224" stopIfTrue="1" operator="greaterThan">
      <formula>100</formula>
    </cfRule>
  </conditionalFormatting>
  <conditionalFormatting sqref="E356">
    <cfRule type="cellIs" dxfId="3799" priority="1219" stopIfTrue="1" operator="lessThanOrEqual">
      <formula>2.5</formula>
    </cfRule>
    <cfRule type="cellIs" dxfId="3798" priority="1220" stopIfTrue="1" operator="between">
      <formula>2.5</formula>
      <formula>7</formula>
    </cfRule>
    <cfRule type="cellIs" dxfId="3797" priority="1221" stopIfTrue="1" operator="greaterThan">
      <formula>7</formula>
    </cfRule>
  </conditionalFormatting>
  <conditionalFormatting sqref="H356">
    <cfRule type="cellIs" dxfId="3796" priority="1216" stopIfTrue="1" operator="lessThanOrEqual">
      <formula>12</formula>
    </cfRule>
    <cfRule type="cellIs" dxfId="3795" priority="1217" stopIfTrue="1" operator="between">
      <formula>12</formula>
      <formula>16</formula>
    </cfRule>
    <cfRule type="cellIs" dxfId="3794" priority="1218" stopIfTrue="1" operator="greaterThan">
      <formula>16</formula>
    </cfRule>
  </conditionalFormatting>
  <conditionalFormatting sqref="K356">
    <cfRule type="cellIs" dxfId="3793" priority="1213" stopIfTrue="1" operator="greaterThan">
      <formula>6.2</formula>
    </cfRule>
    <cfRule type="cellIs" dxfId="3792" priority="1214" stopIfTrue="1" operator="between">
      <formula>5.601</formula>
      <formula>6.2</formula>
    </cfRule>
    <cfRule type="cellIs" dxfId="3791" priority="1215" stopIfTrue="1" operator="lessThanOrEqual">
      <formula>5.6</formula>
    </cfRule>
  </conditionalFormatting>
  <conditionalFormatting sqref="L356">
    <cfRule type="cellIs" dxfId="3790" priority="1212" stopIfTrue="1" operator="lessThanOrEqual">
      <formula>0.02</formula>
    </cfRule>
  </conditionalFormatting>
  <conditionalFormatting sqref="G356">
    <cfRule type="cellIs" dxfId="3789" priority="1209" stopIfTrue="1" operator="lessThanOrEqual">
      <formula>0.12</formula>
    </cfRule>
    <cfRule type="cellIs" dxfId="3788" priority="1210" stopIfTrue="1" operator="between">
      <formula>0.1201</formula>
      <formula>0.2</formula>
    </cfRule>
    <cfRule type="cellIs" dxfId="3787" priority="1211" stopIfTrue="1" operator="greaterThan">
      <formula>0.2</formula>
    </cfRule>
  </conditionalFormatting>
  <conditionalFormatting sqref="P356">
    <cfRule type="cellIs" dxfId="3786" priority="1207" stopIfTrue="1" operator="between">
      <formula>50.1</formula>
      <formula>100</formula>
    </cfRule>
    <cfRule type="cellIs" dxfId="3785" priority="1208" stopIfTrue="1" operator="greaterThan">
      <formula>100</formula>
    </cfRule>
  </conditionalFormatting>
  <conditionalFormatting sqref="O356">
    <cfRule type="cellIs" dxfId="3784" priority="1205" stopIfTrue="1" operator="between">
      <formula>1250.1</formula>
      <formula>5000</formula>
    </cfRule>
    <cfRule type="cellIs" dxfId="3783" priority="1206" stopIfTrue="1" operator="greaterThan">
      <formula>5000</formula>
    </cfRule>
  </conditionalFormatting>
  <conditionalFormatting sqref="Q356">
    <cfRule type="cellIs" dxfId="3782" priority="1203" operator="lessThanOrEqual">
      <formula>1</formula>
    </cfRule>
    <cfRule type="cellIs" dxfId="3781" priority="1204" operator="lessThan">
      <formula>3</formula>
    </cfRule>
  </conditionalFormatting>
  <conditionalFormatting sqref="F368:G368">
    <cfRule type="cellIs" dxfId="3780" priority="1200" stopIfTrue="1" operator="lessThanOrEqual">
      <formula>60</formula>
    </cfRule>
    <cfRule type="cellIs" dxfId="3779" priority="1201" stopIfTrue="1" operator="between">
      <formula>60</formula>
      <formula>100</formula>
    </cfRule>
    <cfRule type="cellIs" dxfId="3778" priority="1202" stopIfTrue="1" operator="greaterThan">
      <formula>100</formula>
    </cfRule>
  </conditionalFormatting>
  <conditionalFormatting sqref="E368">
    <cfRule type="cellIs" dxfId="3777" priority="1197" stopIfTrue="1" operator="lessThanOrEqual">
      <formula>2.5</formula>
    </cfRule>
    <cfRule type="cellIs" dxfId="3776" priority="1198" stopIfTrue="1" operator="between">
      <formula>2.5</formula>
      <formula>7</formula>
    </cfRule>
    <cfRule type="cellIs" dxfId="3775" priority="1199" stopIfTrue="1" operator="greaterThan">
      <formula>7</formula>
    </cfRule>
  </conditionalFormatting>
  <conditionalFormatting sqref="H368">
    <cfRule type="cellIs" dxfId="3774" priority="1194" stopIfTrue="1" operator="lessThanOrEqual">
      <formula>12</formula>
    </cfRule>
    <cfRule type="cellIs" dxfId="3773" priority="1195" stopIfTrue="1" operator="between">
      <formula>12</formula>
      <formula>16</formula>
    </cfRule>
    <cfRule type="cellIs" dxfId="3772" priority="1196" stopIfTrue="1" operator="greaterThan">
      <formula>16</formula>
    </cfRule>
  </conditionalFormatting>
  <conditionalFormatting sqref="K368">
    <cfRule type="cellIs" dxfId="3771" priority="1191" stopIfTrue="1" operator="greaterThan">
      <formula>6.2</formula>
    </cfRule>
    <cfRule type="cellIs" dxfId="3770" priority="1192" stopIfTrue="1" operator="between">
      <formula>5.601</formula>
      <formula>6.2</formula>
    </cfRule>
    <cfRule type="cellIs" dxfId="3769" priority="1193" stopIfTrue="1" operator="lessThanOrEqual">
      <formula>5.6</formula>
    </cfRule>
  </conditionalFormatting>
  <conditionalFormatting sqref="L368">
    <cfRule type="cellIs" dxfId="3768" priority="1190" stopIfTrue="1" operator="lessThanOrEqual">
      <formula>0.02</formula>
    </cfRule>
  </conditionalFormatting>
  <conditionalFormatting sqref="G368">
    <cfRule type="cellIs" dxfId="3767" priority="1187" stopIfTrue="1" operator="lessThanOrEqual">
      <formula>0.12</formula>
    </cfRule>
    <cfRule type="cellIs" dxfId="3766" priority="1188" stopIfTrue="1" operator="between">
      <formula>0.1201</formula>
      <formula>0.2</formula>
    </cfRule>
    <cfRule type="cellIs" dxfId="3765" priority="1189" stopIfTrue="1" operator="greaterThan">
      <formula>0.2</formula>
    </cfRule>
  </conditionalFormatting>
  <conditionalFormatting sqref="P368">
    <cfRule type="cellIs" dxfId="3764" priority="1185" stopIfTrue="1" operator="between">
      <formula>50.1</formula>
      <formula>100</formula>
    </cfRule>
    <cfRule type="cellIs" dxfId="3763" priority="1186" stopIfTrue="1" operator="greaterThan">
      <formula>100</formula>
    </cfRule>
  </conditionalFormatting>
  <conditionalFormatting sqref="O368">
    <cfRule type="cellIs" dxfId="3762" priority="1183" stopIfTrue="1" operator="between">
      <formula>1250.1</formula>
      <formula>5000</formula>
    </cfRule>
    <cfRule type="cellIs" dxfId="3761" priority="1184" stopIfTrue="1" operator="greaterThan">
      <formula>5000</formula>
    </cfRule>
  </conditionalFormatting>
  <conditionalFormatting sqref="Q368">
    <cfRule type="cellIs" dxfId="3760" priority="1181" operator="lessThanOrEqual">
      <formula>1</formula>
    </cfRule>
    <cfRule type="cellIs" dxfId="3759" priority="1182" operator="lessThan">
      <formula>3</formula>
    </cfRule>
  </conditionalFormatting>
  <conditionalFormatting sqref="F382:G382">
    <cfRule type="cellIs" dxfId="3758" priority="1178" stopIfTrue="1" operator="lessThanOrEqual">
      <formula>60</formula>
    </cfRule>
    <cfRule type="cellIs" dxfId="3757" priority="1179" stopIfTrue="1" operator="between">
      <formula>60</formula>
      <formula>100</formula>
    </cfRule>
    <cfRule type="cellIs" dxfId="3756" priority="1180" stopIfTrue="1" operator="greaterThan">
      <formula>100</formula>
    </cfRule>
  </conditionalFormatting>
  <conditionalFormatting sqref="E382">
    <cfRule type="cellIs" dxfId="3755" priority="1175" stopIfTrue="1" operator="lessThanOrEqual">
      <formula>2.5</formula>
    </cfRule>
    <cfRule type="cellIs" dxfId="3754" priority="1176" stopIfTrue="1" operator="between">
      <formula>2.5</formula>
      <formula>7</formula>
    </cfRule>
    <cfRule type="cellIs" dxfId="3753" priority="1177" stopIfTrue="1" operator="greaterThan">
      <formula>7</formula>
    </cfRule>
  </conditionalFormatting>
  <conditionalFormatting sqref="H382">
    <cfRule type="cellIs" dxfId="3752" priority="1172" stopIfTrue="1" operator="lessThanOrEqual">
      <formula>12</formula>
    </cfRule>
    <cfRule type="cellIs" dxfId="3751" priority="1173" stopIfTrue="1" operator="between">
      <formula>12</formula>
      <formula>16</formula>
    </cfRule>
    <cfRule type="cellIs" dxfId="3750" priority="1174" stopIfTrue="1" operator="greaterThan">
      <formula>16</formula>
    </cfRule>
  </conditionalFormatting>
  <conditionalFormatting sqref="K382">
    <cfRule type="cellIs" dxfId="3749" priority="1169" stopIfTrue="1" operator="greaterThan">
      <formula>6.2</formula>
    </cfRule>
    <cfRule type="cellIs" dxfId="3748" priority="1170" stopIfTrue="1" operator="between">
      <formula>5.601</formula>
      <formula>6.2</formula>
    </cfRule>
    <cfRule type="cellIs" dxfId="3747" priority="1171" stopIfTrue="1" operator="lessThanOrEqual">
      <formula>5.6</formula>
    </cfRule>
  </conditionalFormatting>
  <conditionalFormatting sqref="L382">
    <cfRule type="cellIs" dxfId="3746" priority="1168" stopIfTrue="1" operator="lessThanOrEqual">
      <formula>0.02</formula>
    </cfRule>
  </conditionalFormatting>
  <conditionalFormatting sqref="G382">
    <cfRule type="cellIs" dxfId="3745" priority="1165" stopIfTrue="1" operator="lessThanOrEqual">
      <formula>0.12</formula>
    </cfRule>
    <cfRule type="cellIs" dxfId="3744" priority="1166" stopIfTrue="1" operator="between">
      <formula>0.1201</formula>
      <formula>0.2</formula>
    </cfRule>
    <cfRule type="cellIs" dxfId="3743" priority="1167" stopIfTrue="1" operator="greaterThan">
      <formula>0.2</formula>
    </cfRule>
  </conditionalFormatting>
  <conditionalFormatting sqref="P382">
    <cfRule type="cellIs" dxfId="3742" priority="1163" stopIfTrue="1" operator="between">
      <formula>50.1</formula>
      <formula>100</formula>
    </cfRule>
    <cfRule type="cellIs" dxfId="3741" priority="1164" stopIfTrue="1" operator="greaterThan">
      <formula>100</formula>
    </cfRule>
  </conditionalFormatting>
  <conditionalFormatting sqref="O382">
    <cfRule type="cellIs" dxfId="3740" priority="1161" stopIfTrue="1" operator="between">
      <formula>1250.1</formula>
      <formula>5000</formula>
    </cfRule>
    <cfRule type="cellIs" dxfId="3739" priority="1162" stopIfTrue="1" operator="greaterThan">
      <formula>5000</formula>
    </cfRule>
  </conditionalFormatting>
  <conditionalFormatting sqref="F382:G382">
    <cfRule type="cellIs" dxfId="3738" priority="1158" stopIfTrue="1" operator="lessThanOrEqual">
      <formula>60</formula>
    </cfRule>
    <cfRule type="cellIs" dxfId="3737" priority="1159" stopIfTrue="1" operator="between">
      <formula>60</formula>
      <formula>100</formula>
    </cfRule>
    <cfRule type="cellIs" dxfId="3736" priority="1160" stopIfTrue="1" operator="greaterThan">
      <formula>100</formula>
    </cfRule>
  </conditionalFormatting>
  <conditionalFormatting sqref="E382">
    <cfRule type="cellIs" dxfId="3735" priority="1155" stopIfTrue="1" operator="lessThanOrEqual">
      <formula>2.5</formula>
    </cfRule>
    <cfRule type="cellIs" dxfId="3734" priority="1156" stopIfTrue="1" operator="between">
      <formula>2.5</formula>
      <formula>7</formula>
    </cfRule>
    <cfRule type="cellIs" dxfId="3733" priority="1157" stopIfTrue="1" operator="greaterThan">
      <formula>7</formula>
    </cfRule>
  </conditionalFormatting>
  <conditionalFormatting sqref="H382">
    <cfRule type="cellIs" dxfId="3732" priority="1152" stopIfTrue="1" operator="lessThanOrEqual">
      <formula>12</formula>
    </cfRule>
    <cfRule type="cellIs" dxfId="3731" priority="1153" stopIfTrue="1" operator="between">
      <formula>12</formula>
      <formula>16</formula>
    </cfRule>
    <cfRule type="cellIs" dxfId="3730" priority="1154" stopIfTrue="1" operator="greaterThan">
      <formula>16</formula>
    </cfRule>
  </conditionalFormatting>
  <conditionalFormatting sqref="K382">
    <cfRule type="cellIs" dxfId="3729" priority="1149" stopIfTrue="1" operator="greaterThan">
      <formula>6.2</formula>
    </cfRule>
    <cfRule type="cellIs" dxfId="3728" priority="1150" stopIfTrue="1" operator="between">
      <formula>5.601</formula>
      <formula>6.2</formula>
    </cfRule>
    <cfRule type="cellIs" dxfId="3727" priority="1151" stopIfTrue="1" operator="lessThanOrEqual">
      <formula>5.6</formula>
    </cfRule>
  </conditionalFormatting>
  <conditionalFormatting sqref="L382">
    <cfRule type="cellIs" dxfId="3726" priority="1148" stopIfTrue="1" operator="lessThanOrEqual">
      <formula>0.02</formula>
    </cfRule>
  </conditionalFormatting>
  <conditionalFormatting sqref="G382">
    <cfRule type="cellIs" dxfId="3725" priority="1145" stopIfTrue="1" operator="lessThanOrEqual">
      <formula>0.12</formula>
    </cfRule>
    <cfRule type="cellIs" dxfId="3724" priority="1146" stopIfTrue="1" operator="between">
      <formula>0.1201</formula>
      <formula>0.2</formula>
    </cfRule>
    <cfRule type="cellIs" dxfId="3723" priority="1147" stopIfTrue="1" operator="greaterThan">
      <formula>0.2</formula>
    </cfRule>
  </conditionalFormatting>
  <conditionalFormatting sqref="P382">
    <cfRule type="cellIs" dxfId="3722" priority="1143" stopIfTrue="1" operator="between">
      <formula>50.1</formula>
      <formula>100</formula>
    </cfRule>
    <cfRule type="cellIs" dxfId="3721" priority="1144" stopIfTrue="1" operator="greaterThan">
      <formula>100</formula>
    </cfRule>
  </conditionalFormatting>
  <conditionalFormatting sqref="O382">
    <cfRule type="cellIs" dxfId="3720" priority="1141" stopIfTrue="1" operator="between">
      <formula>1250.1</formula>
      <formula>5000</formula>
    </cfRule>
    <cfRule type="cellIs" dxfId="3719" priority="1142" stopIfTrue="1" operator="greaterThan">
      <formula>5000</formula>
    </cfRule>
  </conditionalFormatting>
  <conditionalFormatting sqref="Q382">
    <cfRule type="cellIs" dxfId="3718" priority="1139" operator="lessThanOrEqual">
      <formula>1</formula>
    </cfRule>
    <cfRule type="cellIs" dxfId="3717" priority="1140" operator="lessThan">
      <formula>3</formula>
    </cfRule>
  </conditionalFormatting>
  <conditionalFormatting sqref="F402:G402">
    <cfRule type="cellIs" dxfId="3716" priority="1136" stopIfTrue="1" operator="lessThanOrEqual">
      <formula>60</formula>
    </cfRule>
    <cfRule type="cellIs" dxfId="3715" priority="1137" stopIfTrue="1" operator="between">
      <formula>60</formula>
      <formula>100</formula>
    </cfRule>
    <cfRule type="cellIs" dxfId="3714" priority="1138" stopIfTrue="1" operator="greaterThan">
      <formula>100</formula>
    </cfRule>
  </conditionalFormatting>
  <conditionalFormatting sqref="E402">
    <cfRule type="cellIs" dxfId="3713" priority="1133" stopIfTrue="1" operator="lessThanOrEqual">
      <formula>2.5</formula>
    </cfRule>
    <cfRule type="cellIs" dxfId="3712" priority="1134" stopIfTrue="1" operator="between">
      <formula>2.5</formula>
      <formula>7</formula>
    </cfRule>
    <cfRule type="cellIs" dxfId="3711" priority="1135" stopIfTrue="1" operator="greaterThan">
      <formula>7</formula>
    </cfRule>
  </conditionalFormatting>
  <conditionalFormatting sqref="H402">
    <cfRule type="cellIs" dxfId="3710" priority="1130" stopIfTrue="1" operator="lessThanOrEqual">
      <formula>12</formula>
    </cfRule>
    <cfRule type="cellIs" dxfId="3709" priority="1131" stopIfTrue="1" operator="between">
      <formula>12</formula>
      <formula>16</formula>
    </cfRule>
    <cfRule type="cellIs" dxfId="3708" priority="1132" stopIfTrue="1" operator="greaterThan">
      <formula>16</formula>
    </cfRule>
  </conditionalFormatting>
  <conditionalFormatting sqref="K402">
    <cfRule type="cellIs" dxfId="3707" priority="1127" stopIfTrue="1" operator="greaterThan">
      <formula>6.2</formula>
    </cfRule>
    <cfRule type="cellIs" dxfId="3706" priority="1128" stopIfTrue="1" operator="between">
      <formula>5.601</formula>
      <formula>6.2</formula>
    </cfRule>
    <cfRule type="cellIs" dxfId="3705" priority="1129" stopIfTrue="1" operator="lessThanOrEqual">
      <formula>5.6</formula>
    </cfRule>
  </conditionalFormatting>
  <conditionalFormatting sqref="L402">
    <cfRule type="cellIs" dxfId="3704" priority="1126" stopIfTrue="1" operator="lessThanOrEqual">
      <formula>0.02</formula>
    </cfRule>
  </conditionalFormatting>
  <conditionalFormatting sqref="G402">
    <cfRule type="cellIs" dxfId="3703" priority="1123" stopIfTrue="1" operator="lessThanOrEqual">
      <formula>0.12</formula>
    </cfRule>
    <cfRule type="cellIs" dxfId="3702" priority="1124" stopIfTrue="1" operator="between">
      <formula>0.1201</formula>
      <formula>0.2</formula>
    </cfRule>
    <cfRule type="cellIs" dxfId="3701" priority="1125" stopIfTrue="1" operator="greaterThan">
      <formula>0.2</formula>
    </cfRule>
  </conditionalFormatting>
  <conditionalFormatting sqref="P402">
    <cfRule type="cellIs" dxfId="3700" priority="1121" stopIfTrue="1" operator="between">
      <formula>50.1</formula>
      <formula>100</formula>
    </cfRule>
    <cfRule type="cellIs" dxfId="3699" priority="1122" stopIfTrue="1" operator="greaterThan">
      <formula>100</formula>
    </cfRule>
  </conditionalFormatting>
  <conditionalFormatting sqref="O402">
    <cfRule type="cellIs" dxfId="3698" priority="1119" stopIfTrue="1" operator="between">
      <formula>1250.1</formula>
      <formula>5000</formula>
    </cfRule>
    <cfRule type="cellIs" dxfId="3697" priority="1120" stopIfTrue="1" operator="greaterThan">
      <formula>5000</formula>
    </cfRule>
  </conditionalFormatting>
  <conditionalFormatting sqref="F402:G402">
    <cfRule type="cellIs" dxfId="3696" priority="1116" stopIfTrue="1" operator="lessThanOrEqual">
      <formula>60</formula>
    </cfRule>
    <cfRule type="cellIs" dxfId="3695" priority="1117" stopIfTrue="1" operator="between">
      <formula>60</formula>
      <formula>100</formula>
    </cfRule>
    <cfRule type="cellIs" dxfId="3694" priority="1118" stopIfTrue="1" operator="greaterThan">
      <formula>100</formula>
    </cfRule>
  </conditionalFormatting>
  <conditionalFormatting sqref="E402">
    <cfRule type="cellIs" dxfId="3693" priority="1113" stopIfTrue="1" operator="lessThanOrEqual">
      <formula>2.5</formula>
    </cfRule>
    <cfRule type="cellIs" dxfId="3692" priority="1114" stopIfTrue="1" operator="between">
      <formula>2.5</formula>
      <formula>7</formula>
    </cfRule>
    <cfRule type="cellIs" dxfId="3691" priority="1115" stopIfTrue="1" operator="greaterThan">
      <formula>7</formula>
    </cfRule>
  </conditionalFormatting>
  <conditionalFormatting sqref="H402">
    <cfRule type="cellIs" dxfId="3690" priority="1110" stopIfTrue="1" operator="lessThanOrEqual">
      <formula>12</formula>
    </cfRule>
    <cfRule type="cellIs" dxfId="3689" priority="1111" stopIfTrue="1" operator="between">
      <formula>12</formula>
      <formula>16</formula>
    </cfRule>
    <cfRule type="cellIs" dxfId="3688" priority="1112" stopIfTrue="1" operator="greaterThan">
      <formula>16</formula>
    </cfRule>
  </conditionalFormatting>
  <conditionalFormatting sqref="K402">
    <cfRule type="cellIs" dxfId="3687" priority="1107" stopIfTrue="1" operator="greaterThan">
      <formula>6.2</formula>
    </cfRule>
    <cfRule type="cellIs" dxfId="3686" priority="1108" stopIfTrue="1" operator="between">
      <formula>5.601</formula>
      <formula>6.2</formula>
    </cfRule>
    <cfRule type="cellIs" dxfId="3685" priority="1109" stopIfTrue="1" operator="lessThanOrEqual">
      <formula>5.6</formula>
    </cfRule>
  </conditionalFormatting>
  <conditionalFormatting sqref="L402">
    <cfRule type="cellIs" dxfId="3684" priority="1106" stopIfTrue="1" operator="lessThanOrEqual">
      <formula>0.02</formula>
    </cfRule>
  </conditionalFormatting>
  <conditionalFormatting sqref="G402">
    <cfRule type="cellIs" dxfId="3683" priority="1103" stopIfTrue="1" operator="lessThanOrEqual">
      <formula>0.12</formula>
    </cfRule>
    <cfRule type="cellIs" dxfId="3682" priority="1104" stopIfTrue="1" operator="between">
      <formula>0.1201</formula>
      <formula>0.2</formula>
    </cfRule>
    <cfRule type="cellIs" dxfId="3681" priority="1105" stopIfTrue="1" operator="greaterThan">
      <formula>0.2</formula>
    </cfRule>
  </conditionalFormatting>
  <conditionalFormatting sqref="P402">
    <cfRule type="cellIs" dxfId="3680" priority="1101" stopIfTrue="1" operator="between">
      <formula>50.1</formula>
      <formula>100</formula>
    </cfRule>
    <cfRule type="cellIs" dxfId="3679" priority="1102" stopIfTrue="1" operator="greaterThan">
      <formula>100</formula>
    </cfRule>
  </conditionalFormatting>
  <conditionalFormatting sqref="O402">
    <cfRule type="cellIs" dxfId="3678" priority="1099" stopIfTrue="1" operator="between">
      <formula>1250.1</formula>
      <formula>5000</formula>
    </cfRule>
    <cfRule type="cellIs" dxfId="3677" priority="1100" stopIfTrue="1" operator="greaterThan">
      <formula>5000</formula>
    </cfRule>
  </conditionalFormatting>
  <conditionalFormatting sqref="Q402">
    <cfRule type="cellIs" dxfId="3676" priority="1097" operator="lessThanOrEqual">
      <formula>1</formula>
    </cfRule>
    <cfRule type="cellIs" dxfId="3675" priority="1098" operator="lessThan">
      <formula>3</formula>
    </cfRule>
  </conditionalFormatting>
  <conditionalFormatting sqref="F414 J414">
    <cfRule type="cellIs" dxfId="3674" priority="1094" stopIfTrue="1" operator="lessThanOrEqual">
      <formula>60</formula>
    </cfRule>
    <cfRule type="cellIs" dxfId="3673" priority="1095" stopIfTrue="1" operator="between">
      <formula>60</formula>
      <formula>100</formula>
    </cfRule>
    <cfRule type="cellIs" dxfId="3672" priority="1096" stopIfTrue="1" operator="greaterThan">
      <formula>100</formula>
    </cfRule>
  </conditionalFormatting>
  <conditionalFormatting sqref="E414">
    <cfRule type="cellIs" dxfId="3671" priority="1091" stopIfTrue="1" operator="lessThanOrEqual">
      <formula>2.5</formula>
    </cfRule>
    <cfRule type="cellIs" dxfId="3670" priority="1092" stopIfTrue="1" operator="between">
      <formula>2.5</formula>
      <formula>7</formula>
    </cfRule>
    <cfRule type="cellIs" dxfId="3669" priority="1093" stopIfTrue="1" operator="greaterThan">
      <formula>7</formula>
    </cfRule>
  </conditionalFormatting>
  <conditionalFormatting sqref="H414">
    <cfRule type="cellIs" dxfId="3668" priority="1088" stopIfTrue="1" operator="lessThanOrEqual">
      <formula>12</formula>
    </cfRule>
    <cfRule type="cellIs" dxfId="3667" priority="1089" stopIfTrue="1" operator="between">
      <formula>12</formula>
      <formula>16</formula>
    </cfRule>
    <cfRule type="cellIs" dxfId="3666" priority="1090" stopIfTrue="1" operator="greaterThan">
      <formula>16</formula>
    </cfRule>
  </conditionalFormatting>
  <conditionalFormatting sqref="K414">
    <cfRule type="cellIs" dxfId="3665" priority="1085" stopIfTrue="1" operator="greaterThan">
      <formula>6.2</formula>
    </cfRule>
    <cfRule type="cellIs" dxfId="3664" priority="1086" stopIfTrue="1" operator="between">
      <formula>5.601</formula>
      <formula>6.2</formula>
    </cfRule>
    <cfRule type="cellIs" dxfId="3663" priority="1087" stopIfTrue="1" operator="lessThanOrEqual">
      <formula>5.6</formula>
    </cfRule>
  </conditionalFormatting>
  <conditionalFormatting sqref="L414">
    <cfRule type="cellIs" dxfId="3662" priority="1084" stopIfTrue="1" operator="lessThanOrEqual">
      <formula>0.02</formula>
    </cfRule>
  </conditionalFormatting>
  <conditionalFormatting sqref="G414">
    <cfRule type="cellIs" dxfId="3661" priority="1081" stopIfTrue="1" operator="lessThanOrEqual">
      <formula>0.12</formula>
    </cfRule>
    <cfRule type="cellIs" dxfId="3660" priority="1082" stopIfTrue="1" operator="between">
      <formula>0.1201</formula>
      <formula>0.2</formula>
    </cfRule>
    <cfRule type="cellIs" dxfId="3659" priority="1083" stopIfTrue="1" operator="greaterThan">
      <formula>0.2</formula>
    </cfRule>
  </conditionalFormatting>
  <conditionalFormatting sqref="P414">
    <cfRule type="cellIs" dxfId="3658" priority="1079" stopIfTrue="1" operator="between">
      <formula>50.1</formula>
      <formula>100</formula>
    </cfRule>
    <cfRule type="cellIs" dxfId="3657" priority="1080" stopIfTrue="1" operator="greaterThan">
      <formula>100</formula>
    </cfRule>
  </conditionalFormatting>
  <conditionalFormatting sqref="O414">
    <cfRule type="cellIs" dxfId="3656" priority="1077" stopIfTrue="1" operator="between">
      <formula>1250.1</formula>
      <formula>5000</formula>
    </cfRule>
    <cfRule type="cellIs" dxfId="3655" priority="1078" stopIfTrue="1" operator="greaterThan">
      <formula>5000</formula>
    </cfRule>
  </conditionalFormatting>
  <conditionalFormatting sqref="F414 J414">
    <cfRule type="cellIs" dxfId="3654" priority="1074" stopIfTrue="1" operator="lessThanOrEqual">
      <formula>60</formula>
    </cfRule>
    <cfRule type="cellIs" dxfId="3653" priority="1075" stopIfTrue="1" operator="between">
      <formula>60</formula>
      <formula>100</formula>
    </cfRule>
    <cfRule type="cellIs" dxfId="3652" priority="1076" stopIfTrue="1" operator="greaterThan">
      <formula>100</formula>
    </cfRule>
  </conditionalFormatting>
  <conditionalFormatting sqref="E414">
    <cfRule type="cellIs" dxfId="3651" priority="1071" stopIfTrue="1" operator="lessThanOrEqual">
      <formula>2.5</formula>
    </cfRule>
    <cfRule type="cellIs" dxfId="3650" priority="1072" stopIfTrue="1" operator="between">
      <formula>2.5</formula>
      <formula>7</formula>
    </cfRule>
    <cfRule type="cellIs" dxfId="3649" priority="1073" stopIfTrue="1" operator="greaterThan">
      <formula>7</formula>
    </cfRule>
  </conditionalFormatting>
  <conditionalFormatting sqref="H414">
    <cfRule type="cellIs" dxfId="3648" priority="1068" stopIfTrue="1" operator="lessThanOrEqual">
      <formula>12</formula>
    </cfRule>
    <cfRule type="cellIs" dxfId="3647" priority="1069" stopIfTrue="1" operator="between">
      <formula>12</formula>
      <formula>16</formula>
    </cfRule>
    <cfRule type="cellIs" dxfId="3646" priority="1070" stopIfTrue="1" operator="greaterThan">
      <formula>16</formula>
    </cfRule>
  </conditionalFormatting>
  <conditionalFormatting sqref="K414">
    <cfRule type="cellIs" dxfId="3645" priority="1065" stopIfTrue="1" operator="greaterThan">
      <formula>6.2</formula>
    </cfRule>
    <cfRule type="cellIs" dxfId="3644" priority="1066" stopIfTrue="1" operator="between">
      <formula>5.601</formula>
      <formula>6.2</formula>
    </cfRule>
    <cfRule type="cellIs" dxfId="3643" priority="1067" stopIfTrue="1" operator="lessThanOrEqual">
      <formula>5.6</formula>
    </cfRule>
  </conditionalFormatting>
  <conditionalFormatting sqref="L414">
    <cfRule type="cellIs" dxfId="3642" priority="1064" stopIfTrue="1" operator="lessThanOrEqual">
      <formula>0.02</formula>
    </cfRule>
  </conditionalFormatting>
  <conditionalFormatting sqref="G414">
    <cfRule type="cellIs" dxfId="3641" priority="1061" stopIfTrue="1" operator="lessThanOrEqual">
      <formula>0.12</formula>
    </cfRule>
    <cfRule type="cellIs" dxfId="3640" priority="1062" stopIfTrue="1" operator="between">
      <formula>0.1201</formula>
      <formula>0.2</formula>
    </cfRule>
    <cfRule type="cellIs" dxfId="3639" priority="1063" stopIfTrue="1" operator="greaterThan">
      <formula>0.2</formula>
    </cfRule>
  </conditionalFormatting>
  <conditionalFormatting sqref="P414">
    <cfRule type="cellIs" dxfId="3638" priority="1059" stopIfTrue="1" operator="between">
      <formula>50.1</formula>
      <formula>100</formula>
    </cfRule>
    <cfRule type="cellIs" dxfId="3637" priority="1060" stopIfTrue="1" operator="greaterThan">
      <formula>100</formula>
    </cfRule>
  </conditionalFormatting>
  <conditionalFormatting sqref="O414">
    <cfRule type="cellIs" dxfId="3636" priority="1057" stopIfTrue="1" operator="between">
      <formula>1250.1</formula>
      <formula>5000</formula>
    </cfRule>
    <cfRule type="cellIs" dxfId="3635" priority="1058" stopIfTrue="1" operator="greaterThan">
      <formula>5000</formula>
    </cfRule>
  </conditionalFormatting>
  <conditionalFormatting sqref="Q414">
    <cfRule type="cellIs" dxfId="3634" priority="1055" operator="lessThanOrEqual">
      <formula>1</formula>
    </cfRule>
    <cfRule type="cellIs" dxfId="3633" priority="1056" operator="lessThan">
      <formula>3</formula>
    </cfRule>
  </conditionalFormatting>
  <conditionalFormatting sqref="F426:G426">
    <cfRule type="cellIs" dxfId="3632" priority="1052" stopIfTrue="1" operator="lessThanOrEqual">
      <formula>60</formula>
    </cfRule>
    <cfRule type="cellIs" dxfId="3631" priority="1053" stopIfTrue="1" operator="between">
      <formula>60</formula>
      <formula>100</formula>
    </cfRule>
    <cfRule type="cellIs" dxfId="3630" priority="1054" stopIfTrue="1" operator="greaterThan">
      <formula>100</formula>
    </cfRule>
  </conditionalFormatting>
  <conditionalFormatting sqref="E426">
    <cfRule type="cellIs" dxfId="3629" priority="1049" stopIfTrue="1" operator="lessThanOrEqual">
      <formula>2.5</formula>
    </cfRule>
    <cfRule type="cellIs" dxfId="3628" priority="1050" stopIfTrue="1" operator="between">
      <formula>2.5</formula>
      <formula>7</formula>
    </cfRule>
    <cfRule type="cellIs" dxfId="3627" priority="1051" stopIfTrue="1" operator="greaterThan">
      <formula>7</formula>
    </cfRule>
  </conditionalFormatting>
  <conditionalFormatting sqref="H426">
    <cfRule type="cellIs" dxfId="3626" priority="1046" stopIfTrue="1" operator="lessThanOrEqual">
      <formula>12</formula>
    </cfRule>
    <cfRule type="cellIs" dxfId="3625" priority="1047" stopIfTrue="1" operator="between">
      <formula>12</formula>
      <formula>16</formula>
    </cfRule>
    <cfRule type="cellIs" dxfId="3624" priority="1048" stopIfTrue="1" operator="greaterThan">
      <formula>16</formula>
    </cfRule>
  </conditionalFormatting>
  <conditionalFormatting sqref="K426">
    <cfRule type="cellIs" dxfId="3623" priority="1043" stopIfTrue="1" operator="greaterThan">
      <formula>6.2</formula>
    </cfRule>
    <cfRule type="cellIs" dxfId="3622" priority="1044" stopIfTrue="1" operator="between">
      <formula>5.601</formula>
      <formula>6.2</formula>
    </cfRule>
    <cfRule type="cellIs" dxfId="3621" priority="1045" stopIfTrue="1" operator="lessThanOrEqual">
      <formula>5.6</formula>
    </cfRule>
  </conditionalFormatting>
  <conditionalFormatting sqref="L426">
    <cfRule type="cellIs" dxfId="3620" priority="1042" stopIfTrue="1" operator="lessThanOrEqual">
      <formula>0.02</formula>
    </cfRule>
  </conditionalFormatting>
  <conditionalFormatting sqref="G426">
    <cfRule type="cellIs" dxfId="3619" priority="1039" stopIfTrue="1" operator="lessThanOrEqual">
      <formula>0.12</formula>
    </cfRule>
    <cfRule type="cellIs" dxfId="3618" priority="1040" stopIfTrue="1" operator="between">
      <formula>0.1201</formula>
      <formula>0.2</formula>
    </cfRule>
    <cfRule type="cellIs" dxfId="3617" priority="1041" stopIfTrue="1" operator="greaterThan">
      <formula>0.2</formula>
    </cfRule>
  </conditionalFormatting>
  <conditionalFormatting sqref="P426">
    <cfRule type="cellIs" dxfId="3616" priority="1037" stopIfTrue="1" operator="between">
      <formula>50.1</formula>
      <formula>100</formula>
    </cfRule>
    <cfRule type="cellIs" dxfId="3615" priority="1038" stopIfTrue="1" operator="greaterThan">
      <formula>100</formula>
    </cfRule>
  </conditionalFormatting>
  <conditionalFormatting sqref="O426">
    <cfRule type="cellIs" dxfId="3614" priority="1035" stopIfTrue="1" operator="between">
      <formula>1250.1</formula>
      <formula>5000</formula>
    </cfRule>
    <cfRule type="cellIs" dxfId="3613" priority="1036" stopIfTrue="1" operator="greaterThan">
      <formula>5000</formula>
    </cfRule>
  </conditionalFormatting>
  <conditionalFormatting sqref="F426:G426">
    <cfRule type="cellIs" dxfId="3612" priority="1032" stopIfTrue="1" operator="lessThanOrEqual">
      <formula>60</formula>
    </cfRule>
    <cfRule type="cellIs" dxfId="3611" priority="1033" stopIfTrue="1" operator="between">
      <formula>60</formula>
      <formula>100</formula>
    </cfRule>
    <cfRule type="cellIs" dxfId="3610" priority="1034" stopIfTrue="1" operator="greaterThan">
      <formula>100</formula>
    </cfRule>
  </conditionalFormatting>
  <conditionalFormatting sqref="E426">
    <cfRule type="cellIs" dxfId="3609" priority="1029" stopIfTrue="1" operator="lessThanOrEqual">
      <formula>2.5</formula>
    </cfRule>
    <cfRule type="cellIs" dxfId="3608" priority="1030" stopIfTrue="1" operator="between">
      <formula>2.5</formula>
      <formula>7</formula>
    </cfRule>
    <cfRule type="cellIs" dxfId="3607" priority="1031" stopIfTrue="1" operator="greaterThan">
      <formula>7</formula>
    </cfRule>
  </conditionalFormatting>
  <conditionalFormatting sqref="H426">
    <cfRule type="cellIs" dxfId="3606" priority="1026" stopIfTrue="1" operator="lessThanOrEqual">
      <formula>12</formula>
    </cfRule>
    <cfRule type="cellIs" dxfId="3605" priority="1027" stopIfTrue="1" operator="between">
      <formula>12</formula>
      <formula>16</formula>
    </cfRule>
    <cfRule type="cellIs" dxfId="3604" priority="1028" stopIfTrue="1" operator="greaterThan">
      <formula>16</formula>
    </cfRule>
  </conditionalFormatting>
  <conditionalFormatting sqref="K426">
    <cfRule type="cellIs" dxfId="3603" priority="1023" stopIfTrue="1" operator="greaterThan">
      <formula>6.2</formula>
    </cfRule>
    <cfRule type="cellIs" dxfId="3602" priority="1024" stopIfTrue="1" operator="between">
      <formula>5.601</formula>
      <formula>6.2</formula>
    </cfRule>
    <cfRule type="cellIs" dxfId="3601" priority="1025" stopIfTrue="1" operator="lessThanOrEqual">
      <formula>5.6</formula>
    </cfRule>
  </conditionalFormatting>
  <conditionalFormatting sqref="L426">
    <cfRule type="cellIs" dxfId="3600" priority="1022" stopIfTrue="1" operator="lessThanOrEqual">
      <formula>0.02</formula>
    </cfRule>
  </conditionalFormatting>
  <conditionalFormatting sqref="G426">
    <cfRule type="cellIs" dxfId="3599" priority="1019" stopIfTrue="1" operator="lessThanOrEqual">
      <formula>0.12</formula>
    </cfRule>
    <cfRule type="cellIs" dxfId="3598" priority="1020" stopIfTrue="1" operator="between">
      <formula>0.1201</formula>
      <formula>0.2</formula>
    </cfRule>
    <cfRule type="cellIs" dxfId="3597" priority="1021" stopIfTrue="1" operator="greaterThan">
      <formula>0.2</formula>
    </cfRule>
  </conditionalFormatting>
  <conditionalFormatting sqref="P426">
    <cfRule type="cellIs" dxfId="3596" priority="1017" stopIfTrue="1" operator="between">
      <formula>50.1</formula>
      <formula>100</formula>
    </cfRule>
    <cfRule type="cellIs" dxfId="3595" priority="1018" stopIfTrue="1" operator="greaterThan">
      <formula>100</formula>
    </cfRule>
  </conditionalFormatting>
  <conditionalFormatting sqref="O426">
    <cfRule type="cellIs" dxfId="3594" priority="1015" stopIfTrue="1" operator="between">
      <formula>1250.1</formula>
      <formula>5000</formula>
    </cfRule>
    <cfRule type="cellIs" dxfId="3593" priority="1016" stopIfTrue="1" operator="greaterThan">
      <formula>5000</formula>
    </cfRule>
  </conditionalFormatting>
  <conditionalFormatting sqref="Q426">
    <cfRule type="cellIs" dxfId="3592" priority="1013" operator="lessThanOrEqual">
      <formula>1</formula>
    </cfRule>
    <cfRule type="cellIs" dxfId="3591" priority="1014" operator="lessThan">
      <formula>3</formula>
    </cfRule>
  </conditionalFormatting>
  <conditionalFormatting sqref="F438:G438">
    <cfRule type="cellIs" dxfId="3590" priority="1010" stopIfTrue="1" operator="lessThanOrEqual">
      <formula>60</formula>
    </cfRule>
    <cfRule type="cellIs" dxfId="3589" priority="1011" stopIfTrue="1" operator="between">
      <formula>60</formula>
      <formula>100</formula>
    </cfRule>
    <cfRule type="cellIs" dxfId="3588" priority="1012" stopIfTrue="1" operator="greaterThan">
      <formula>100</formula>
    </cfRule>
  </conditionalFormatting>
  <conditionalFormatting sqref="E438">
    <cfRule type="cellIs" dxfId="3587" priority="1007" stopIfTrue="1" operator="lessThanOrEqual">
      <formula>2.5</formula>
    </cfRule>
    <cfRule type="cellIs" dxfId="3586" priority="1008" stopIfTrue="1" operator="between">
      <formula>2.5</formula>
      <formula>7</formula>
    </cfRule>
    <cfRule type="cellIs" dxfId="3585" priority="1009" stopIfTrue="1" operator="greaterThan">
      <formula>7</formula>
    </cfRule>
  </conditionalFormatting>
  <conditionalFormatting sqref="H438">
    <cfRule type="cellIs" dxfId="3584" priority="1004" stopIfTrue="1" operator="lessThanOrEqual">
      <formula>12</formula>
    </cfRule>
    <cfRule type="cellIs" dxfId="3583" priority="1005" stopIfTrue="1" operator="between">
      <formula>12</formula>
      <formula>16</formula>
    </cfRule>
    <cfRule type="cellIs" dxfId="3582" priority="1006" stopIfTrue="1" operator="greaterThan">
      <formula>16</formula>
    </cfRule>
  </conditionalFormatting>
  <conditionalFormatting sqref="K438">
    <cfRule type="cellIs" dxfId="3581" priority="1001" stopIfTrue="1" operator="greaterThan">
      <formula>6.2</formula>
    </cfRule>
    <cfRule type="cellIs" dxfId="3580" priority="1002" stopIfTrue="1" operator="between">
      <formula>5.601</formula>
      <formula>6.2</formula>
    </cfRule>
    <cfRule type="cellIs" dxfId="3579" priority="1003" stopIfTrue="1" operator="lessThanOrEqual">
      <formula>5.6</formula>
    </cfRule>
  </conditionalFormatting>
  <conditionalFormatting sqref="L438">
    <cfRule type="cellIs" dxfId="3578" priority="1000" stopIfTrue="1" operator="lessThanOrEqual">
      <formula>0.02</formula>
    </cfRule>
  </conditionalFormatting>
  <conditionalFormatting sqref="G438">
    <cfRule type="cellIs" dxfId="3577" priority="997" stopIfTrue="1" operator="lessThanOrEqual">
      <formula>0.12</formula>
    </cfRule>
    <cfRule type="cellIs" dxfId="3576" priority="998" stopIfTrue="1" operator="between">
      <formula>0.1201</formula>
      <formula>0.2</formula>
    </cfRule>
    <cfRule type="cellIs" dxfId="3575" priority="999" stopIfTrue="1" operator="greaterThan">
      <formula>0.2</formula>
    </cfRule>
  </conditionalFormatting>
  <conditionalFormatting sqref="P438">
    <cfRule type="cellIs" dxfId="3574" priority="995" stopIfTrue="1" operator="between">
      <formula>50.1</formula>
      <formula>100</formula>
    </cfRule>
    <cfRule type="cellIs" dxfId="3573" priority="996" stopIfTrue="1" operator="greaterThan">
      <formula>100</formula>
    </cfRule>
  </conditionalFormatting>
  <conditionalFormatting sqref="O438">
    <cfRule type="cellIs" dxfId="3572" priority="993" stopIfTrue="1" operator="between">
      <formula>1250.1</formula>
      <formula>5000</formula>
    </cfRule>
    <cfRule type="cellIs" dxfId="3571" priority="994" stopIfTrue="1" operator="greaterThan">
      <formula>5000</formula>
    </cfRule>
  </conditionalFormatting>
  <conditionalFormatting sqref="Q438">
    <cfRule type="cellIs" dxfId="3570" priority="991" operator="lessThanOrEqual">
      <formula>1</formula>
    </cfRule>
    <cfRule type="cellIs" dxfId="3569" priority="992" operator="lessThan">
      <formula>3</formula>
    </cfRule>
  </conditionalFormatting>
  <conditionalFormatting sqref="F450:G450">
    <cfRule type="cellIs" dxfId="3568" priority="988" stopIfTrue="1" operator="lessThanOrEqual">
      <formula>60</formula>
    </cfRule>
    <cfRule type="cellIs" dxfId="3567" priority="989" stopIfTrue="1" operator="between">
      <formula>60</formula>
      <formula>100</formula>
    </cfRule>
    <cfRule type="cellIs" dxfId="3566" priority="990" stopIfTrue="1" operator="greaterThan">
      <formula>100</formula>
    </cfRule>
  </conditionalFormatting>
  <conditionalFormatting sqref="E450">
    <cfRule type="cellIs" dxfId="3565" priority="985" stopIfTrue="1" operator="lessThanOrEqual">
      <formula>2.5</formula>
    </cfRule>
    <cfRule type="cellIs" dxfId="3564" priority="986" stopIfTrue="1" operator="between">
      <formula>2.5</formula>
      <formula>7</formula>
    </cfRule>
    <cfRule type="cellIs" dxfId="3563" priority="987" stopIfTrue="1" operator="greaterThan">
      <formula>7</formula>
    </cfRule>
  </conditionalFormatting>
  <conditionalFormatting sqref="H450">
    <cfRule type="cellIs" dxfId="3562" priority="982" stopIfTrue="1" operator="lessThanOrEqual">
      <formula>12</formula>
    </cfRule>
    <cfRule type="cellIs" dxfId="3561" priority="983" stopIfTrue="1" operator="between">
      <formula>12</formula>
      <formula>16</formula>
    </cfRule>
    <cfRule type="cellIs" dxfId="3560" priority="984" stopIfTrue="1" operator="greaterThan">
      <formula>16</formula>
    </cfRule>
  </conditionalFormatting>
  <conditionalFormatting sqref="K450">
    <cfRule type="cellIs" dxfId="3559" priority="979" stopIfTrue="1" operator="greaterThan">
      <formula>6.2</formula>
    </cfRule>
    <cfRule type="cellIs" dxfId="3558" priority="980" stopIfTrue="1" operator="between">
      <formula>5.601</formula>
      <formula>6.2</formula>
    </cfRule>
    <cfRule type="cellIs" dxfId="3557" priority="981" stopIfTrue="1" operator="lessThanOrEqual">
      <formula>5.6</formula>
    </cfRule>
  </conditionalFormatting>
  <conditionalFormatting sqref="L450">
    <cfRule type="cellIs" dxfId="3556" priority="978" stopIfTrue="1" operator="lessThanOrEqual">
      <formula>0.02</formula>
    </cfRule>
  </conditionalFormatting>
  <conditionalFormatting sqref="G450">
    <cfRule type="cellIs" dxfId="3555" priority="975" stopIfTrue="1" operator="lessThanOrEqual">
      <formula>0.12</formula>
    </cfRule>
    <cfRule type="cellIs" dxfId="3554" priority="976" stopIfTrue="1" operator="between">
      <formula>0.1201</formula>
      <formula>0.2</formula>
    </cfRule>
    <cfRule type="cellIs" dxfId="3553" priority="977" stopIfTrue="1" operator="greaterThan">
      <formula>0.2</formula>
    </cfRule>
  </conditionalFormatting>
  <conditionalFormatting sqref="P450">
    <cfRule type="cellIs" dxfId="3552" priority="973" stopIfTrue="1" operator="between">
      <formula>50.1</formula>
      <formula>100</formula>
    </cfRule>
    <cfRule type="cellIs" dxfId="3551" priority="974" stopIfTrue="1" operator="greaterThan">
      <formula>100</formula>
    </cfRule>
  </conditionalFormatting>
  <conditionalFormatting sqref="O450">
    <cfRule type="cellIs" dxfId="3550" priority="971" stopIfTrue="1" operator="between">
      <formula>1250.1</formula>
      <formula>5000</formula>
    </cfRule>
    <cfRule type="cellIs" dxfId="3549" priority="972" stopIfTrue="1" operator="greaterThan">
      <formula>5000</formula>
    </cfRule>
  </conditionalFormatting>
  <conditionalFormatting sqref="F450:G450">
    <cfRule type="cellIs" dxfId="3548" priority="968" stopIfTrue="1" operator="lessThanOrEqual">
      <formula>60</formula>
    </cfRule>
    <cfRule type="cellIs" dxfId="3547" priority="969" stopIfTrue="1" operator="between">
      <formula>60</formula>
      <formula>100</formula>
    </cfRule>
    <cfRule type="cellIs" dxfId="3546" priority="970" stopIfTrue="1" operator="greaterThan">
      <formula>100</formula>
    </cfRule>
  </conditionalFormatting>
  <conditionalFormatting sqref="E450">
    <cfRule type="cellIs" dxfId="3545" priority="965" stopIfTrue="1" operator="lessThanOrEqual">
      <formula>2.5</formula>
    </cfRule>
    <cfRule type="cellIs" dxfId="3544" priority="966" stopIfTrue="1" operator="between">
      <formula>2.5</formula>
      <formula>7</formula>
    </cfRule>
    <cfRule type="cellIs" dxfId="3543" priority="967" stopIfTrue="1" operator="greaterThan">
      <formula>7</formula>
    </cfRule>
  </conditionalFormatting>
  <conditionalFormatting sqref="H450">
    <cfRule type="cellIs" dxfId="3542" priority="962" stopIfTrue="1" operator="lessThanOrEqual">
      <formula>12</formula>
    </cfRule>
    <cfRule type="cellIs" dxfId="3541" priority="963" stopIfTrue="1" operator="between">
      <formula>12</formula>
      <formula>16</formula>
    </cfRule>
    <cfRule type="cellIs" dxfId="3540" priority="964" stopIfTrue="1" operator="greaterThan">
      <formula>16</formula>
    </cfRule>
  </conditionalFormatting>
  <conditionalFormatting sqref="K450">
    <cfRule type="cellIs" dxfId="3539" priority="959" stopIfTrue="1" operator="greaterThan">
      <formula>6.2</formula>
    </cfRule>
    <cfRule type="cellIs" dxfId="3538" priority="960" stopIfTrue="1" operator="between">
      <formula>5.601</formula>
      <formula>6.2</formula>
    </cfRule>
    <cfRule type="cellIs" dxfId="3537" priority="961" stopIfTrue="1" operator="lessThanOrEqual">
      <formula>5.6</formula>
    </cfRule>
  </conditionalFormatting>
  <conditionalFormatting sqref="L450">
    <cfRule type="cellIs" dxfId="3536" priority="958" stopIfTrue="1" operator="lessThanOrEqual">
      <formula>0.02</formula>
    </cfRule>
  </conditionalFormatting>
  <conditionalFormatting sqref="G450">
    <cfRule type="cellIs" dxfId="3535" priority="955" stopIfTrue="1" operator="lessThanOrEqual">
      <formula>0.12</formula>
    </cfRule>
    <cfRule type="cellIs" dxfId="3534" priority="956" stopIfTrue="1" operator="between">
      <formula>0.1201</formula>
      <formula>0.2</formula>
    </cfRule>
    <cfRule type="cellIs" dxfId="3533" priority="957" stopIfTrue="1" operator="greaterThan">
      <formula>0.2</formula>
    </cfRule>
  </conditionalFormatting>
  <conditionalFormatting sqref="P450">
    <cfRule type="cellIs" dxfId="3532" priority="953" stopIfTrue="1" operator="between">
      <formula>50.1</formula>
      <formula>100</formula>
    </cfRule>
    <cfRule type="cellIs" dxfId="3531" priority="954" stopIfTrue="1" operator="greaterThan">
      <formula>100</formula>
    </cfRule>
  </conditionalFormatting>
  <conditionalFormatting sqref="O450">
    <cfRule type="cellIs" dxfId="3530" priority="951" stopIfTrue="1" operator="between">
      <formula>1250.1</formula>
      <formula>5000</formula>
    </cfRule>
    <cfRule type="cellIs" dxfId="3529" priority="952" stopIfTrue="1" operator="greaterThan">
      <formula>5000</formula>
    </cfRule>
  </conditionalFormatting>
  <conditionalFormatting sqref="Q450">
    <cfRule type="cellIs" dxfId="3528" priority="949" operator="lessThanOrEqual">
      <formula>1</formula>
    </cfRule>
    <cfRule type="cellIs" dxfId="3527" priority="950" operator="lessThan">
      <formula>3</formula>
    </cfRule>
  </conditionalFormatting>
  <conditionalFormatting sqref="F462:G462">
    <cfRule type="cellIs" dxfId="3526" priority="946" stopIfTrue="1" operator="lessThanOrEqual">
      <formula>60</formula>
    </cfRule>
    <cfRule type="cellIs" dxfId="3525" priority="947" stopIfTrue="1" operator="between">
      <formula>60</formula>
      <formula>100</formula>
    </cfRule>
    <cfRule type="cellIs" dxfId="3524" priority="948" stopIfTrue="1" operator="greaterThan">
      <formula>100</formula>
    </cfRule>
  </conditionalFormatting>
  <conditionalFormatting sqref="E462">
    <cfRule type="cellIs" dxfId="3523" priority="943" stopIfTrue="1" operator="lessThanOrEqual">
      <formula>2.5</formula>
    </cfRule>
    <cfRule type="cellIs" dxfId="3522" priority="944" stopIfTrue="1" operator="between">
      <formula>2.5</formula>
      <formula>7</formula>
    </cfRule>
    <cfRule type="cellIs" dxfId="3521" priority="945" stopIfTrue="1" operator="greaterThan">
      <formula>7</formula>
    </cfRule>
  </conditionalFormatting>
  <conditionalFormatting sqref="H462">
    <cfRule type="cellIs" dxfId="3520" priority="940" stopIfTrue="1" operator="lessThanOrEqual">
      <formula>12</formula>
    </cfRule>
    <cfRule type="cellIs" dxfId="3519" priority="941" stopIfTrue="1" operator="between">
      <formula>12</formula>
      <formula>16</formula>
    </cfRule>
    <cfRule type="cellIs" dxfId="3518" priority="942" stopIfTrue="1" operator="greaterThan">
      <formula>16</formula>
    </cfRule>
  </conditionalFormatting>
  <conditionalFormatting sqref="K462">
    <cfRule type="cellIs" dxfId="3517" priority="937" stopIfTrue="1" operator="greaterThan">
      <formula>6.2</formula>
    </cfRule>
    <cfRule type="cellIs" dxfId="3516" priority="938" stopIfTrue="1" operator="between">
      <formula>5.601</formula>
      <formula>6.2</formula>
    </cfRule>
    <cfRule type="cellIs" dxfId="3515" priority="939" stopIfTrue="1" operator="lessThanOrEqual">
      <formula>5.6</formula>
    </cfRule>
  </conditionalFormatting>
  <conditionalFormatting sqref="L462">
    <cfRule type="cellIs" dxfId="3514" priority="936" stopIfTrue="1" operator="lessThanOrEqual">
      <formula>0.02</formula>
    </cfRule>
  </conditionalFormatting>
  <conditionalFormatting sqref="G462">
    <cfRule type="cellIs" dxfId="3513" priority="933" stopIfTrue="1" operator="lessThanOrEqual">
      <formula>0.12</formula>
    </cfRule>
    <cfRule type="cellIs" dxfId="3512" priority="934" stopIfTrue="1" operator="between">
      <formula>0.1201</formula>
      <formula>0.2</formula>
    </cfRule>
    <cfRule type="cellIs" dxfId="3511" priority="935" stopIfTrue="1" operator="greaterThan">
      <formula>0.2</formula>
    </cfRule>
  </conditionalFormatting>
  <conditionalFormatting sqref="P462">
    <cfRule type="cellIs" dxfId="3510" priority="931" stopIfTrue="1" operator="between">
      <formula>50.1</formula>
      <formula>100</formula>
    </cfRule>
    <cfRule type="cellIs" dxfId="3509" priority="932" stopIfTrue="1" operator="greaterThan">
      <formula>100</formula>
    </cfRule>
  </conditionalFormatting>
  <conditionalFormatting sqref="O462">
    <cfRule type="cellIs" dxfId="3508" priority="929" stopIfTrue="1" operator="between">
      <formula>1250.1</formula>
      <formula>5000</formula>
    </cfRule>
    <cfRule type="cellIs" dxfId="3507" priority="930" stopIfTrue="1" operator="greaterThan">
      <formula>5000</formula>
    </cfRule>
  </conditionalFormatting>
  <conditionalFormatting sqref="F462:G462">
    <cfRule type="cellIs" dxfId="3506" priority="926" stopIfTrue="1" operator="lessThanOrEqual">
      <formula>60</formula>
    </cfRule>
    <cfRule type="cellIs" dxfId="3505" priority="927" stopIfTrue="1" operator="between">
      <formula>60</formula>
      <formula>100</formula>
    </cfRule>
    <cfRule type="cellIs" dxfId="3504" priority="928" stopIfTrue="1" operator="greaterThan">
      <formula>100</formula>
    </cfRule>
  </conditionalFormatting>
  <conditionalFormatting sqref="E462">
    <cfRule type="cellIs" dxfId="3503" priority="923" stopIfTrue="1" operator="lessThanOrEqual">
      <formula>2.5</formula>
    </cfRule>
    <cfRule type="cellIs" dxfId="3502" priority="924" stopIfTrue="1" operator="between">
      <formula>2.5</formula>
      <formula>7</formula>
    </cfRule>
    <cfRule type="cellIs" dxfId="3501" priority="925" stopIfTrue="1" operator="greaterThan">
      <formula>7</formula>
    </cfRule>
  </conditionalFormatting>
  <conditionalFormatting sqref="H462">
    <cfRule type="cellIs" dxfId="3500" priority="920" stopIfTrue="1" operator="lessThanOrEqual">
      <formula>12</formula>
    </cfRule>
    <cfRule type="cellIs" dxfId="3499" priority="921" stopIfTrue="1" operator="between">
      <formula>12</formula>
      <formula>16</formula>
    </cfRule>
    <cfRule type="cellIs" dxfId="3498" priority="922" stopIfTrue="1" operator="greaterThan">
      <formula>16</formula>
    </cfRule>
  </conditionalFormatting>
  <conditionalFormatting sqref="K462">
    <cfRule type="cellIs" dxfId="3497" priority="917" stopIfTrue="1" operator="greaterThan">
      <formula>6.2</formula>
    </cfRule>
    <cfRule type="cellIs" dxfId="3496" priority="918" stopIfTrue="1" operator="between">
      <formula>5.601</formula>
      <formula>6.2</formula>
    </cfRule>
    <cfRule type="cellIs" dxfId="3495" priority="919" stopIfTrue="1" operator="lessThanOrEqual">
      <formula>5.6</formula>
    </cfRule>
  </conditionalFormatting>
  <conditionalFormatting sqref="L462">
    <cfRule type="cellIs" dxfId="3494" priority="916" stopIfTrue="1" operator="lessThanOrEqual">
      <formula>0.02</formula>
    </cfRule>
  </conditionalFormatting>
  <conditionalFormatting sqref="G462">
    <cfRule type="cellIs" dxfId="3493" priority="913" stopIfTrue="1" operator="lessThanOrEqual">
      <formula>0.12</formula>
    </cfRule>
    <cfRule type="cellIs" dxfId="3492" priority="914" stopIfTrue="1" operator="between">
      <formula>0.1201</formula>
      <formula>0.2</formula>
    </cfRule>
    <cfRule type="cellIs" dxfId="3491" priority="915" stopIfTrue="1" operator="greaterThan">
      <formula>0.2</formula>
    </cfRule>
  </conditionalFormatting>
  <conditionalFormatting sqref="P462">
    <cfRule type="cellIs" dxfId="3490" priority="911" stopIfTrue="1" operator="between">
      <formula>50.1</formula>
      <formula>100</formula>
    </cfRule>
    <cfRule type="cellIs" dxfId="3489" priority="912" stopIfTrue="1" operator="greaterThan">
      <formula>100</formula>
    </cfRule>
  </conditionalFormatting>
  <conditionalFormatting sqref="O462">
    <cfRule type="cellIs" dxfId="3488" priority="909" stopIfTrue="1" operator="between">
      <formula>1250.1</formula>
      <formula>5000</formula>
    </cfRule>
    <cfRule type="cellIs" dxfId="3487" priority="910" stopIfTrue="1" operator="greaterThan">
      <formula>5000</formula>
    </cfRule>
  </conditionalFormatting>
  <conditionalFormatting sqref="Q462">
    <cfRule type="cellIs" dxfId="3486" priority="907" operator="lessThanOrEqual">
      <formula>1</formula>
    </cfRule>
    <cfRule type="cellIs" dxfId="3485" priority="908" operator="lessThan">
      <formula>3</formula>
    </cfRule>
  </conditionalFormatting>
  <conditionalFormatting sqref="F474 J474">
    <cfRule type="cellIs" dxfId="3484" priority="904" stopIfTrue="1" operator="lessThanOrEqual">
      <formula>60</formula>
    </cfRule>
    <cfRule type="cellIs" dxfId="3483" priority="905" stopIfTrue="1" operator="between">
      <formula>60</formula>
      <formula>100</formula>
    </cfRule>
    <cfRule type="cellIs" dxfId="3482" priority="906" stopIfTrue="1" operator="greaterThan">
      <formula>100</formula>
    </cfRule>
  </conditionalFormatting>
  <conditionalFormatting sqref="E474">
    <cfRule type="cellIs" dxfId="3481" priority="901" stopIfTrue="1" operator="lessThanOrEqual">
      <formula>2.5</formula>
    </cfRule>
    <cfRule type="cellIs" dxfId="3480" priority="902" stopIfTrue="1" operator="between">
      <formula>2.5</formula>
      <formula>7</formula>
    </cfRule>
    <cfRule type="cellIs" dxfId="3479" priority="903" stopIfTrue="1" operator="greaterThan">
      <formula>7</formula>
    </cfRule>
  </conditionalFormatting>
  <conditionalFormatting sqref="H474">
    <cfRule type="cellIs" dxfId="3478" priority="898" stopIfTrue="1" operator="lessThanOrEqual">
      <formula>12</formula>
    </cfRule>
    <cfRule type="cellIs" dxfId="3477" priority="899" stopIfTrue="1" operator="between">
      <formula>12</formula>
      <formula>16</formula>
    </cfRule>
    <cfRule type="cellIs" dxfId="3476" priority="900" stopIfTrue="1" operator="greaterThan">
      <formula>16</formula>
    </cfRule>
  </conditionalFormatting>
  <conditionalFormatting sqref="K474">
    <cfRule type="cellIs" dxfId="3475" priority="895" stopIfTrue="1" operator="greaterThan">
      <formula>6.2</formula>
    </cfRule>
    <cfRule type="cellIs" dxfId="3474" priority="896" stopIfTrue="1" operator="between">
      <formula>5.601</formula>
      <formula>6.2</formula>
    </cfRule>
    <cfRule type="cellIs" dxfId="3473" priority="897" stopIfTrue="1" operator="lessThanOrEqual">
      <formula>5.6</formula>
    </cfRule>
  </conditionalFormatting>
  <conditionalFormatting sqref="L474">
    <cfRule type="cellIs" dxfId="3472" priority="894" stopIfTrue="1" operator="lessThanOrEqual">
      <formula>0.02</formula>
    </cfRule>
  </conditionalFormatting>
  <conditionalFormatting sqref="G474">
    <cfRule type="cellIs" dxfId="3471" priority="891" stopIfTrue="1" operator="lessThanOrEqual">
      <formula>0.12</formula>
    </cfRule>
    <cfRule type="cellIs" dxfId="3470" priority="892" stopIfTrue="1" operator="between">
      <formula>0.1201</formula>
      <formula>0.2</formula>
    </cfRule>
    <cfRule type="cellIs" dxfId="3469" priority="893" stopIfTrue="1" operator="greaterThan">
      <formula>0.2</formula>
    </cfRule>
  </conditionalFormatting>
  <conditionalFormatting sqref="P474">
    <cfRule type="cellIs" dxfId="3468" priority="889" stopIfTrue="1" operator="between">
      <formula>50.1</formula>
      <formula>100</formula>
    </cfRule>
    <cfRule type="cellIs" dxfId="3467" priority="890" stopIfTrue="1" operator="greaterThan">
      <formula>100</formula>
    </cfRule>
  </conditionalFormatting>
  <conditionalFormatting sqref="O474">
    <cfRule type="cellIs" dxfId="3466" priority="887" stopIfTrue="1" operator="between">
      <formula>1250.1</formula>
      <formula>5000</formula>
    </cfRule>
    <cfRule type="cellIs" dxfId="3465" priority="888" stopIfTrue="1" operator="greaterThan">
      <formula>5000</formula>
    </cfRule>
  </conditionalFormatting>
  <conditionalFormatting sqref="F474 J474">
    <cfRule type="cellIs" dxfId="3464" priority="884" stopIfTrue="1" operator="lessThanOrEqual">
      <formula>60</formula>
    </cfRule>
    <cfRule type="cellIs" dxfId="3463" priority="885" stopIfTrue="1" operator="between">
      <formula>60</formula>
      <formula>100</formula>
    </cfRule>
    <cfRule type="cellIs" dxfId="3462" priority="886" stopIfTrue="1" operator="greaterThan">
      <formula>100</formula>
    </cfRule>
  </conditionalFormatting>
  <conditionalFormatting sqref="E474">
    <cfRule type="cellIs" dxfId="3461" priority="881" stopIfTrue="1" operator="lessThanOrEqual">
      <formula>2.5</formula>
    </cfRule>
    <cfRule type="cellIs" dxfId="3460" priority="882" stopIfTrue="1" operator="between">
      <formula>2.5</formula>
      <formula>7</formula>
    </cfRule>
    <cfRule type="cellIs" dxfId="3459" priority="883" stopIfTrue="1" operator="greaterThan">
      <formula>7</formula>
    </cfRule>
  </conditionalFormatting>
  <conditionalFormatting sqref="H474">
    <cfRule type="cellIs" dxfId="3458" priority="878" stopIfTrue="1" operator="lessThanOrEqual">
      <formula>12</formula>
    </cfRule>
    <cfRule type="cellIs" dxfId="3457" priority="879" stopIfTrue="1" operator="between">
      <formula>12</formula>
      <formula>16</formula>
    </cfRule>
    <cfRule type="cellIs" dxfId="3456" priority="880" stopIfTrue="1" operator="greaterThan">
      <formula>16</formula>
    </cfRule>
  </conditionalFormatting>
  <conditionalFormatting sqref="K474">
    <cfRule type="cellIs" dxfId="3455" priority="875" stopIfTrue="1" operator="greaterThan">
      <formula>6.2</formula>
    </cfRule>
    <cfRule type="cellIs" dxfId="3454" priority="876" stopIfTrue="1" operator="between">
      <formula>5.601</formula>
      <formula>6.2</formula>
    </cfRule>
    <cfRule type="cellIs" dxfId="3453" priority="877" stopIfTrue="1" operator="lessThanOrEqual">
      <formula>5.6</formula>
    </cfRule>
  </conditionalFormatting>
  <conditionalFormatting sqref="L474">
    <cfRule type="cellIs" dxfId="3452" priority="874" stopIfTrue="1" operator="lessThanOrEqual">
      <formula>0.02</formula>
    </cfRule>
  </conditionalFormatting>
  <conditionalFormatting sqref="G474">
    <cfRule type="cellIs" dxfId="3451" priority="871" stopIfTrue="1" operator="lessThanOrEqual">
      <formula>0.12</formula>
    </cfRule>
    <cfRule type="cellIs" dxfId="3450" priority="872" stopIfTrue="1" operator="between">
      <formula>0.1201</formula>
      <formula>0.2</formula>
    </cfRule>
    <cfRule type="cellIs" dxfId="3449" priority="873" stopIfTrue="1" operator="greaterThan">
      <formula>0.2</formula>
    </cfRule>
  </conditionalFormatting>
  <conditionalFormatting sqref="P474">
    <cfRule type="cellIs" dxfId="3448" priority="869" stopIfTrue="1" operator="between">
      <formula>50.1</formula>
      <formula>100</formula>
    </cfRule>
    <cfRule type="cellIs" dxfId="3447" priority="870" stopIfTrue="1" operator="greaterThan">
      <formula>100</formula>
    </cfRule>
  </conditionalFormatting>
  <conditionalFormatting sqref="O474">
    <cfRule type="cellIs" dxfId="3446" priority="867" stopIfTrue="1" operator="between">
      <formula>1250.1</formula>
      <formula>5000</formula>
    </cfRule>
    <cfRule type="cellIs" dxfId="3445" priority="868" stopIfTrue="1" operator="greaterThan">
      <formula>5000</formula>
    </cfRule>
  </conditionalFormatting>
  <conditionalFormatting sqref="Q474">
    <cfRule type="cellIs" dxfId="3444" priority="865" operator="lessThanOrEqual">
      <formula>1</formula>
    </cfRule>
    <cfRule type="cellIs" dxfId="3443" priority="866" operator="lessThan">
      <formula>3</formula>
    </cfRule>
  </conditionalFormatting>
  <conditionalFormatting sqref="F486:G486">
    <cfRule type="cellIs" dxfId="3442" priority="862" stopIfTrue="1" operator="lessThanOrEqual">
      <formula>60</formula>
    </cfRule>
    <cfRule type="cellIs" dxfId="3441" priority="863" stopIfTrue="1" operator="between">
      <formula>60</formula>
      <formula>100</formula>
    </cfRule>
    <cfRule type="cellIs" dxfId="3440" priority="864" stopIfTrue="1" operator="greaterThan">
      <formula>100</formula>
    </cfRule>
  </conditionalFormatting>
  <conditionalFormatting sqref="E486">
    <cfRule type="cellIs" dxfId="3439" priority="859" stopIfTrue="1" operator="lessThanOrEqual">
      <formula>2.5</formula>
    </cfRule>
    <cfRule type="cellIs" dxfId="3438" priority="860" stopIfTrue="1" operator="between">
      <formula>2.5</formula>
      <formula>7</formula>
    </cfRule>
    <cfRule type="cellIs" dxfId="3437" priority="861" stopIfTrue="1" operator="greaterThan">
      <formula>7</formula>
    </cfRule>
  </conditionalFormatting>
  <conditionalFormatting sqref="H486">
    <cfRule type="cellIs" dxfId="3436" priority="856" stopIfTrue="1" operator="lessThanOrEqual">
      <formula>12</formula>
    </cfRule>
    <cfRule type="cellIs" dxfId="3435" priority="857" stopIfTrue="1" operator="between">
      <formula>12</formula>
      <formula>16</formula>
    </cfRule>
    <cfRule type="cellIs" dxfId="3434" priority="858" stopIfTrue="1" operator="greaterThan">
      <formula>16</formula>
    </cfRule>
  </conditionalFormatting>
  <conditionalFormatting sqref="K486">
    <cfRule type="cellIs" dxfId="3433" priority="853" stopIfTrue="1" operator="greaterThan">
      <formula>6.2</formula>
    </cfRule>
    <cfRule type="cellIs" dxfId="3432" priority="854" stopIfTrue="1" operator="between">
      <formula>5.601</formula>
      <formula>6.2</formula>
    </cfRule>
    <cfRule type="cellIs" dxfId="3431" priority="855" stopIfTrue="1" operator="lessThanOrEqual">
      <formula>5.6</formula>
    </cfRule>
  </conditionalFormatting>
  <conditionalFormatting sqref="L486">
    <cfRule type="cellIs" dxfId="3430" priority="852" stopIfTrue="1" operator="lessThanOrEqual">
      <formula>0.02</formula>
    </cfRule>
  </conditionalFormatting>
  <conditionalFormatting sqref="G486">
    <cfRule type="cellIs" dxfId="3429" priority="849" stopIfTrue="1" operator="lessThanOrEqual">
      <formula>0.12</formula>
    </cfRule>
    <cfRule type="cellIs" dxfId="3428" priority="850" stopIfTrue="1" operator="between">
      <formula>0.1201</formula>
      <formula>0.2</formula>
    </cfRule>
    <cfRule type="cellIs" dxfId="3427" priority="851" stopIfTrue="1" operator="greaterThan">
      <formula>0.2</formula>
    </cfRule>
  </conditionalFormatting>
  <conditionalFormatting sqref="P486">
    <cfRule type="cellIs" dxfId="3426" priority="847" stopIfTrue="1" operator="between">
      <formula>50.1</formula>
      <formula>100</formula>
    </cfRule>
    <cfRule type="cellIs" dxfId="3425" priority="848" stopIfTrue="1" operator="greaterThan">
      <formula>100</formula>
    </cfRule>
  </conditionalFormatting>
  <conditionalFormatting sqref="O486">
    <cfRule type="cellIs" dxfId="3424" priority="845" stopIfTrue="1" operator="between">
      <formula>1250.1</formula>
      <formula>5000</formula>
    </cfRule>
    <cfRule type="cellIs" dxfId="3423" priority="846" stopIfTrue="1" operator="greaterThan">
      <formula>5000</formula>
    </cfRule>
  </conditionalFormatting>
  <conditionalFormatting sqref="F486:G486">
    <cfRule type="cellIs" dxfId="3422" priority="842" stopIfTrue="1" operator="lessThanOrEqual">
      <formula>60</formula>
    </cfRule>
    <cfRule type="cellIs" dxfId="3421" priority="843" stopIfTrue="1" operator="between">
      <formula>60</formula>
      <formula>100</formula>
    </cfRule>
    <cfRule type="cellIs" dxfId="3420" priority="844" stopIfTrue="1" operator="greaterThan">
      <formula>100</formula>
    </cfRule>
  </conditionalFormatting>
  <conditionalFormatting sqref="E486">
    <cfRule type="cellIs" dxfId="3419" priority="839" stopIfTrue="1" operator="lessThanOrEqual">
      <formula>2.5</formula>
    </cfRule>
    <cfRule type="cellIs" dxfId="3418" priority="840" stopIfTrue="1" operator="between">
      <formula>2.5</formula>
      <formula>7</formula>
    </cfRule>
    <cfRule type="cellIs" dxfId="3417" priority="841" stopIfTrue="1" operator="greaterThan">
      <formula>7</formula>
    </cfRule>
  </conditionalFormatting>
  <conditionalFormatting sqref="H486">
    <cfRule type="cellIs" dxfId="3416" priority="836" stopIfTrue="1" operator="lessThanOrEqual">
      <formula>12</formula>
    </cfRule>
    <cfRule type="cellIs" dxfId="3415" priority="837" stopIfTrue="1" operator="between">
      <formula>12</formula>
      <formula>16</formula>
    </cfRule>
    <cfRule type="cellIs" dxfId="3414" priority="838" stopIfTrue="1" operator="greaterThan">
      <formula>16</formula>
    </cfRule>
  </conditionalFormatting>
  <conditionalFormatting sqref="K486">
    <cfRule type="cellIs" dxfId="3413" priority="833" stopIfTrue="1" operator="greaterThan">
      <formula>6.2</formula>
    </cfRule>
    <cfRule type="cellIs" dxfId="3412" priority="834" stopIfTrue="1" operator="between">
      <formula>5.601</formula>
      <formula>6.2</formula>
    </cfRule>
    <cfRule type="cellIs" dxfId="3411" priority="835" stopIfTrue="1" operator="lessThanOrEqual">
      <formula>5.6</formula>
    </cfRule>
  </conditionalFormatting>
  <conditionalFormatting sqref="L486">
    <cfRule type="cellIs" dxfId="3410" priority="832" stopIfTrue="1" operator="lessThanOrEqual">
      <formula>0.02</formula>
    </cfRule>
  </conditionalFormatting>
  <conditionalFormatting sqref="G486">
    <cfRule type="cellIs" dxfId="3409" priority="829" stopIfTrue="1" operator="lessThanOrEqual">
      <formula>0.12</formula>
    </cfRule>
    <cfRule type="cellIs" dxfId="3408" priority="830" stopIfTrue="1" operator="between">
      <formula>0.1201</formula>
      <formula>0.2</formula>
    </cfRule>
    <cfRule type="cellIs" dxfId="3407" priority="831" stopIfTrue="1" operator="greaterThan">
      <formula>0.2</formula>
    </cfRule>
  </conditionalFormatting>
  <conditionalFormatting sqref="P486">
    <cfRule type="cellIs" dxfId="3406" priority="827" stopIfTrue="1" operator="between">
      <formula>50.1</formula>
      <formula>100</formula>
    </cfRule>
    <cfRule type="cellIs" dxfId="3405" priority="828" stopIfTrue="1" operator="greaterThan">
      <formula>100</formula>
    </cfRule>
  </conditionalFormatting>
  <conditionalFormatting sqref="O486">
    <cfRule type="cellIs" dxfId="3404" priority="825" stopIfTrue="1" operator="between">
      <formula>1250.1</formula>
      <formula>5000</formula>
    </cfRule>
    <cfRule type="cellIs" dxfId="3403" priority="826" stopIfTrue="1" operator="greaterThan">
      <formula>5000</formula>
    </cfRule>
  </conditionalFormatting>
  <conditionalFormatting sqref="Q486">
    <cfRule type="cellIs" dxfId="3402" priority="823" operator="lessThanOrEqual">
      <formula>1</formula>
    </cfRule>
    <cfRule type="cellIs" dxfId="3401" priority="824" operator="lessThan">
      <formula>3</formula>
    </cfRule>
  </conditionalFormatting>
  <conditionalFormatting sqref="F498:G498">
    <cfRule type="cellIs" dxfId="3400" priority="820" stopIfTrue="1" operator="lessThanOrEqual">
      <formula>60</formula>
    </cfRule>
    <cfRule type="cellIs" dxfId="3399" priority="821" stopIfTrue="1" operator="between">
      <formula>60</formula>
      <formula>100</formula>
    </cfRule>
    <cfRule type="cellIs" dxfId="3398" priority="822" stopIfTrue="1" operator="greaterThan">
      <formula>100</formula>
    </cfRule>
  </conditionalFormatting>
  <conditionalFormatting sqref="E498">
    <cfRule type="cellIs" dxfId="3397" priority="817" stopIfTrue="1" operator="lessThanOrEqual">
      <formula>2.5</formula>
    </cfRule>
    <cfRule type="cellIs" dxfId="3396" priority="818" stopIfTrue="1" operator="between">
      <formula>2.5</formula>
      <formula>7</formula>
    </cfRule>
    <cfRule type="cellIs" dxfId="3395" priority="819" stopIfTrue="1" operator="greaterThan">
      <formula>7</formula>
    </cfRule>
  </conditionalFormatting>
  <conditionalFormatting sqref="H498">
    <cfRule type="cellIs" dxfId="3394" priority="814" stopIfTrue="1" operator="lessThanOrEqual">
      <formula>12</formula>
    </cfRule>
    <cfRule type="cellIs" dxfId="3393" priority="815" stopIfTrue="1" operator="between">
      <formula>12</formula>
      <formula>16</formula>
    </cfRule>
    <cfRule type="cellIs" dxfId="3392" priority="816" stopIfTrue="1" operator="greaterThan">
      <formula>16</formula>
    </cfRule>
  </conditionalFormatting>
  <conditionalFormatting sqref="K498">
    <cfRule type="cellIs" dxfId="3391" priority="811" stopIfTrue="1" operator="greaterThan">
      <formula>6.2</formula>
    </cfRule>
    <cfRule type="cellIs" dxfId="3390" priority="812" stopIfTrue="1" operator="between">
      <formula>5.601</formula>
      <formula>6.2</formula>
    </cfRule>
    <cfRule type="cellIs" dxfId="3389" priority="813" stopIfTrue="1" operator="lessThanOrEqual">
      <formula>5.6</formula>
    </cfRule>
  </conditionalFormatting>
  <conditionalFormatting sqref="L498">
    <cfRule type="cellIs" dxfId="3388" priority="810" stopIfTrue="1" operator="lessThanOrEqual">
      <formula>0.02</formula>
    </cfRule>
  </conditionalFormatting>
  <conditionalFormatting sqref="G498">
    <cfRule type="cellIs" dxfId="3387" priority="807" stopIfTrue="1" operator="lessThanOrEqual">
      <formula>0.12</formula>
    </cfRule>
    <cfRule type="cellIs" dxfId="3386" priority="808" stopIfTrue="1" operator="between">
      <formula>0.1201</formula>
      <formula>0.2</formula>
    </cfRule>
    <cfRule type="cellIs" dxfId="3385" priority="809" stopIfTrue="1" operator="greaterThan">
      <formula>0.2</formula>
    </cfRule>
  </conditionalFormatting>
  <conditionalFormatting sqref="P498">
    <cfRule type="cellIs" dxfId="3384" priority="805" stopIfTrue="1" operator="between">
      <formula>50.1</formula>
      <formula>100</formula>
    </cfRule>
    <cfRule type="cellIs" dxfId="3383" priority="806" stopIfTrue="1" operator="greaterThan">
      <formula>100</formula>
    </cfRule>
  </conditionalFormatting>
  <conditionalFormatting sqref="O498">
    <cfRule type="cellIs" dxfId="3382" priority="803" stopIfTrue="1" operator="between">
      <formula>1250.1</formula>
      <formula>5000</formula>
    </cfRule>
    <cfRule type="cellIs" dxfId="3381" priority="804" stopIfTrue="1" operator="greaterThan">
      <formula>5000</formula>
    </cfRule>
  </conditionalFormatting>
  <conditionalFormatting sqref="F498:G498">
    <cfRule type="cellIs" dxfId="3380" priority="800" stopIfTrue="1" operator="lessThanOrEqual">
      <formula>60</formula>
    </cfRule>
    <cfRule type="cellIs" dxfId="3379" priority="801" stopIfTrue="1" operator="between">
      <formula>60</formula>
      <formula>100</formula>
    </cfRule>
    <cfRule type="cellIs" dxfId="3378" priority="802" stopIfTrue="1" operator="greaterThan">
      <formula>100</formula>
    </cfRule>
  </conditionalFormatting>
  <conditionalFormatting sqref="E498">
    <cfRule type="cellIs" dxfId="3377" priority="797" stopIfTrue="1" operator="lessThanOrEqual">
      <formula>2.5</formula>
    </cfRule>
    <cfRule type="cellIs" dxfId="3376" priority="798" stopIfTrue="1" operator="between">
      <formula>2.5</formula>
      <formula>7</formula>
    </cfRule>
    <cfRule type="cellIs" dxfId="3375" priority="799" stopIfTrue="1" operator="greaterThan">
      <formula>7</formula>
    </cfRule>
  </conditionalFormatting>
  <conditionalFormatting sqref="H498">
    <cfRule type="cellIs" dxfId="3374" priority="794" stopIfTrue="1" operator="lessThanOrEqual">
      <formula>12</formula>
    </cfRule>
    <cfRule type="cellIs" dxfId="3373" priority="795" stopIfTrue="1" operator="between">
      <formula>12</formula>
      <formula>16</formula>
    </cfRule>
    <cfRule type="cellIs" dxfId="3372" priority="796" stopIfTrue="1" operator="greaterThan">
      <formula>16</formula>
    </cfRule>
  </conditionalFormatting>
  <conditionalFormatting sqref="K498">
    <cfRule type="cellIs" dxfId="3371" priority="791" stopIfTrue="1" operator="greaterThan">
      <formula>6.2</formula>
    </cfRule>
    <cfRule type="cellIs" dxfId="3370" priority="792" stopIfTrue="1" operator="between">
      <formula>5.601</formula>
      <formula>6.2</formula>
    </cfRule>
    <cfRule type="cellIs" dxfId="3369" priority="793" stopIfTrue="1" operator="lessThanOrEqual">
      <formula>5.6</formula>
    </cfRule>
  </conditionalFormatting>
  <conditionalFormatting sqref="L498">
    <cfRule type="cellIs" dxfId="3368" priority="790" stopIfTrue="1" operator="lessThanOrEqual">
      <formula>0.02</formula>
    </cfRule>
  </conditionalFormatting>
  <conditionalFormatting sqref="G498">
    <cfRule type="cellIs" dxfId="3367" priority="787" stopIfTrue="1" operator="lessThanOrEqual">
      <formula>0.12</formula>
    </cfRule>
    <cfRule type="cellIs" dxfId="3366" priority="788" stopIfTrue="1" operator="between">
      <formula>0.1201</formula>
      <formula>0.2</formula>
    </cfRule>
    <cfRule type="cellIs" dxfId="3365" priority="789" stopIfTrue="1" operator="greaterThan">
      <formula>0.2</formula>
    </cfRule>
  </conditionalFormatting>
  <conditionalFormatting sqref="P498">
    <cfRule type="cellIs" dxfId="3364" priority="785" stopIfTrue="1" operator="between">
      <formula>50.1</formula>
      <formula>100</formula>
    </cfRule>
    <cfRule type="cellIs" dxfId="3363" priority="786" stopIfTrue="1" operator="greaterThan">
      <formula>100</formula>
    </cfRule>
  </conditionalFormatting>
  <conditionalFormatting sqref="O498">
    <cfRule type="cellIs" dxfId="3362" priority="783" stopIfTrue="1" operator="between">
      <formula>1250.1</formula>
      <formula>5000</formula>
    </cfRule>
    <cfRule type="cellIs" dxfId="3361" priority="784" stopIfTrue="1" operator="greaterThan">
      <formula>5000</formula>
    </cfRule>
  </conditionalFormatting>
  <conditionalFormatting sqref="Q498">
    <cfRule type="cellIs" dxfId="3360" priority="781" operator="lessThanOrEqual">
      <formula>1</formula>
    </cfRule>
    <cfRule type="cellIs" dxfId="3359" priority="782" operator="lessThan">
      <formula>3</formula>
    </cfRule>
  </conditionalFormatting>
  <conditionalFormatting sqref="F510:G510">
    <cfRule type="cellIs" dxfId="3358" priority="778" stopIfTrue="1" operator="lessThanOrEqual">
      <formula>60</formula>
    </cfRule>
    <cfRule type="cellIs" dxfId="3357" priority="779" stopIfTrue="1" operator="between">
      <formula>60</formula>
      <formula>100</formula>
    </cfRule>
    <cfRule type="cellIs" dxfId="3356" priority="780" stopIfTrue="1" operator="greaterThan">
      <formula>100</formula>
    </cfRule>
  </conditionalFormatting>
  <conditionalFormatting sqref="E510">
    <cfRule type="cellIs" dxfId="3355" priority="775" stopIfTrue="1" operator="lessThanOrEqual">
      <formula>2.5</formula>
    </cfRule>
    <cfRule type="cellIs" dxfId="3354" priority="776" stopIfTrue="1" operator="between">
      <formula>2.5</formula>
      <formula>7</formula>
    </cfRule>
    <cfRule type="cellIs" dxfId="3353" priority="777" stopIfTrue="1" operator="greaterThan">
      <formula>7</formula>
    </cfRule>
  </conditionalFormatting>
  <conditionalFormatting sqref="H510">
    <cfRule type="cellIs" dxfId="3352" priority="772" stopIfTrue="1" operator="lessThanOrEqual">
      <formula>12</formula>
    </cfRule>
    <cfRule type="cellIs" dxfId="3351" priority="773" stopIfTrue="1" operator="between">
      <formula>12</formula>
      <formula>16</formula>
    </cfRule>
    <cfRule type="cellIs" dxfId="3350" priority="774" stopIfTrue="1" operator="greaterThan">
      <formula>16</formula>
    </cfRule>
  </conditionalFormatting>
  <conditionalFormatting sqref="K510">
    <cfRule type="cellIs" dxfId="3349" priority="769" stopIfTrue="1" operator="greaterThan">
      <formula>6.2</formula>
    </cfRule>
    <cfRule type="cellIs" dxfId="3348" priority="770" stopIfTrue="1" operator="between">
      <formula>5.601</formula>
      <formula>6.2</formula>
    </cfRule>
    <cfRule type="cellIs" dxfId="3347" priority="771" stopIfTrue="1" operator="lessThanOrEqual">
      <formula>5.6</formula>
    </cfRule>
  </conditionalFormatting>
  <conditionalFormatting sqref="L510">
    <cfRule type="cellIs" dxfId="3346" priority="768" stopIfTrue="1" operator="lessThanOrEqual">
      <formula>0.02</formula>
    </cfRule>
  </conditionalFormatting>
  <conditionalFormatting sqref="G510">
    <cfRule type="cellIs" dxfId="3345" priority="765" stopIfTrue="1" operator="lessThanOrEqual">
      <formula>0.12</formula>
    </cfRule>
    <cfRule type="cellIs" dxfId="3344" priority="766" stopIfTrue="1" operator="between">
      <formula>0.1201</formula>
      <formula>0.2</formula>
    </cfRule>
    <cfRule type="cellIs" dxfId="3343" priority="767" stopIfTrue="1" operator="greaterThan">
      <formula>0.2</formula>
    </cfRule>
  </conditionalFormatting>
  <conditionalFormatting sqref="P510">
    <cfRule type="cellIs" dxfId="3342" priority="763" stopIfTrue="1" operator="between">
      <formula>50.1</formula>
      <formula>100</formula>
    </cfRule>
    <cfRule type="cellIs" dxfId="3341" priority="764" stopIfTrue="1" operator="greaterThan">
      <formula>100</formula>
    </cfRule>
  </conditionalFormatting>
  <conditionalFormatting sqref="O510">
    <cfRule type="cellIs" dxfId="3340" priority="761" stopIfTrue="1" operator="between">
      <formula>1250.1</formula>
      <formula>5000</formula>
    </cfRule>
    <cfRule type="cellIs" dxfId="3339" priority="762" stopIfTrue="1" operator="greaterThan">
      <formula>5000</formula>
    </cfRule>
  </conditionalFormatting>
  <conditionalFormatting sqref="Q510">
    <cfRule type="cellIs" dxfId="3338" priority="759" operator="lessThanOrEqual">
      <formula>1</formula>
    </cfRule>
    <cfRule type="cellIs" dxfId="3337" priority="760" operator="lessThan">
      <formula>3</formula>
    </cfRule>
  </conditionalFormatting>
  <conditionalFormatting sqref="F522:G522">
    <cfRule type="cellIs" dxfId="3336" priority="756" stopIfTrue="1" operator="lessThanOrEqual">
      <formula>60</formula>
    </cfRule>
    <cfRule type="cellIs" dxfId="3335" priority="757" stopIfTrue="1" operator="between">
      <formula>60</formula>
      <formula>100</formula>
    </cfRule>
    <cfRule type="cellIs" dxfId="3334" priority="758" stopIfTrue="1" operator="greaterThan">
      <formula>100</formula>
    </cfRule>
  </conditionalFormatting>
  <conditionalFormatting sqref="E522">
    <cfRule type="cellIs" dxfId="3333" priority="753" stopIfTrue="1" operator="lessThanOrEqual">
      <formula>2.5</formula>
    </cfRule>
    <cfRule type="cellIs" dxfId="3332" priority="754" stopIfTrue="1" operator="between">
      <formula>2.5</formula>
      <formula>7</formula>
    </cfRule>
    <cfRule type="cellIs" dxfId="3331" priority="755" stopIfTrue="1" operator="greaterThan">
      <formula>7</formula>
    </cfRule>
  </conditionalFormatting>
  <conditionalFormatting sqref="H522">
    <cfRule type="cellIs" dxfId="3330" priority="750" stopIfTrue="1" operator="lessThanOrEqual">
      <formula>12</formula>
    </cfRule>
    <cfRule type="cellIs" dxfId="3329" priority="751" stopIfTrue="1" operator="between">
      <formula>12</formula>
      <formula>16</formula>
    </cfRule>
    <cfRule type="cellIs" dxfId="3328" priority="752" stopIfTrue="1" operator="greaterThan">
      <formula>16</formula>
    </cfRule>
  </conditionalFormatting>
  <conditionalFormatting sqref="K522">
    <cfRule type="cellIs" dxfId="3327" priority="747" stopIfTrue="1" operator="greaterThan">
      <formula>6.2</formula>
    </cfRule>
    <cfRule type="cellIs" dxfId="3326" priority="748" stopIfTrue="1" operator="between">
      <formula>5.601</formula>
      <formula>6.2</formula>
    </cfRule>
    <cfRule type="cellIs" dxfId="3325" priority="749" stopIfTrue="1" operator="lessThanOrEqual">
      <formula>5.6</formula>
    </cfRule>
  </conditionalFormatting>
  <conditionalFormatting sqref="L522">
    <cfRule type="cellIs" dxfId="3324" priority="746" stopIfTrue="1" operator="lessThanOrEqual">
      <formula>0.02</formula>
    </cfRule>
  </conditionalFormatting>
  <conditionalFormatting sqref="G522">
    <cfRule type="cellIs" dxfId="3323" priority="743" stopIfTrue="1" operator="lessThanOrEqual">
      <formula>0.12</formula>
    </cfRule>
    <cfRule type="cellIs" dxfId="3322" priority="744" stopIfTrue="1" operator="between">
      <formula>0.1201</formula>
      <formula>0.2</formula>
    </cfRule>
    <cfRule type="cellIs" dxfId="3321" priority="745" stopIfTrue="1" operator="greaterThan">
      <formula>0.2</formula>
    </cfRule>
  </conditionalFormatting>
  <conditionalFormatting sqref="P522">
    <cfRule type="cellIs" dxfId="3320" priority="741" stopIfTrue="1" operator="between">
      <formula>50.1</formula>
      <formula>100</formula>
    </cfRule>
    <cfRule type="cellIs" dxfId="3319" priority="742" stopIfTrue="1" operator="greaterThan">
      <formula>100</formula>
    </cfRule>
  </conditionalFormatting>
  <conditionalFormatting sqref="O522">
    <cfRule type="cellIs" dxfId="3318" priority="739" stopIfTrue="1" operator="between">
      <formula>1250.1</formula>
      <formula>5000</formula>
    </cfRule>
    <cfRule type="cellIs" dxfId="3317" priority="740" stopIfTrue="1" operator="greaterThan">
      <formula>5000</formula>
    </cfRule>
  </conditionalFormatting>
  <conditionalFormatting sqref="F522:G522">
    <cfRule type="cellIs" dxfId="3316" priority="736" stopIfTrue="1" operator="lessThanOrEqual">
      <formula>60</formula>
    </cfRule>
    <cfRule type="cellIs" dxfId="3315" priority="737" stopIfTrue="1" operator="between">
      <formula>60</formula>
      <formula>100</formula>
    </cfRule>
    <cfRule type="cellIs" dxfId="3314" priority="738" stopIfTrue="1" operator="greaterThan">
      <formula>100</formula>
    </cfRule>
  </conditionalFormatting>
  <conditionalFormatting sqref="E522">
    <cfRule type="cellIs" dxfId="3313" priority="733" stopIfTrue="1" operator="lessThanOrEqual">
      <formula>2.5</formula>
    </cfRule>
    <cfRule type="cellIs" dxfId="3312" priority="734" stopIfTrue="1" operator="between">
      <formula>2.5</formula>
      <formula>7</formula>
    </cfRule>
    <cfRule type="cellIs" dxfId="3311" priority="735" stopIfTrue="1" operator="greaterThan">
      <formula>7</formula>
    </cfRule>
  </conditionalFormatting>
  <conditionalFormatting sqref="H522">
    <cfRule type="cellIs" dxfId="3310" priority="730" stopIfTrue="1" operator="lessThanOrEqual">
      <formula>12</formula>
    </cfRule>
    <cfRule type="cellIs" dxfId="3309" priority="731" stopIfTrue="1" operator="between">
      <formula>12</formula>
      <formula>16</formula>
    </cfRule>
    <cfRule type="cellIs" dxfId="3308" priority="732" stopIfTrue="1" operator="greaterThan">
      <formula>16</formula>
    </cfRule>
  </conditionalFormatting>
  <conditionalFormatting sqref="K522">
    <cfRule type="cellIs" dxfId="3307" priority="727" stopIfTrue="1" operator="greaterThan">
      <formula>6.2</formula>
    </cfRule>
    <cfRule type="cellIs" dxfId="3306" priority="728" stopIfTrue="1" operator="between">
      <formula>5.601</formula>
      <formula>6.2</formula>
    </cfRule>
    <cfRule type="cellIs" dxfId="3305" priority="729" stopIfTrue="1" operator="lessThanOrEqual">
      <formula>5.6</formula>
    </cfRule>
  </conditionalFormatting>
  <conditionalFormatting sqref="L522">
    <cfRule type="cellIs" dxfId="3304" priority="726" stopIfTrue="1" operator="lessThanOrEqual">
      <formula>0.02</formula>
    </cfRule>
  </conditionalFormatting>
  <conditionalFormatting sqref="G522">
    <cfRule type="cellIs" dxfId="3303" priority="723" stopIfTrue="1" operator="lessThanOrEqual">
      <formula>0.12</formula>
    </cfRule>
    <cfRule type="cellIs" dxfId="3302" priority="724" stopIfTrue="1" operator="between">
      <formula>0.1201</formula>
      <formula>0.2</formula>
    </cfRule>
    <cfRule type="cellIs" dxfId="3301" priority="725" stopIfTrue="1" operator="greaterThan">
      <formula>0.2</formula>
    </cfRule>
  </conditionalFormatting>
  <conditionalFormatting sqref="P522">
    <cfRule type="cellIs" dxfId="3300" priority="721" stopIfTrue="1" operator="between">
      <formula>50.1</formula>
      <formula>100</formula>
    </cfRule>
    <cfRule type="cellIs" dxfId="3299" priority="722" stopIfTrue="1" operator="greaterThan">
      <formula>100</formula>
    </cfRule>
  </conditionalFormatting>
  <conditionalFormatting sqref="O522">
    <cfRule type="cellIs" dxfId="3298" priority="719" stopIfTrue="1" operator="between">
      <formula>1250.1</formula>
      <formula>5000</formula>
    </cfRule>
    <cfRule type="cellIs" dxfId="3297" priority="720" stopIfTrue="1" operator="greaterThan">
      <formula>5000</formula>
    </cfRule>
  </conditionalFormatting>
  <conditionalFormatting sqref="Q522">
    <cfRule type="cellIs" dxfId="3296" priority="717" operator="lessThanOrEqual">
      <formula>1</formula>
    </cfRule>
    <cfRule type="cellIs" dxfId="3295" priority="718" operator="lessThan">
      <formula>3</formula>
    </cfRule>
  </conditionalFormatting>
  <conditionalFormatting sqref="F534:G534">
    <cfRule type="cellIs" dxfId="3294" priority="714" stopIfTrue="1" operator="lessThanOrEqual">
      <formula>60</formula>
    </cfRule>
    <cfRule type="cellIs" dxfId="3293" priority="715" stopIfTrue="1" operator="between">
      <formula>60</formula>
      <formula>100</formula>
    </cfRule>
    <cfRule type="cellIs" dxfId="3292" priority="716" stopIfTrue="1" operator="greaterThan">
      <formula>100</formula>
    </cfRule>
  </conditionalFormatting>
  <conditionalFormatting sqref="E534">
    <cfRule type="cellIs" dxfId="3291" priority="711" stopIfTrue="1" operator="lessThanOrEqual">
      <formula>2.5</formula>
    </cfRule>
    <cfRule type="cellIs" dxfId="3290" priority="712" stopIfTrue="1" operator="between">
      <formula>2.5</formula>
      <formula>7</formula>
    </cfRule>
    <cfRule type="cellIs" dxfId="3289" priority="713" stopIfTrue="1" operator="greaterThan">
      <formula>7</formula>
    </cfRule>
  </conditionalFormatting>
  <conditionalFormatting sqref="H534">
    <cfRule type="cellIs" dxfId="3288" priority="708" stopIfTrue="1" operator="lessThanOrEqual">
      <formula>12</formula>
    </cfRule>
    <cfRule type="cellIs" dxfId="3287" priority="709" stopIfTrue="1" operator="between">
      <formula>12</formula>
      <formula>16</formula>
    </cfRule>
    <cfRule type="cellIs" dxfId="3286" priority="710" stopIfTrue="1" operator="greaterThan">
      <formula>16</formula>
    </cfRule>
  </conditionalFormatting>
  <conditionalFormatting sqref="K534">
    <cfRule type="cellIs" dxfId="3285" priority="705" stopIfTrue="1" operator="greaterThan">
      <formula>6.2</formula>
    </cfRule>
    <cfRule type="cellIs" dxfId="3284" priority="706" stopIfTrue="1" operator="between">
      <formula>5.601</formula>
      <formula>6.2</formula>
    </cfRule>
    <cfRule type="cellIs" dxfId="3283" priority="707" stopIfTrue="1" operator="lessThanOrEqual">
      <formula>5.6</formula>
    </cfRule>
  </conditionalFormatting>
  <conditionalFormatting sqref="L534">
    <cfRule type="cellIs" dxfId="3282" priority="704" stopIfTrue="1" operator="lessThanOrEqual">
      <formula>0.02</formula>
    </cfRule>
  </conditionalFormatting>
  <conditionalFormatting sqref="G534">
    <cfRule type="cellIs" dxfId="3281" priority="701" stopIfTrue="1" operator="lessThanOrEqual">
      <formula>0.12</formula>
    </cfRule>
    <cfRule type="cellIs" dxfId="3280" priority="702" stopIfTrue="1" operator="between">
      <formula>0.1201</formula>
      <formula>0.2</formula>
    </cfRule>
    <cfRule type="cellIs" dxfId="3279" priority="703" stopIfTrue="1" operator="greaterThan">
      <formula>0.2</formula>
    </cfRule>
  </conditionalFormatting>
  <conditionalFormatting sqref="P534">
    <cfRule type="cellIs" dxfId="3278" priority="699" stopIfTrue="1" operator="between">
      <formula>50.1</formula>
      <formula>100</formula>
    </cfRule>
    <cfRule type="cellIs" dxfId="3277" priority="700" stopIfTrue="1" operator="greaterThan">
      <formula>100</formula>
    </cfRule>
  </conditionalFormatting>
  <conditionalFormatting sqref="O534">
    <cfRule type="cellIs" dxfId="3276" priority="697" stopIfTrue="1" operator="between">
      <formula>1250.1</formula>
      <formula>5000</formula>
    </cfRule>
    <cfRule type="cellIs" dxfId="3275" priority="698" stopIfTrue="1" operator="greaterThan">
      <formula>5000</formula>
    </cfRule>
  </conditionalFormatting>
  <conditionalFormatting sqref="F534:G534">
    <cfRule type="cellIs" dxfId="3274" priority="694" stopIfTrue="1" operator="lessThanOrEqual">
      <formula>60</formula>
    </cfRule>
    <cfRule type="cellIs" dxfId="3273" priority="695" stopIfTrue="1" operator="between">
      <formula>60</formula>
      <formula>100</formula>
    </cfRule>
    <cfRule type="cellIs" dxfId="3272" priority="696" stopIfTrue="1" operator="greaterThan">
      <formula>100</formula>
    </cfRule>
  </conditionalFormatting>
  <conditionalFormatting sqref="E534">
    <cfRule type="cellIs" dxfId="3271" priority="691" stopIfTrue="1" operator="lessThanOrEqual">
      <formula>2.5</formula>
    </cfRule>
    <cfRule type="cellIs" dxfId="3270" priority="692" stopIfTrue="1" operator="between">
      <formula>2.5</formula>
      <formula>7</formula>
    </cfRule>
    <cfRule type="cellIs" dxfId="3269" priority="693" stopIfTrue="1" operator="greaterThan">
      <formula>7</formula>
    </cfRule>
  </conditionalFormatting>
  <conditionalFormatting sqref="H534">
    <cfRule type="cellIs" dxfId="3268" priority="688" stopIfTrue="1" operator="lessThanOrEqual">
      <formula>12</formula>
    </cfRule>
    <cfRule type="cellIs" dxfId="3267" priority="689" stopIfTrue="1" operator="between">
      <formula>12</formula>
      <formula>16</formula>
    </cfRule>
    <cfRule type="cellIs" dxfId="3266" priority="690" stopIfTrue="1" operator="greaterThan">
      <formula>16</formula>
    </cfRule>
  </conditionalFormatting>
  <conditionalFormatting sqref="K534">
    <cfRule type="cellIs" dxfId="3265" priority="685" stopIfTrue="1" operator="greaterThan">
      <formula>6.2</formula>
    </cfRule>
    <cfRule type="cellIs" dxfId="3264" priority="686" stopIfTrue="1" operator="between">
      <formula>5.601</formula>
      <formula>6.2</formula>
    </cfRule>
    <cfRule type="cellIs" dxfId="3263" priority="687" stopIfTrue="1" operator="lessThanOrEqual">
      <formula>5.6</formula>
    </cfRule>
  </conditionalFormatting>
  <conditionalFormatting sqref="L534">
    <cfRule type="cellIs" dxfId="3262" priority="684" stopIfTrue="1" operator="lessThanOrEqual">
      <formula>0.02</formula>
    </cfRule>
  </conditionalFormatting>
  <conditionalFormatting sqref="G534">
    <cfRule type="cellIs" dxfId="3261" priority="681" stopIfTrue="1" operator="lessThanOrEqual">
      <formula>0.12</formula>
    </cfRule>
    <cfRule type="cellIs" dxfId="3260" priority="682" stopIfTrue="1" operator="between">
      <formula>0.1201</formula>
      <formula>0.2</formula>
    </cfRule>
    <cfRule type="cellIs" dxfId="3259" priority="683" stopIfTrue="1" operator="greaterThan">
      <formula>0.2</formula>
    </cfRule>
  </conditionalFormatting>
  <conditionalFormatting sqref="P534">
    <cfRule type="cellIs" dxfId="3258" priority="679" stopIfTrue="1" operator="between">
      <formula>50.1</formula>
      <formula>100</formula>
    </cfRule>
    <cfRule type="cellIs" dxfId="3257" priority="680" stopIfTrue="1" operator="greaterThan">
      <formula>100</formula>
    </cfRule>
  </conditionalFormatting>
  <conditionalFormatting sqref="O534">
    <cfRule type="cellIs" dxfId="3256" priority="677" stopIfTrue="1" operator="between">
      <formula>1250.1</formula>
      <formula>5000</formula>
    </cfRule>
    <cfRule type="cellIs" dxfId="3255" priority="678" stopIfTrue="1" operator="greaterThan">
      <formula>5000</formula>
    </cfRule>
  </conditionalFormatting>
  <conditionalFormatting sqref="Q534">
    <cfRule type="cellIs" dxfId="3254" priority="675" operator="lessThanOrEqual">
      <formula>1</formula>
    </cfRule>
    <cfRule type="cellIs" dxfId="3253" priority="676" operator="lessThan">
      <formula>3</formula>
    </cfRule>
  </conditionalFormatting>
  <conditionalFormatting sqref="F546 J546">
    <cfRule type="cellIs" dxfId="3252" priority="672" stopIfTrue="1" operator="lessThanOrEqual">
      <formula>60</formula>
    </cfRule>
    <cfRule type="cellIs" dxfId="3251" priority="673" stopIfTrue="1" operator="between">
      <formula>60</formula>
      <formula>100</formula>
    </cfRule>
    <cfRule type="cellIs" dxfId="3250" priority="674" stopIfTrue="1" operator="greaterThan">
      <formula>100</formula>
    </cfRule>
  </conditionalFormatting>
  <conditionalFormatting sqref="E546">
    <cfRule type="cellIs" dxfId="3249" priority="669" stopIfTrue="1" operator="lessThanOrEqual">
      <formula>2.5</formula>
    </cfRule>
    <cfRule type="cellIs" dxfId="3248" priority="670" stopIfTrue="1" operator="between">
      <formula>2.5</formula>
      <formula>7</formula>
    </cfRule>
    <cfRule type="cellIs" dxfId="3247" priority="671" stopIfTrue="1" operator="greaterThan">
      <formula>7</formula>
    </cfRule>
  </conditionalFormatting>
  <conditionalFormatting sqref="H546">
    <cfRule type="cellIs" dxfId="3246" priority="666" stopIfTrue="1" operator="lessThanOrEqual">
      <formula>12</formula>
    </cfRule>
    <cfRule type="cellIs" dxfId="3245" priority="667" stopIfTrue="1" operator="between">
      <formula>12</formula>
      <formula>16</formula>
    </cfRule>
    <cfRule type="cellIs" dxfId="3244" priority="668" stopIfTrue="1" operator="greaterThan">
      <formula>16</formula>
    </cfRule>
  </conditionalFormatting>
  <conditionalFormatting sqref="K546">
    <cfRule type="cellIs" dxfId="3243" priority="663" stopIfTrue="1" operator="greaterThan">
      <formula>6.2</formula>
    </cfRule>
    <cfRule type="cellIs" dxfId="3242" priority="664" stopIfTrue="1" operator="between">
      <formula>5.601</formula>
      <formula>6.2</formula>
    </cfRule>
    <cfRule type="cellIs" dxfId="3241" priority="665" stopIfTrue="1" operator="lessThanOrEqual">
      <formula>5.6</formula>
    </cfRule>
  </conditionalFormatting>
  <conditionalFormatting sqref="L546">
    <cfRule type="cellIs" dxfId="3240" priority="662" stopIfTrue="1" operator="lessThanOrEqual">
      <formula>0.02</formula>
    </cfRule>
  </conditionalFormatting>
  <conditionalFormatting sqref="G546">
    <cfRule type="cellIs" dxfId="3239" priority="659" stopIfTrue="1" operator="lessThanOrEqual">
      <formula>0.12</formula>
    </cfRule>
    <cfRule type="cellIs" dxfId="3238" priority="660" stopIfTrue="1" operator="between">
      <formula>0.1201</formula>
      <formula>0.2</formula>
    </cfRule>
    <cfRule type="cellIs" dxfId="3237" priority="661" stopIfTrue="1" operator="greaterThan">
      <formula>0.2</formula>
    </cfRule>
  </conditionalFormatting>
  <conditionalFormatting sqref="P546">
    <cfRule type="cellIs" dxfId="3236" priority="657" stopIfTrue="1" operator="between">
      <formula>50.1</formula>
      <formula>100</formula>
    </cfRule>
    <cfRule type="cellIs" dxfId="3235" priority="658" stopIfTrue="1" operator="greaterThan">
      <formula>100</formula>
    </cfRule>
  </conditionalFormatting>
  <conditionalFormatting sqref="O546">
    <cfRule type="cellIs" dxfId="3234" priority="655" stopIfTrue="1" operator="between">
      <formula>1250.1</formula>
      <formula>5000</formula>
    </cfRule>
    <cfRule type="cellIs" dxfId="3233" priority="656" stopIfTrue="1" operator="greaterThan">
      <formula>5000</formula>
    </cfRule>
  </conditionalFormatting>
  <conditionalFormatting sqref="F546 J546">
    <cfRule type="cellIs" dxfId="3232" priority="652" stopIfTrue="1" operator="lessThanOrEqual">
      <formula>60</formula>
    </cfRule>
    <cfRule type="cellIs" dxfId="3231" priority="653" stopIfTrue="1" operator="between">
      <formula>60</formula>
      <formula>100</formula>
    </cfRule>
    <cfRule type="cellIs" dxfId="3230" priority="654" stopIfTrue="1" operator="greaterThan">
      <formula>100</formula>
    </cfRule>
  </conditionalFormatting>
  <conditionalFormatting sqref="E546">
    <cfRule type="cellIs" dxfId="3229" priority="649" stopIfTrue="1" operator="lessThanOrEqual">
      <formula>2.5</formula>
    </cfRule>
    <cfRule type="cellIs" dxfId="3228" priority="650" stopIfTrue="1" operator="between">
      <formula>2.5</formula>
      <formula>7</formula>
    </cfRule>
    <cfRule type="cellIs" dxfId="3227" priority="651" stopIfTrue="1" operator="greaterThan">
      <formula>7</formula>
    </cfRule>
  </conditionalFormatting>
  <conditionalFormatting sqref="H546">
    <cfRule type="cellIs" dxfId="3226" priority="646" stopIfTrue="1" operator="lessThanOrEqual">
      <formula>12</formula>
    </cfRule>
    <cfRule type="cellIs" dxfId="3225" priority="647" stopIfTrue="1" operator="between">
      <formula>12</formula>
      <formula>16</formula>
    </cfRule>
    <cfRule type="cellIs" dxfId="3224" priority="648" stopIfTrue="1" operator="greaterThan">
      <formula>16</formula>
    </cfRule>
  </conditionalFormatting>
  <conditionalFormatting sqref="K546">
    <cfRule type="cellIs" dxfId="3223" priority="643" stopIfTrue="1" operator="greaterThan">
      <formula>6.2</formula>
    </cfRule>
    <cfRule type="cellIs" dxfId="3222" priority="644" stopIfTrue="1" operator="between">
      <formula>5.601</formula>
      <formula>6.2</formula>
    </cfRule>
    <cfRule type="cellIs" dxfId="3221" priority="645" stopIfTrue="1" operator="lessThanOrEqual">
      <formula>5.6</formula>
    </cfRule>
  </conditionalFormatting>
  <conditionalFormatting sqref="L546">
    <cfRule type="cellIs" dxfId="3220" priority="642" stopIfTrue="1" operator="lessThanOrEqual">
      <formula>0.02</formula>
    </cfRule>
  </conditionalFormatting>
  <conditionalFormatting sqref="G546">
    <cfRule type="cellIs" dxfId="3219" priority="639" stopIfTrue="1" operator="lessThanOrEqual">
      <formula>0.12</formula>
    </cfRule>
    <cfRule type="cellIs" dxfId="3218" priority="640" stopIfTrue="1" operator="between">
      <formula>0.1201</formula>
      <formula>0.2</formula>
    </cfRule>
    <cfRule type="cellIs" dxfId="3217" priority="641" stopIfTrue="1" operator="greaterThan">
      <formula>0.2</formula>
    </cfRule>
  </conditionalFormatting>
  <conditionalFormatting sqref="P546">
    <cfRule type="cellIs" dxfId="3216" priority="637" stopIfTrue="1" operator="between">
      <formula>50.1</formula>
      <formula>100</formula>
    </cfRule>
    <cfRule type="cellIs" dxfId="3215" priority="638" stopIfTrue="1" operator="greaterThan">
      <formula>100</formula>
    </cfRule>
  </conditionalFormatting>
  <conditionalFormatting sqref="O546">
    <cfRule type="cellIs" dxfId="3214" priority="635" stopIfTrue="1" operator="between">
      <formula>1250.1</formula>
      <formula>5000</formula>
    </cfRule>
    <cfRule type="cellIs" dxfId="3213" priority="636" stopIfTrue="1" operator="greaterThan">
      <formula>5000</formula>
    </cfRule>
  </conditionalFormatting>
  <conditionalFormatting sqref="Q546">
    <cfRule type="cellIs" dxfId="3212" priority="633" operator="lessThanOrEqual">
      <formula>1</formula>
    </cfRule>
    <cfRule type="cellIs" dxfId="3211" priority="634" operator="lessThan">
      <formula>3</formula>
    </cfRule>
  </conditionalFormatting>
  <conditionalFormatting sqref="F558:G558">
    <cfRule type="cellIs" dxfId="3210" priority="630" stopIfTrue="1" operator="lessThanOrEqual">
      <formula>60</formula>
    </cfRule>
    <cfRule type="cellIs" dxfId="3209" priority="631" stopIfTrue="1" operator="between">
      <formula>60</formula>
      <formula>100</formula>
    </cfRule>
    <cfRule type="cellIs" dxfId="3208" priority="632" stopIfTrue="1" operator="greaterThan">
      <formula>100</formula>
    </cfRule>
  </conditionalFormatting>
  <conditionalFormatting sqref="E558">
    <cfRule type="cellIs" dxfId="3207" priority="627" stopIfTrue="1" operator="lessThanOrEqual">
      <formula>2.5</formula>
    </cfRule>
    <cfRule type="cellIs" dxfId="3206" priority="628" stopIfTrue="1" operator="between">
      <formula>2.5</formula>
      <formula>7</formula>
    </cfRule>
    <cfRule type="cellIs" dxfId="3205" priority="629" stopIfTrue="1" operator="greaterThan">
      <formula>7</formula>
    </cfRule>
  </conditionalFormatting>
  <conditionalFormatting sqref="H558">
    <cfRule type="cellIs" dxfId="3204" priority="624" stopIfTrue="1" operator="lessThanOrEqual">
      <formula>12</formula>
    </cfRule>
    <cfRule type="cellIs" dxfId="3203" priority="625" stopIfTrue="1" operator="between">
      <formula>12</formula>
      <formula>16</formula>
    </cfRule>
    <cfRule type="cellIs" dxfId="3202" priority="626" stopIfTrue="1" operator="greaterThan">
      <formula>16</formula>
    </cfRule>
  </conditionalFormatting>
  <conditionalFormatting sqref="K558">
    <cfRule type="cellIs" dxfId="3201" priority="621" stopIfTrue="1" operator="greaterThan">
      <formula>6.2</formula>
    </cfRule>
    <cfRule type="cellIs" dxfId="3200" priority="622" stopIfTrue="1" operator="between">
      <formula>5.601</formula>
      <formula>6.2</formula>
    </cfRule>
    <cfRule type="cellIs" dxfId="3199" priority="623" stopIfTrue="1" operator="lessThanOrEqual">
      <formula>5.6</formula>
    </cfRule>
  </conditionalFormatting>
  <conditionalFormatting sqref="L558">
    <cfRule type="cellIs" dxfId="3198" priority="620" stopIfTrue="1" operator="lessThanOrEqual">
      <formula>0.02</formula>
    </cfRule>
  </conditionalFormatting>
  <conditionalFormatting sqref="G558">
    <cfRule type="cellIs" dxfId="3197" priority="617" stopIfTrue="1" operator="lessThanOrEqual">
      <formula>0.12</formula>
    </cfRule>
    <cfRule type="cellIs" dxfId="3196" priority="618" stopIfTrue="1" operator="between">
      <formula>0.1201</formula>
      <formula>0.2</formula>
    </cfRule>
    <cfRule type="cellIs" dxfId="3195" priority="619" stopIfTrue="1" operator="greaterThan">
      <formula>0.2</formula>
    </cfRule>
  </conditionalFormatting>
  <conditionalFormatting sqref="P558">
    <cfRule type="cellIs" dxfId="3194" priority="615" stopIfTrue="1" operator="between">
      <formula>50.1</formula>
      <formula>100</formula>
    </cfRule>
    <cfRule type="cellIs" dxfId="3193" priority="616" stopIfTrue="1" operator="greaterThan">
      <formula>100</formula>
    </cfRule>
  </conditionalFormatting>
  <conditionalFormatting sqref="O558">
    <cfRule type="cellIs" dxfId="3192" priority="613" stopIfTrue="1" operator="between">
      <formula>1250.1</formula>
      <formula>5000</formula>
    </cfRule>
    <cfRule type="cellIs" dxfId="3191" priority="614" stopIfTrue="1" operator="greaterThan">
      <formula>5000</formula>
    </cfRule>
  </conditionalFormatting>
  <conditionalFormatting sqref="F558:G558">
    <cfRule type="cellIs" dxfId="3190" priority="610" stopIfTrue="1" operator="lessThanOrEqual">
      <formula>60</formula>
    </cfRule>
    <cfRule type="cellIs" dxfId="3189" priority="611" stopIfTrue="1" operator="between">
      <formula>60</formula>
      <formula>100</formula>
    </cfRule>
    <cfRule type="cellIs" dxfId="3188" priority="612" stopIfTrue="1" operator="greaterThan">
      <formula>100</formula>
    </cfRule>
  </conditionalFormatting>
  <conditionalFormatting sqref="E558">
    <cfRule type="cellIs" dxfId="3187" priority="607" stopIfTrue="1" operator="lessThanOrEqual">
      <formula>2.5</formula>
    </cfRule>
    <cfRule type="cellIs" dxfId="3186" priority="608" stopIfTrue="1" operator="between">
      <formula>2.5</formula>
      <formula>7</formula>
    </cfRule>
    <cfRule type="cellIs" dxfId="3185" priority="609" stopIfTrue="1" operator="greaterThan">
      <formula>7</formula>
    </cfRule>
  </conditionalFormatting>
  <conditionalFormatting sqref="H558">
    <cfRule type="cellIs" dxfId="3184" priority="604" stopIfTrue="1" operator="lessThanOrEqual">
      <formula>12</formula>
    </cfRule>
    <cfRule type="cellIs" dxfId="3183" priority="605" stopIfTrue="1" operator="between">
      <formula>12</formula>
      <formula>16</formula>
    </cfRule>
    <cfRule type="cellIs" dxfId="3182" priority="606" stopIfTrue="1" operator="greaterThan">
      <formula>16</formula>
    </cfRule>
  </conditionalFormatting>
  <conditionalFormatting sqref="K558">
    <cfRule type="cellIs" dxfId="3181" priority="601" stopIfTrue="1" operator="greaterThan">
      <formula>6.2</formula>
    </cfRule>
    <cfRule type="cellIs" dxfId="3180" priority="602" stopIfTrue="1" operator="between">
      <formula>5.601</formula>
      <formula>6.2</formula>
    </cfRule>
    <cfRule type="cellIs" dxfId="3179" priority="603" stopIfTrue="1" operator="lessThanOrEqual">
      <formula>5.6</formula>
    </cfRule>
  </conditionalFormatting>
  <conditionalFormatting sqref="L558">
    <cfRule type="cellIs" dxfId="3178" priority="600" stopIfTrue="1" operator="lessThanOrEqual">
      <formula>0.02</formula>
    </cfRule>
  </conditionalFormatting>
  <conditionalFormatting sqref="G558">
    <cfRule type="cellIs" dxfId="3177" priority="597" stopIfTrue="1" operator="lessThanOrEqual">
      <formula>0.12</formula>
    </cfRule>
    <cfRule type="cellIs" dxfId="3176" priority="598" stopIfTrue="1" operator="between">
      <formula>0.1201</formula>
      <formula>0.2</formula>
    </cfRule>
    <cfRule type="cellIs" dxfId="3175" priority="599" stopIfTrue="1" operator="greaterThan">
      <formula>0.2</formula>
    </cfRule>
  </conditionalFormatting>
  <conditionalFormatting sqref="P558">
    <cfRule type="cellIs" dxfId="3174" priority="595" stopIfTrue="1" operator="between">
      <formula>50.1</formula>
      <formula>100</formula>
    </cfRule>
    <cfRule type="cellIs" dxfId="3173" priority="596" stopIfTrue="1" operator="greaterThan">
      <formula>100</formula>
    </cfRule>
  </conditionalFormatting>
  <conditionalFormatting sqref="O558">
    <cfRule type="cellIs" dxfId="3172" priority="593" stopIfTrue="1" operator="between">
      <formula>1250.1</formula>
      <formula>5000</formula>
    </cfRule>
    <cfRule type="cellIs" dxfId="3171" priority="594" stopIfTrue="1" operator="greaterThan">
      <formula>5000</formula>
    </cfRule>
  </conditionalFormatting>
  <conditionalFormatting sqref="Q558">
    <cfRule type="cellIs" dxfId="3170" priority="591" operator="lessThanOrEqual">
      <formula>1</formula>
    </cfRule>
    <cfRule type="cellIs" dxfId="3169" priority="592" operator="lessThan">
      <formula>3</formula>
    </cfRule>
  </conditionalFormatting>
  <conditionalFormatting sqref="F570:G570">
    <cfRule type="cellIs" dxfId="3168" priority="588" stopIfTrue="1" operator="lessThanOrEqual">
      <formula>60</formula>
    </cfRule>
    <cfRule type="cellIs" dxfId="3167" priority="589" stopIfTrue="1" operator="between">
      <formula>60</formula>
      <formula>100</formula>
    </cfRule>
    <cfRule type="cellIs" dxfId="3166" priority="590" stopIfTrue="1" operator="greaterThan">
      <formula>100</formula>
    </cfRule>
  </conditionalFormatting>
  <conditionalFormatting sqref="E570">
    <cfRule type="cellIs" dxfId="3165" priority="585" stopIfTrue="1" operator="lessThanOrEqual">
      <formula>2.5</formula>
    </cfRule>
    <cfRule type="cellIs" dxfId="3164" priority="586" stopIfTrue="1" operator="between">
      <formula>2.5</formula>
      <formula>7</formula>
    </cfRule>
    <cfRule type="cellIs" dxfId="3163" priority="587" stopIfTrue="1" operator="greaterThan">
      <formula>7</formula>
    </cfRule>
  </conditionalFormatting>
  <conditionalFormatting sqref="H570">
    <cfRule type="cellIs" dxfId="3162" priority="582" stopIfTrue="1" operator="lessThanOrEqual">
      <formula>12</formula>
    </cfRule>
    <cfRule type="cellIs" dxfId="3161" priority="583" stopIfTrue="1" operator="between">
      <formula>12</formula>
      <formula>16</formula>
    </cfRule>
    <cfRule type="cellIs" dxfId="3160" priority="584" stopIfTrue="1" operator="greaterThan">
      <formula>16</formula>
    </cfRule>
  </conditionalFormatting>
  <conditionalFormatting sqref="K570">
    <cfRule type="cellIs" dxfId="3159" priority="579" stopIfTrue="1" operator="greaterThan">
      <formula>6.2</formula>
    </cfRule>
    <cfRule type="cellIs" dxfId="3158" priority="580" stopIfTrue="1" operator="between">
      <formula>5.601</formula>
      <formula>6.2</formula>
    </cfRule>
    <cfRule type="cellIs" dxfId="3157" priority="581" stopIfTrue="1" operator="lessThanOrEqual">
      <formula>5.6</formula>
    </cfRule>
  </conditionalFormatting>
  <conditionalFormatting sqref="L570">
    <cfRule type="cellIs" dxfId="3156" priority="578" stopIfTrue="1" operator="lessThanOrEqual">
      <formula>0.02</formula>
    </cfRule>
  </conditionalFormatting>
  <conditionalFormatting sqref="G570">
    <cfRule type="cellIs" dxfId="3155" priority="575" stopIfTrue="1" operator="lessThanOrEqual">
      <formula>0.12</formula>
    </cfRule>
    <cfRule type="cellIs" dxfId="3154" priority="576" stopIfTrue="1" operator="between">
      <formula>0.1201</formula>
      <formula>0.2</formula>
    </cfRule>
    <cfRule type="cellIs" dxfId="3153" priority="577" stopIfTrue="1" operator="greaterThan">
      <formula>0.2</formula>
    </cfRule>
  </conditionalFormatting>
  <conditionalFormatting sqref="P570">
    <cfRule type="cellIs" dxfId="3152" priority="573" stopIfTrue="1" operator="between">
      <formula>50.1</formula>
      <formula>100</formula>
    </cfRule>
    <cfRule type="cellIs" dxfId="3151" priority="574" stopIfTrue="1" operator="greaterThan">
      <formula>100</formula>
    </cfRule>
  </conditionalFormatting>
  <conditionalFormatting sqref="O570">
    <cfRule type="cellIs" dxfId="3150" priority="571" stopIfTrue="1" operator="between">
      <formula>1250.1</formula>
      <formula>5000</formula>
    </cfRule>
    <cfRule type="cellIs" dxfId="3149" priority="572" stopIfTrue="1" operator="greaterThan">
      <formula>5000</formula>
    </cfRule>
  </conditionalFormatting>
  <conditionalFormatting sqref="F570:G570">
    <cfRule type="cellIs" dxfId="3148" priority="568" stopIfTrue="1" operator="lessThanOrEqual">
      <formula>60</formula>
    </cfRule>
    <cfRule type="cellIs" dxfId="3147" priority="569" stopIfTrue="1" operator="between">
      <formula>60</formula>
      <formula>100</formula>
    </cfRule>
    <cfRule type="cellIs" dxfId="3146" priority="570" stopIfTrue="1" operator="greaterThan">
      <formula>100</formula>
    </cfRule>
  </conditionalFormatting>
  <conditionalFormatting sqref="E570">
    <cfRule type="cellIs" dxfId="3145" priority="565" stopIfTrue="1" operator="lessThanOrEqual">
      <formula>2.5</formula>
    </cfRule>
    <cfRule type="cellIs" dxfId="3144" priority="566" stopIfTrue="1" operator="between">
      <formula>2.5</formula>
      <formula>7</formula>
    </cfRule>
    <cfRule type="cellIs" dxfId="3143" priority="567" stopIfTrue="1" operator="greaterThan">
      <formula>7</formula>
    </cfRule>
  </conditionalFormatting>
  <conditionalFormatting sqref="H570">
    <cfRule type="cellIs" dxfId="3142" priority="562" stopIfTrue="1" operator="lessThanOrEqual">
      <formula>12</formula>
    </cfRule>
    <cfRule type="cellIs" dxfId="3141" priority="563" stopIfTrue="1" operator="between">
      <formula>12</formula>
      <formula>16</formula>
    </cfRule>
    <cfRule type="cellIs" dxfId="3140" priority="564" stopIfTrue="1" operator="greaterThan">
      <formula>16</formula>
    </cfRule>
  </conditionalFormatting>
  <conditionalFormatting sqref="K570">
    <cfRule type="cellIs" dxfId="3139" priority="559" stopIfTrue="1" operator="greaterThan">
      <formula>6.2</formula>
    </cfRule>
    <cfRule type="cellIs" dxfId="3138" priority="560" stopIfTrue="1" operator="between">
      <formula>5.601</formula>
      <formula>6.2</formula>
    </cfRule>
    <cfRule type="cellIs" dxfId="3137" priority="561" stopIfTrue="1" operator="lessThanOrEqual">
      <formula>5.6</formula>
    </cfRule>
  </conditionalFormatting>
  <conditionalFormatting sqref="L570">
    <cfRule type="cellIs" dxfId="3136" priority="558" stopIfTrue="1" operator="lessThanOrEqual">
      <formula>0.02</formula>
    </cfRule>
  </conditionalFormatting>
  <conditionalFormatting sqref="G570">
    <cfRule type="cellIs" dxfId="3135" priority="555" stopIfTrue="1" operator="lessThanOrEqual">
      <formula>0.12</formula>
    </cfRule>
    <cfRule type="cellIs" dxfId="3134" priority="556" stopIfTrue="1" operator="between">
      <formula>0.1201</formula>
      <formula>0.2</formula>
    </cfRule>
    <cfRule type="cellIs" dxfId="3133" priority="557" stopIfTrue="1" operator="greaterThan">
      <formula>0.2</formula>
    </cfRule>
  </conditionalFormatting>
  <conditionalFormatting sqref="P570">
    <cfRule type="cellIs" dxfId="3132" priority="553" stopIfTrue="1" operator="between">
      <formula>50.1</formula>
      <formula>100</formula>
    </cfRule>
    <cfRule type="cellIs" dxfId="3131" priority="554" stopIfTrue="1" operator="greaterThan">
      <formula>100</formula>
    </cfRule>
  </conditionalFormatting>
  <conditionalFormatting sqref="O570">
    <cfRule type="cellIs" dxfId="3130" priority="551" stopIfTrue="1" operator="between">
      <formula>1250.1</formula>
      <formula>5000</formula>
    </cfRule>
    <cfRule type="cellIs" dxfId="3129" priority="552" stopIfTrue="1" operator="greaterThan">
      <formula>5000</formula>
    </cfRule>
  </conditionalFormatting>
  <conditionalFormatting sqref="Q570">
    <cfRule type="cellIs" dxfId="3128" priority="549" operator="lessThanOrEqual">
      <formula>1</formula>
    </cfRule>
    <cfRule type="cellIs" dxfId="3127" priority="550" operator="lessThan">
      <formula>3</formula>
    </cfRule>
  </conditionalFormatting>
  <conditionalFormatting sqref="F582:G582">
    <cfRule type="cellIs" dxfId="3126" priority="546" stopIfTrue="1" operator="lessThanOrEqual">
      <formula>60</formula>
    </cfRule>
    <cfRule type="cellIs" dxfId="3125" priority="547" stopIfTrue="1" operator="between">
      <formula>60</formula>
      <formula>100</formula>
    </cfRule>
    <cfRule type="cellIs" dxfId="3124" priority="548" stopIfTrue="1" operator="greaterThan">
      <formula>100</formula>
    </cfRule>
  </conditionalFormatting>
  <conditionalFormatting sqref="E582">
    <cfRule type="cellIs" dxfId="3123" priority="543" stopIfTrue="1" operator="lessThanOrEqual">
      <formula>2.5</formula>
    </cfRule>
    <cfRule type="cellIs" dxfId="3122" priority="544" stopIfTrue="1" operator="between">
      <formula>2.5</formula>
      <formula>7</formula>
    </cfRule>
    <cfRule type="cellIs" dxfId="3121" priority="545" stopIfTrue="1" operator="greaterThan">
      <formula>7</formula>
    </cfRule>
  </conditionalFormatting>
  <conditionalFormatting sqref="H582">
    <cfRule type="cellIs" dxfId="3120" priority="540" stopIfTrue="1" operator="lessThanOrEqual">
      <formula>12</formula>
    </cfRule>
    <cfRule type="cellIs" dxfId="3119" priority="541" stopIfTrue="1" operator="between">
      <formula>12</formula>
      <formula>16</formula>
    </cfRule>
    <cfRule type="cellIs" dxfId="3118" priority="542" stopIfTrue="1" operator="greaterThan">
      <formula>16</formula>
    </cfRule>
  </conditionalFormatting>
  <conditionalFormatting sqref="K582">
    <cfRule type="cellIs" dxfId="3117" priority="537" stopIfTrue="1" operator="greaterThan">
      <formula>6.2</formula>
    </cfRule>
    <cfRule type="cellIs" dxfId="3116" priority="538" stopIfTrue="1" operator="between">
      <formula>5.601</formula>
      <formula>6.2</formula>
    </cfRule>
    <cfRule type="cellIs" dxfId="3115" priority="539" stopIfTrue="1" operator="lessThanOrEqual">
      <formula>5.6</formula>
    </cfRule>
  </conditionalFormatting>
  <conditionalFormatting sqref="L582">
    <cfRule type="cellIs" dxfId="3114" priority="536" stopIfTrue="1" operator="lessThanOrEqual">
      <formula>0.02</formula>
    </cfRule>
  </conditionalFormatting>
  <conditionalFormatting sqref="G582">
    <cfRule type="cellIs" dxfId="3113" priority="533" stopIfTrue="1" operator="lessThanOrEqual">
      <formula>0.12</formula>
    </cfRule>
    <cfRule type="cellIs" dxfId="3112" priority="534" stopIfTrue="1" operator="between">
      <formula>0.1201</formula>
      <formula>0.2</formula>
    </cfRule>
    <cfRule type="cellIs" dxfId="3111" priority="535" stopIfTrue="1" operator="greaterThan">
      <formula>0.2</formula>
    </cfRule>
  </conditionalFormatting>
  <conditionalFormatting sqref="P582">
    <cfRule type="cellIs" dxfId="3110" priority="531" stopIfTrue="1" operator="between">
      <formula>50.1</formula>
      <formula>100</formula>
    </cfRule>
    <cfRule type="cellIs" dxfId="3109" priority="532" stopIfTrue="1" operator="greaterThan">
      <formula>100</formula>
    </cfRule>
  </conditionalFormatting>
  <conditionalFormatting sqref="O582">
    <cfRule type="cellIs" dxfId="3108" priority="529" stopIfTrue="1" operator="between">
      <formula>1250.1</formula>
      <formula>5000</formula>
    </cfRule>
    <cfRule type="cellIs" dxfId="3107" priority="530" stopIfTrue="1" operator="greaterThan">
      <formula>5000</formula>
    </cfRule>
  </conditionalFormatting>
  <conditionalFormatting sqref="Q582">
    <cfRule type="cellIs" dxfId="3106" priority="527" operator="lessThanOrEqual">
      <formula>1</formula>
    </cfRule>
    <cfRule type="cellIs" dxfId="3105" priority="528" operator="lessThan">
      <formula>3</formula>
    </cfRule>
  </conditionalFormatting>
  <conditionalFormatting sqref="F594:G594">
    <cfRule type="cellIs" dxfId="3104" priority="524" stopIfTrue="1" operator="lessThanOrEqual">
      <formula>60</formula>
    </cfRule>
    <cfRule type="cellIs" dxfId="3103" priority="525" stopIfTrue="1" operator="between">
      <formula>60</formula>
      <formula>100</formula>
    </cfRule>
    <cfRule type="cellIs" dxfId="3102" priority="526" stopIfTrue="1" operator="greaterThan">
      <formula>100</formula>
    </cfRule>
  </conditionalFormatting>
  <conditionalFormatting sqref="E594">
    <cfRule type="cellIs" dxfId="3101" priority="521" stopIfTrue="1" operator="lessThanOrEqual">
      <formula>2.5</formula>
    </cfRule>
    <cfRule type="cellIs" dxfId="3100" priority="522" stopIfTrue="1" operator="between">
      <formula>2.5</formula>
      <formula>7</formula>
    </cfRule>
    <cfRule type="cellIs" dxfId="3099" priority="523" stopIfTrue="1" operator="greaterThan">
      <formula>7</formula>
    </cfRule>
  </conditionalFormatting>
  <conditionalFormatting sqref="H594">
    <cfRule type="cellIs" dxfId="3098" priority="518" stopIfTrue="1" operator="lessThanOrEqual">
      <formula>12</formula>
    </cfRule>
    <cfRule type="cellIs" dxfId="3097" priority="519" stopIfTrue="1" operator="between">
      <formula>12</formula>
      <formula>16</formula>
    </cfRule>
    <cfRule type="cellIs" dxfId="3096" priority="520" stopIfTrue="1" operator="greaterThan">
      <formula>16</formula>
    </cfRule>
  </conditionalFormatting>
  <conditionalFormatting sqref="K594">
    <cfRule type="cellIs" dxfId="3095" priority="515" stopIfTrue="1" operator="greaterThan">
      <formula>6.2</formula>
    </cfRule>
    <cfRule type="cellIs" dxfId="3094" priority="516" stopIfTrue="1" operator="between">
      <formula>5.601</formula>
      <formula>6.2</formula>
    </cfRule>
    <cfRule type="cellIs" dxfId="3093" priority="517" stopIfTrue="1" operator="lessThanOrEqual">
      <formula>5.6</formula>
    </cfRule>
  </conditionalFormatting>
  <conditionalFormatting sqref="L594">
    <cfRule type="cellIs" dxfId="3092" priority="514" stopIfTrue="1" operator="lessThanOrEqual">
      <formula>0.02</formula>
    </cfRule>
  </conditionalFormatting>
  <conditionalFormatting sqref="G594">
    <cfRule type="cellIs" dxfId="3091" priority="511" stopIfTrue="1" operator="lessThanOrEqual">
      <formula>0.12</formula>
    </cfRule>
    <cfRule type="cellIs" dxfId="3090" priority="512" stopIfTrue="1" operator="between">
      <formula>0.1201</formula>
      <formula>0.2</formula>
    </cfRule>
    <cfRule type="cellIs" dxfId="3089" priority="513" stopIfTrue="1" operator="greaterThan">
      <formula>0.2</formula>
    </cfRule>
  </conditionalFormatting>
  <conditionalFormatting sqref="P594">
    <cfRule type="cellIs" dxfId="3088" priority="509" stopIfTrue="1" operator="between">
      <formula>50.1</formula>
      <formula>100</formula>
    </cfRule>
    <cfRule type="cellIs" dxfId="3087" priority="510" stopIfTrue="1" operator="greaterThan">
      <formula>100</formula>
    </cfRule>
  </conditionalFormatting>
  <conditionalFormatting sqref="O594">
    <cfRule type="cellIs" dxfId="3086" priority="507" stopIfTrue="1" operator="between">
      <formula>1250.1</formula>
      <formula>5000</formula>
    </cfRule>
    <cfRule type="cellIs" dxfId="3085" priority="508" stopIfTrue="1" operator="greaterThan">
      <formula>5000</formula>
    </cfRule>
  </conditionalFormatting>
  <conditionalFormatting sqref="F594:G594">
    <cfRule type="cellIs" dxfId="3084" priority="504" stopIfTrue="1" operator="lessThanOrEqual">
      <formula>60</formula>
    </cfRule>
    <cfRule type="cellIs" dxfId="3083" priority="505" stopIfTrue="1" operator="between">
      <formula>60</formula>
      <formula>100</formula>
    </cfRule>
    <cfRule type="cellIs" dxfId="3082" priority="506" stopIfTrue="1" operator="greaterThan">
      <formula>100</formula>
    </cfRule>
  </conditionalFormatting>
  <conditionalFormatting sqref="E594">
    <cfRule type="cellIs" dxfId="3081" priority="501" stopIfTrue="1" operator="lessThanOrEqual">
      <formula>2.5</formula>
    </cfRule>
    <cfRule type="cellIs" dxfId="3080" priority="502" stopIfTrue="1" operator="between">
      <formula>2.5</formula>
      <formula>7</formula>
    </cfRule>
    <cfRule type="cellIs" dxfId="3079" priority="503" stopIfTrue="1" operator="greaterThan">
      <formula>7</formula>
    </cfRule>
  </conditionalFormatting>
  <conditionalFormatting sqref="H594">
    <cfRule type="cellIs" dxfId="3078" priority="498" stopIfTrue="1" operator="lessThanOrEqual">
      <formula>12</formula>
    </cfRule>
    <cfRule type="cellIs" dxfId="3077" priority="499" stopIfTrue="1" operator="between">
      <formula>12</formula>
      <formula>16</formula>
    </cfRule>
    <cfRule type="cellIs" dxfId="3076" priority="500" stopIfTrue="1" operator="greaterThan">
      <formula>16</formula>
    </cfRule>
  </conditionalFormatting>
  <conditionalFormatting sqref="K594">
    <cfRule type="cellIs" dxfId="3075" priority="495" stopIfTrue="1" operator="greaterThan">
      <formula>6.2</formula>
    </cfRule>
    <cfRule type="cellIs" dxfId="3074" priority="496" stopIfTrue="1" operator="between">
      <formula>5.601</formula>
      <formula>6.2</formula>
    </cfRule>
    <cfRule type="cellIs" dxfId="3073" priority="497" stopIfTrue="1" operator="lessThanOrEqual">
      <formula>5.6</formula>
    </cfRule>
  </conditionalFormatting>
  <conditionalFormatting sqref="L594">
    <cfRule type="cellIs" dxfId="3072" priority="494" stopIfTrue="1" operator="lessThanOrEqual">
      <formula>0.02</formula>
    </cfRule>
  </conditionalFormatting>
  <conditionalFormatting sqref="G594">
    <cfRule type="cellIs" dxfId="3071" priority="491" stopIfTrue="1" operator="lessThanOrEqual">
      <formula>0.12</formula>
    </cfRule>
    <cfRule type="cellIs" dxfId="3070" priority="492" stopIfTrue="1" operator="between">
      <formula>0.1201</formula>
      <formula>0.2</formula>
    </cfRule>
    <cfRule type="cellIs" dxfId="3069" priority="493" stopIfTrue="1" operator="greaterThan">
      <formula>0.2</formula>
    </cfRule>
  </conditionalFormatting>
  <conditionalFormatting sqref="P594">
    <cfRule type="cellIs" dxfId="3068" priority="489" stopIfTrue="1" operator="between">
      <formula>50.1</formula>
      <formula>100</formula>
    </cfRule>
    <cfRule type="cellIs" dxfId="3067" priority="490" stopIfTrue="1" operator="greaterThan">
      <formula>100</formula>
    </cfRule>
  </conditionalFormatting>
  <conditionalFormatting sqref="O594">
    <cfRule type="cellIs" dxfId="3066" priority="487" stopIfTrue="1" operator="between">
      <formula>1250.1</formula>
      <formula>5000</formula>
    </cfRule>
    <cfRule type="cellIs" dxfId="3065" priority="488" stopIfTrue="1" operator="greaterThan">
      <formula>5000</formula>
    </cfRule>
  </conditionalFormatting>
  <conditionalFormatting sqref="Q594">
    <cfRule type="cellIs" dxfId="3064" priority="485" operator="lessThanOrEqual">
      <formula>1</formula>
    </cfRule>
    <cfRule type="cellIs" dxfId="3063" priority="486" operator="lessThan">
      <formula>3</formula>
    </cfRule>
  </conditionalFormatting>
  <conditionalFormatting sqref="F606:G606">
    <cfRule type="cellIs" dxfId="3062" priority="482" stopIfTrue="1" operator="lessThanOrEqual">
      <formula>60</formula>
    </cfRule>
    <cfRule type="cellIs" dxfId="3061" priority="483" stopIfTrue="1" operator="between">
      <formula>60</formula>
      <formula>100</formula>
    </cfRule>
    <cfRule type="cellIs" dxfId="3060" priority="484" stopIfTrue="1" operator="greaterThan">
      <formula>100</formula>
    </cfRule>
  </conditionalFormatting>
  <conditionalFormatting sqref="E606">
    <cfRule type="cellIs" dxfId="3059" priority="479" stopIfTrue="1" operator="lessThanOrEqual">
      <formula>2.5</formula>
    </cfRule>
    <cfRule type="cellIs" dxfId="3058" priority="480" stopIfTrue="1" operator="between">
      <formula>2.5</formula>
      <formula>7</formula>
    </cfRule>
    <cfRule type="cellIs" dxfId="3057" priority="481" stopIfTrue="1" operator="greaterThan">
      <formula>7</formula>
    </cfRule>
  </conditionalFormatting>
  <conditionalFormatting sqref="H606">
    <cfRule type="cellIs" dxfId="3056" priority="476" stopIfTrue="1" operator="lessThanOrEqual">
      <formula>12</formula>
    </cfRule>
    <cfRule type="cellIs" dxfId="3055" priority="477" stopIfTrue="1" operator="between">
      <formula>12</formula>
      <formula>16</formula>
    </cfRule>
    <cfRule type="cellIs" dxfId="3054" priority="478" stopIfTrue="1" operator="greaterThan">
      <formula>16</formula>
    </cfRule>
  </conditionalFormatting>
  <conditionalFormatting sqref="K606">
    <cfRule type="cellIs" dxfId="3053" priority="473" stopIfTrue="1" operator="greaterThan">
      <formula>6.2</formula>
    </cfRule>
    <cfRule type="cellIs" dxfId="3052" priority="474" stopIfTrue="1" operator="between">
      <formula>5.601</formula>
      <formula>6.2</formula>
    </cfRule>
    <cfRule type="cellIs" dxfId="3051" priority="475" stopIfTrue="1" operator="lessThanOrEqual">
      <formula>5.6</formula>
    </cfRule>
  </conditionalFormatting>
  <conditionalFormatting sqref="L606">
    <cfRule type="cellIs" dxfId="3050" priority="472" stopIfTrue="1" operator="lessThanOrEqual">
      <formula>0.02</formula>
    </cfRule>
  </conditionalFormatting>
  <conditionalFormatting sqref="G606">
    <cfRule type="cellIs" dxfId="3049" priority="469" stopIfTrue="1" operator="lessThanOrEqual">
      <formula>0.12</formula>
    </cfRule>
    <cfRule type="cellIs" dxfId="3048" priority="470" stopIfTrue="1" operator="between">
      <formula>0.1201</formula>
      <formula>0.2</formula>
    </cfRule>
    <cfRule type="cellIs" dxfId="3047" priority="471" stopIfTrue="1" operator="greaterThan">
      <formula>0.2</formula>
    </cfRule>
  </conditionalFormatting>
  <conditionalFormatting sqref="P606">
    <cfRule type="cellIs" dxfId="3046" priority="467" stopIfTrue="1" operator="between">
      <formula>50.1</formula>
      <formula>100</formula>
    </cfRule>
    <cfRule type="cellIs" dxfId="3045" priority="468" stopIfTrue="1" operator="greaterThan">
      <formula>100</formula>
    </cfRule>
  </conditionalFormatting>
  <conditionalFormatting sqref="O606">
    <cfRule type="cellIs" dxfId="3044" priority="465" stopIfTrue="1" operator="between">
      <formula>1250.1</formula>
      <formula>5000</formula>
    </cfRule>
    <cfRule type="cellIs" dxfId="3043" priority="466" stopIfTrue="1" operator="greaterThan">
      <formula>5000</formula>
    </cfRule>
  </conditionalFormatting>
  <conditionalFormatting sqref="F606:G606">
    <cfRule type="cellIs" dxfId="3042" priority="462" stopIfTrue="1" operator="lessThanOrEqual">
      <formula>60</formula>
    </cfRule>
    <cfRule type="cellIs" dxfId="3041" priority="463" stopIfTrue="1" operator="between">
      <formula>60</formula>
      <formula>100</formula>
    </cfRule>
    <cfRule type="cellIs" dxfId="3040" priority="464" stopIfTrue="1" operator="greaterThan">
      <formula>100</formula>
    </cfRule>
  </conditionalFormatting>
  <conditionalFormatting sqref="E606">
    <cfRule type="cellIs" dxfId="3039" priority="459" stopIfTrue="1" operator="lessThanOrEqual">
      <formula>2.5</formula>
    </cfRule>
    <cfRule type="cellIs" dxfId="3038" priority="460" stopIfTrue="1" operator="between">
      <formula>2.5</formula>
      <formula>7</formula>
    </cfRule>
    <cfRule type="cellIs" dxfId="3037" priority="461" stopIfTrue="1" operator="greaterThan">
      <formula>7</formula>
    </cfRule>
  </conditionalFormatting>
  <conditionalFormatting sqref="H606">
    <cfRule type="cellIs" dxfId="3036" priority="456" stopIfTrue="1" operator="lessThanOrEqual">
      <formula>12</formula>
    </cfRule>
    <cfRule type="cellIs" dxfId="3035" priority="457" stopIfTrue="1" operator="between">
      <formula>12</formula>
      <formula>16</formula>
    </cfRule>
    <cfRule type="cellIs" dxfId="3034" priority="458" stopIfTrue="1" operator="greaterThan">
      <formula>16</formula>
    </cfRule>
  </conditionalFormatting>
  <conditionalFormatting sqref="K606">
    <cfRule type="cellIs" dxfId="3033" priority="453" stopIfTrue="1" operator="greaterThan">
      <formula>6.2</formula>
    </cfRule>
    <cfRule type="cellIs" dxfId="3032" priority="454" stopIfTrue="1" operator="between">
      <formula>5.601</formula>
      <formula>6.2</formula>
    </cfRule>
    <cfRule type="cellIs" dxfId="3031" priority="455" stopIfTrue="1" operator="lessThanOrEqual">
      <formula>5.6</formula>
    </cfRule>
  </conditionalFormatting>
  <conditionalFormatting sqref="L606">
    <cfRule type="cellIs" dxfId="3030" priority="452" stopIfTrue="1" operator="lessThanOrEqual">
      <formula>0.02</formula>
    </cfRule>
  </conditionalFormatting>
  <conditionalFormatting sqref="G606">
    <cfRule type="cellIs" dxfId="3029" priority="449" stopIfTrue="1" operator="lessThanOrEqual">
      <formula>0.12</formula>
    </cfRule>
    <cfRule type="cellIs" dxfId="3028" priority="450" stopIfTrue="1" operator="between">
      <formula>0.1201</formula>
      <formula>0.2</formula>
    </cfRule>
    <cfRule type="cellIs" dxfId="3027" priority="451" stopIfTrue="1" operator="greaterThan">
      <formula>0.2</formula>
    </cfRule>
  </conditionalFormatting>
  <conditionalFormatting sqref="P606">
    <cfRule type="cellIs" dxfId="3026" priority="447" stopIfTrue="1" operator="between">
      <formula>50.1</formula>
      <formula>100</formula>
    </cfRule>
    <cfRule type="cellIs" dxfId="3025" priority="448" stopIfTrue="1" operator="greaterThan">
      <formula>100</formula>
    </cfRule>
  </conditionalFormatting>
  <conditionalFormatting sqref="O606">
    <cfRule type="cellIs" dxfId="3024" priority="445" stopIfTrue="1" operator="between">
      <formula>1250.1</formula>
      <formula>5000</formula>
    </cfRule>
    <cfRule type="cellIs" dxfId="3023" priority="446" stopIfTrue="1" operator="greaterThan">
      <formula>5000</formula>
    </cfRule>
  </conditionalFormatting>
  <conditionalFormatting sqref="Q606">
    <cfRule type="cellIs" dxfId="3022" priority="443" operator="lessThanOrEqual">
      <formula>1</formula>
    </cfRule>
    <cfRule type="cellIs" dxfId="3021" priority="444" operator="lessThan">
      <formula>3</formula>
    </cfRule>
  </conditionalFormatting>
  <conditionalFormatting sqref="F618 J618">
    <cfRule type="cellIs" dxfId="3020" priority="440" stopIfTrue="1" operator="lessThanOrEqual">
      <formula>60</formula>
    </cfRule>
    <cfRule type="cellIs" dxfId="3019" priority="441" stopIfTrue="1" operator="between">
      <formula>60</formula>
      <formula>100</formula>
    </cfRule>
    <cfRule type="cellIs" dxfId="3018" priority="442" stopIfTrue="1" operator="greaterThan">
      <formula>100</formula>
    </cfRule>
  </conditionalFormatting>
  <conditionalFormatting sqref="E618">
    <cfRule type="cellIs" dxfId="3017" priority="437" stopIfTrue="1" operator="lessThanOrEqual">
      <formula>2.5</formula>
    </cfRule>
    <cfRule type="cellIs" dxfId="3016" priority="438" stopIfTrue="1" operator="between">
      <formula>2.5</formula>
      <formula>7</formula>
    </cfRule>
    <cfRule type="cellIs" dxfId="3015" priority="439" stopIfTrue="1" operator="greaterThan">
      <formula>7</formula>
    </cfRule>
  </conditionalFormatting>
  <conditionalFormatting sqref="H618">
    <cfRule type="cellIs" dxfId="3014" priority="434" stopIfTrue="1" operator="lessThanOrEqual">
      <formula>12</formula>
    </cfRule>
    <cfRule type="cellIs" dxfId="3013" priority="435" stopIfTrue="1" operator="between">
      <formula>12</formula>
      <formula>16</formula>
    </cfRule>
    <cfRule type="cellIs" dxfId="3012" priority="436" stopIfTrue="1" operator="greaterThan">
      <formula>16</formula>
    </cfRule>
  </conditionalFormatting>
  <conditionalFormatting sqref="K618">
    <cfRule type="cellIs" dxfId="3011" priority="431" stopIfTrue="1" operator="greaterThan">
      <formula>6.2</formula>
    </cfRule>
    <cfRule type="cellIs" dxfId="3010" priority="432" stopIfTrue="1" operator="between">
      <formula>5.601</formula>
      <formula>6.2</formula>
    </cfRule>
    <cfRule type="cellIs" dxfId="3009" priority="433" stopIfTrue="1" operator="lessThanOrEqual">
      <formula>5.6</formula>
    </cfRule>
  </conditionalFormatting>
  <conditionalFormatting sqref="L618">
    <cfRule type="cellIs" dxfId="3008" priority="430" stopIfTrue="1" operator="lessThanOrEqual">
      <formula>0.02</formula>
    </cfRule>
  </conditionalFormatting>
  <conditionalFormatting sqref="G618">
    <cfRule type="cellIs" dxfId="3007" priority="427" stopIfTrue="1" operator="lessThanOrEqual">
      <formula>0.12</formula>
    </cfRule>
    <cfRule type="cellIs" dxfId="3006" priority="428" stopIfTrue="1" operator="between">
      <formula>0.1201</formula>
      <formula>0.2</formula>
    </cfRule>
    <cfRule type="cellIs" dxfId="3005" priority="429" stopIfTrue="1" operator="greaterThan">
      <formula>0.2</formula>
    </cfRule>
  </conditionalFormatting>
  <conditionalFormatting sqref="P618">
    <cfRule type="cellIs" dxfId="3004" priority="425" stopIfTrue="1" operator="between">
      <formula>50.1</formula>
      <formula>100</formula>
    </cfRule>
    <cfRule type="cellIs" dxfId="3003" priority="426" stopIfTrue="1" operator="greaterThan">
      <formula>100</formula>
    </cfRule>
  </conditionalFormatting>
  <conditionalFormatting sqref="O618">
    <cfRule type="cellIs" dxfId="3002" priority="423" stopIfTrue="1" operator="between">
      <formula>1250.1</formula>
      <formula>5000</formula>
    </cfRule>
    <cfRule type="cellIs" dxfId="3001" priority="424" stopIfTrue="1" operator="greaterThan">
      <formula>5000</formula>
    </cfRule>
  </conditionalFormatting>
  <conditionalFormatting sqref="F618 J618">
    <cfRule type="cellIs" dxfId="3000" priority="420" stopIfTrue="1" operator="lessThanOrEqual">
      <formula>60</formula>
    </cfRule>
    <cfRule type="cellIs" dxfId="2999" priority="421" stopIfTrue="1" operator="between">
      <formula>60</formula>
      <formula>100</formula>
    </cfRule>
    <cfRule type="cellIs" dxfId="2998" priority="422" stopIfTrue="1" operator="greaterThan">
      <formula>100</formula>
    </cfRule>
  </conditionalFormatting>
  <conditionalFormatting sqref="E618">
    <cfRule type="cellIs" dxfId="2997" priority="417" stopIfTrue="1" operator="lessThanOrEqual">
      <formula>2.5</formula>
    </cfRule>
    <cfRule type="cellIs" dxfId="2996" priority="418" stopIfTrue="1" operator="between">
      <formula>2.5</formula>
      <formula>7</formula>
    </cfRule>
    <cfRule type="cellIs" dxfId="2995" priority="419" stopIfTrue="1" operator="greaterThan">
      <formula>7</formula>
    </cfRule>
  </conditionalFormatting>
  <conditionalFormatting sqref="H618">
    <cfRule type="cellIs" dxfId="2994" priority="414" stopIfTrue="1" operator="lessThanOrEqual">
      <formula>12</formula>
    </cfRule>
    <cfRule type="cellIs" dxfId="2993" priority="415" stopIfTrue="1" operator="between">
      <formula>12</formula>
      <formula>16</formula>
    </cfRule>
    <cfRule type="cellIs" dxfId="2992" priority="416" stopIfTrue="1" operator="greaterThan">
      <formula>16</formula>
    </cfRule>
  </conditionalFormatting>
  <conditionalFormatting sqref="K618">
    <cfRule type="cellIs" dxfId="2991" priority="411" stopIfTrue="1" operator="greaterThan">
      <formula>6.2</formula>
    </cfRule>
    <cfRule type="cellIs" dxfId="2990" priority="412" stopIfTrue="1" operator="between">
      <formula>5.601</formula>
      <formula>6.2</formula>
    </cfRule>
    <cfRule type="cellIs" dxfId="2989" priority="413" stopIfTrue="1" operator="lessThanOrEqual">
      <formula>5.6</formula>
    </cfRule>
  </conditionalFormatting>
  <conditionalFormatting sqref="L618">
    <cfRule type="cellIs" dxfId="2988" priority="410" stopIfTrue="1" operator="lessThanOrEqual">
      <formula>0.02</formula>
    </cfRule>
  </conditionalFormatting>
  <conditionalFormatting sqref="G618">
    <cfRule type="cellIs" dxfId="2987" priority="407" stopIfTrue="1" operator="lessThanOrEqual">
      <formula>0.12</formula>
    </cfRule>
    <cfRule type="cellIs" dxfId="2986" priority="408" stopIfTrue="1" operator="between">
      <formula>0.1201</formula>
      <formula>0.2</formula>
    </cfRule>
    <cfRule type="cellIs" dxfId="2985" priority="409" stopIfTrue="1" operator="greaterThan">
      <formula>0.2</formula>
    </cfRule>
  </conditionalFormatting>
  <conditionalFormatting sqref="P618">
    <cfRule type="cellIs" dxfId="2984" priority="405" stopIfTrue="1" operator="between">
      <formula>50.1</formula>
      <formula>100</formula>
    </cfRule>
    <cfRule type="cellIs" dxfId="2983" priority="406" stopIfTrue="1" operator="greaterThan">
      <formula>100</formula>
    </cfRule>
  </conditionalFormatting>
  <conditionalFormatting sqref="O618">
    <cfRule type="cellIs" dxfId="2982" priority="403" stopIfTrue="1" operator="between">
      <formula>1250.1</formula>
      <formula>5000</formula>
    </cfRule>
    <cfRule type="cellIs" dxfId="2981" priority="404" stopIfTrue="1" operator="greaterThan">
      <formula>5000</formula>
    </cfRule>
  </conditionalFormatting>
  <conditionalFormatting sqref="Q618">
    <cfRule type="cellIs" dxfId="2980" priority="401" operator="lessThanOrEqual">
      <formula>1</formula>
    </cfRule>
    <cfRule type="cellIs" dxfId="2979" priority="402" operator="lessThan">
      <formula>3</formula>
    </cfRule>
  </conditionalFormatting>
  <conditionalFormatting sqref="F630:G630">
    <cfRule type="cellIs" dxfId="2978" priority="398" stopIfTrue="1" operator="lessThanOrEqual">
      <formula>60</formula>
    </cfRule>
    <cfRule type="cellIs" dxfId="2977" priority="399" stopIfTrue="1" operator="between">
      <formula>60</formula>
      <formula>100</formula>
    </cfRule>
    <cfRule type="cellIs" dxfId="2976" priority="400" stopIfTrue="1" operator="greaterThan">
      <formula>100</formula>
    </cfRule>
  </conditionalFormatting>
  <conditionalFormatting sqref="E630">
    <cfRule type="cellIs" dxfId="2975" priority="395" stopIfTrue="1" operator="lessThanOrEqual">
      <formula>2.5</formula>
    </cfRule>
    <cfRule type="cellIs" dxfId="2974" priority="396" stopIfTrue="1" operator="between">
      <formula>2.5</formula>
      <formula>7</formula>
    </cfRule>
    <cfRule type="cellIs" dxfId="2973" priority="397" stopIfTrue="1" operator="greaterThan">
      <formula>7</formula>
    </cfRule>
  </conditionalFormatting>
  <conditionalFormatting sqref="H630">
    <cfRule type="cellIs" dxfId="2972" priority="392" stopIfTrue="1" operator="lessThanOrEqual">
      <formula>12</formula>
    </cfRule>
    <cfRule type="cellIs" dxfId="2971" priority="393" stopIfTrue="1" operator="between">
      <formula>12</formula>
      <formula>16</formula>
    </cfRule>
    <cfRule type="cellIs" dxfId="2970" priority="394" stopIfTrue="1" operator="greaterThan">
      <formula>16</formula>
    </cfRule>
  </conditionalFormatting>
  <conditionalFormatting sqref="K630">
    <cfRule type="cellIs" dxfId="2969" priority="389" stopIfTrue="1" operator="greaterThan">
      <formula>6.2</formula>
    </cfRule>
    <cfRule type="cellIs" dxfId="2968" priority="390" stopIfTrue="1" operator="between">
      <formula>5.601</formula>
      <formula>6.2</formula>
    </cfRule>
    <cfRule type="cellIs" dxfId="2967" priority="391" stopIfTrue="1" operator="lessThanOrEqual">
      <formula>5.6</formula>
    </cfRule>
  </conditionalFormatting>
  <conditionalFormatting sqref="L630">
    <cfRule type="cellIs" dxfId="2966" priority="388" stopIfTrue="1" operator="lessThanOrEqual">
      <formula>0.02</formula>
    </cfRule>
  </conditionalFormatting>
  <conditionalFormatting sqref="G630">
    <cfRule type="cellIs" dxfId="2965" priority="385" stopIfTrue="1" operator="lessThanOrEqual">
      <formula>0.12</formula>
    </cfRule>
    <cfRule type="cellIs" dxfId="2964" priority="386" stopIfTrue="1" operator="between">
      <formula>0.1201</formula>
      <formula>0.2</formula>
    </cfRule>
    <cfRule type="cellIs" dxfId="2963" priority="387" stopIfTrue="1" operator="greaterThan">
      <formula>0.2</formula>
    </cfRule>
  </conditionalFormatting>
  <conditionalFormatting sqref="P630">
    <cfRule type="cellIs" dxfId="2962" priority="383" stopIfTrue="1" operator="between">
      <formula>50.1</formula>
      <formula>100</formula>
    </cfRule>
    <cfRule type="cellIs" dxfId="2961" priority="384" stopIfTrue="1" operator="greaterThan">
      <formula>100</formula>
    </cfRule>
  </conditionalFormatting>
  <conditionalFormatting sqref="O630">
    <cfRule type="cellIs" dxfId="2960" priority="381" stopIfTrue="1" operator="between">
      <formula>1250.1</formula>
      <formula>5000</formula>
    </cfRule>
    <cfRule type="cellIs" dxfId="2959" priority="382" stopIfTrue="1" operator="greaterThan">
      <formula>5000</formula>
    </cfRule>
  </conditionalFormatting>
  <conditionalFormatting sqref="F630:G630">
    <cfRule type="cellIs" dxfId="2958" priority="378" stopIfTrue="1" operator="lessThanOrEqual">
      <formula>60</formula>
    </cfRule>
    <cfRule type="cellIs" dxfId="2957" priority="379" stopIfTrue="1" operator="between">
      <formula>60</formula>
      <formula>100</formula>
    </cfRule>
    <cfRule type="cellIs" dxfId="2956" priority="380" stopIfTrue="1" operator="greaterThan">
      <formula>100</formula>
    </cfRule>
  </conditionalFormatting>
  <conditionalFormatting sqref="E630">
    <cfRule type="cellIs" dxfId="2955" priority="375" stopIfTrue="1" operator="lessThanOrEqual">
      <formula>2.5</formula>
    </cfRule>
    <cfRule type="cellIs" dxfId="2954" priority="376" stopIfTrue="1" operator="between">
      <formula>2.5</formula>
      <formula>7</formula>
    </cfRule>
    <cfRule type="cellIs" dxfId="2953" priority="377" stopIfTrue="1" operator="greaterThan">
      <formula>7</formula>
    </cfRule>
  </conditionalFormatting>
  <conditionalFormatting sqref="H630">
    <cfRule type="cellIs" dxfId="2952" priority="372" stopIfTrue="1" operator="lessThanOrEqual">
      <formula>12</formula>
    </cfRule>
    <cfRule type="cellIs" dxfId="2951" priority="373" stopIfTrue="1" operator="between">
      <formula>12</formula>
      <formula>16</formula>
    </cfRule>
    <cfRule type="cellIs" dxfId="2950" priority="374" stopIfTrue="1" operator="greaterThan">
      <formula>16</formula>
    </cfRule>
  </conditionalFormatting>
  <conditionalFormatting sqref="K630">
    <cfRule type="cellIs" dxfId="2949" priority="369" stopIfTrue="1" operator="greaterThan">
      <formula>6.2</formula>
    </cfRule>
    <cfRule type="cellIs" dxfId="2948" priority="370" stopIfTrue="1" operator="between">
      <formula>5.601</formula>
      <formula>6.2</formula>
    </cfRule>
    <cfRule type="cellIs" dxfId="2947" priority="371" stopIfTrue="1" operator="lessThanOrEqual">
      <formula>5.6</formula>
    </cfRule>
  </conditionalFormatting>
  <conditionalFormatting sqref="L630">
    <cfRule type="cellIs" dxfId="2946" priority="368" stopIfTrue="1" operator="lessThanOrEqual">
      <formula>0.02</formula>
    </cfRule>
  </conditionalFormatting>
  <conditionalFormatting sqref="G630">
    <cfRule type="cellIs" dxfId="2945" priority="365" stopIfTrue="1" operator="lessThanOrEqual">
      <formula>0.12</formula>
    </cfRule>
    <cfRule type="cellIs" dxfId="2944" priority="366" stopIfTrue="1" operator="between">
      <formula>0.1201</formula>
      <formula>0.2</formula>
    </cfRule>
    <cfRule type="cellIs" dxfId="2943" priority="367" stopIfTrue="1" operator="greaterThan">
      <formula>0.2</formula>
    </cfRule>
  </conditionalFormatting>
  <conditionalFormatting sqref="P630">
    <cfRule type="cellIs" dxfId="2942" priority="363" stopIfTrue="1" operator="between">
      <formula>50.1</formula>
      <formula>100</formula>
    </cfRule>
    <cfRule type="cellIs" dxfId="2941" priority="364" stopIfTrue="1" operator="greaterThan">
      <formula>100</formula>
    </cfRule>
  </conditionalFormatting>
  <conditionalFormatting sqref="O630">
    <cfRule type="cellIs" dxfId="2940" priority="361" stopIfTrue="1" operator="between">
      <formula>1250.1</formula>
      <formula>5000</formula>
    </cfRule>
    <cfRule type="cellIs" dxfId="2939" priority="362" stopIfTrue="1" operator="greaterThan">
      <formula>5000</formula>
    </cfRule>
  </conditionalFormatting>
  <conditionalFormatting sqref="Q630">
    <cfRule type="cellIs" dxfId="2938" priority="359" operator="lessThanOrEqual">
      <formula>1</formula>
    </cfRule>
    <cfRule type="cellIs" dxfId="2937" priority="360" operator="lessThan">
      <formula>3</formula>
    </cfRule>
  </conditionalFormatting>
  <conditionalFormatting sqref="F642:G642">
    <cfRule type="cellIs" dxfId="2936" priority="356" stopIfTrue="1" operator="lessThanOrEqual">
      <formula>60</formula>
    </cfRule>
    <cfRule type="cellIs" dxfId="2935" priority="357" stopIfTrue="1" operator="between">
      <formula>60</formula>
      <formula>100</formula>
    </cfRule>
    <cfRule type="cellIs" dxfId="2934" priority="358" stopIfTrue="1" operator="greaterThan">
      <formula>100</formula>
    </cfRule>
  </conditionalFormatting>
  <conditionalFormatting sqref="E642">
    <cfRule type="cellIs" dxfId="2933" priority="353" stopIfTrue="1" operator="lessThanOrEqual">
      <formula>2.5</formula>
    </cfRule>
    <cfRule type="cellIs" dxfId="2932" priority="354" stopIfTrue="1" operator="between">
      <formula>2.5</formula>
      <formula>7</formula>
    </cfRule>
    <cfRule type="cellIs" dxfId="2931" priority="355" stopIfTrue="1" operator="greaterThan">
      <formula>7</formula>
    </cfRule>
  </conditionalFormatting>
  <conditionalFormatting sqref="H642">
    <cfRule type="cellIs" dxfId="2930" priority="350" stopIfTrue="1" operator="lessThanOrEqual">
      <formula>12</formula>
    </cfRule>
    <cfRule type="cellIs" dxfId="2929" priority="351" stopIfTrue="1" operator="between">
      <formula>12</formula>
      <formula>16</formula>
    </cfRule>
    <cfRule type="cellIs" dxfId="2928" priority="352" stopIfTrue="1" operator="greaterThan">
      <formula>16</formula>
    </cfRule>
  </conditionalFormatting>
  <conditionalFormatting sqref="K642">
    <cfRule type="cellIs" dxfId="2927" priority="347" stopIfTrue="1" operator="greaterThan">
      <formula>6.2</formula>
    </cfRule>
    <cfRule type="cellIs" dxfId="2926" priority="348" stopIfTrue="1" operator="between">
      <formula>5.601</formula>
      <formula>6.2</formula>
    </cfRule>
    <cfRule type="cellIs" dxfId="2925" priority="349" stopIfTrue="1" operator="lessThanOrEqual">
      <formula>5.6</formula>
    </cfRule>
  </conditionalFormatting>
  <conditionalFormatting sqref="L642">
    <cfRule type="cellIs" dxfId="2924" priority="346" stopIfTrue="1" operator="lessThanOrEqual">
      <formula>0.02</formula>
    </cfRule>
  </conditionalFormatting>
  <conditionalFormatting sqref="G642">
    <cfRule type="cellIs" dxfId="2923" priority="343" stopIfTrue="1" operator="lessThanOrEqual">
      <formula>0.12</formula>
    </cfRule>
    <cfRule type="cellIs" dxfId="2922" priority="344" stopIfTrue="1" operator="between">
      <formula>0.1201</formula>
      <formula>0.2</formula>
    </cfRule>
    <cfRule type="cellIs" dxfId="2921" priority="345" stopIfTrue="1" operator="greaterThan">
      <formula>0.2</formula>
    </cfRule>
  </conditionalFormatting>
  <conditionalFormatting sqref="P642">
    <cfRule type="cellIs" dxfId="2920" priority="341" stopIfTrue="1" operator="between">
      <formula>50.1</formula>
      <formula>100</formula>
    </cfRule>
    <cfRule type="cellIs" dxfId="2919" priority="342" stopIfTrue="1" operator="greaterThan">
      <formula>100</formula>
    </cfRule>
  </conditionalFormatting>
  <conditionalFormatting sqref="O642">
    <cfRule type="cellIs" dxfId="2918" priority="339" stopIfTrue="1" operator="between">
      <formula>1250.1</formula>
      <formula>5000</formula>
    </cfRule>
    <cfRule type="cellIs" dxfId="2917" priority="340" stopIfTrue="1" operator="greaterThan">
      <formula>5000</formula>
    </cfRule>
  </conditionalFormatting>
  <conditionalFormatting sqref="Q642">
    <cfRule type="cellIs" dxfId="2916" priority="337" operator="lessThanOrEqual">
      <formula>1</formula>
    </cfRule>
    <cfRule type="cellIs" dxfId="2915" priority="338" operator="lessThan">
      <formula>3</formula>
    </cfRule>
  </conditionalFormatting>
  <conditionalFormatting sqref="F660:G660">
    <cfRule type="cellIs" dxfId="2914" priority="334" stopIfTrue="1" operator="lessThanOrEqual">
      <formula>60</formula>
    </cfRule>
    <cfRule type="cellIs" dxfId="2913" priority="335" stopIfTrue="1" operator="between">
      <formula>60</formula>
      <formula>100</formula>
    </cfRule>
    <cfRule type="cellIs" dxfId="2912" priority="336" stopIfTrue="1" operator="greaterThan">
      <formula>100</formula>
    </cfRule>
  </conditionalFormatting>
  <conditionalFormatting sqref="E660">
    <cfRule type="cellIs" dxfId="2911" priority="331" stopIfTrue="1" operator="lessThanOrEqual">
      <formula>2.5</formula>
    </cfRule>
    <cfRule type="cellIs" dxfId="2910" priority="332" stopIfTrue="1" operator="between">
      <formula>2.5</formula>
      <formula>7</formula>
    </cfRule>
    <cfRule type="cellIs" dxfId="2909" priority="333" stopIfTrue="1" operator="greaterThan">
      <formula>7</formula>
    </cfRule>
  </conditionalFormatting>
  <conditionalFormatting sqref="H660">
    <cfRule type="cellIs" dxfId="2908" priority="328" stopIfTrue="1" operator="lessThanOrEqual">
      <formula>12</formula>
    </cfRule>
    <cfRule type="cellIs" dxfId="2907" priority="329" stopIfTrue="1" operator="between">
      <formula>12</formula>
      <formula>16</formula>
    </cfRule>
    <cfRule type="cellIs" dxfId="2906" priority="330" stopIfTrue="1" operator="greaterThan">
      <formula>16</formula>
    </cfRule>
  </conditionalFormatting>
  <conditionalFormatting sqref="K660">
    <cfRule type="cellIs" dxfId="2905" priority="325" stopIfTrue="1" operator="greaterThan">
      <formula>6.2</formula>
    </cfRule>
    <cfRule type="cellIs" dxfId="2904" priority="326" stopIfTrue="1" operator="between">
      <formula>5.601</formula>
      <formula>6.2</formula>
    </cfRule>
    <cfRule type="cellIs" dxfId="2903" priority="327" stopIfTrue="1" operator="lessThanOrEqual">
      <formula>5.6</formula>
    </cfRule>
  </conditionalFormatting>
  <conditionalFormatting sqref="L660">
    <cfRule type="cellIs" dxfId="2902" priority="324" stopIfTrue="1" operator="lessThanOrEqual">
      <formula>0.02</formula>
    </cfRule>
  </conditionalFormatting>
  <conditionalFormatting sqref="G660">
    <cfRule type="cellIs" dxfId="2901" priority="321" stopIfTrue="1" operator="lessThanOrEqual">
      <formula>0.12</formula>
    </cfRule>
    <cfRule type="cellIs" dxfId="2900" priority="322" stopIfTrue="1" operator="between">
      <formula>0.1201</formula>
      <formula>0.2</formula>
    </cfRule>
    <cfRule type="cellIs" dxfId="2899" priority="323" stopIfTrue="1" operator="greaterThan">
      <formula>0.2</formula>
    </cfRule>
  </conditionalFormatting>
  <conditionalFormatting sqref="P660">
    <cfRule type="cellIs" dxfId="2898" priority="319" stopIfTrue="1" operator="between">
      <formula>50.1</formula>
      <formula>100</formula>
    </cfRule>
    <cfRule type="cellIs" dxfId="2897" priority="320" stopIfTrue="1" operator="greaterThan">
      <formula>100</formula>
    </cfRule>
  </conditionalFormatting>
  <conditionalFormatting sqref="O660">
    <cfRule type="cellIs" dxfId="2896" priority="317" stopIfTrue="1" operator="between">
      <formula>1250.1</formula>
      <formula>5000</formula>
    </cfRule>
    <cfRule type="cellIs" dxfId="2895" priority="318" stopIfTrue="1" operator="greaterThan">
      <formula>5000</formula>
    </cfRule>
  </conditionalFormatting>
  <conditionalFormatting sqref="F660:G660">
    <cfRule type="cellIs" dxfId="2894" priority="314" stopIfTrue="1" operator="lessThanOrEqual">
      <formula>60</formula>
    </cfRule>
    <cfRule type="cellIs" dxfId="2893" priority="315" stopIfTrue="1" operator="between">
      <formula>60</formula>
      <formula>100</formula>
    </cfRule>
    <cfRule type="cellIs" dxfId="2892" priority="316" stopIfTrue="1" operator="greaterThan">
      <formula>100</formula>
    </cfRule>
  </conditionalFormatting>
  <conditionalFormatting sqref="E660">
    <cfRule type="cellIs" dxfId="2891" priority="311" stopIfTrue="1" operator="lessThanOrEqual">
      <formula>2.5</formula>
    </cfRule>
    <cfRule type="cellIs" dxfId="2890" priority="312" stopIfTrue="1" operator="between">
      <formula>2.5</formula>
      <formula>7</formula>
    </cfRule>
    <cfRule type="cellIs" dxfId="2889" priority="313" stopIfTrue="1" operator="greaterThan">
      <formula>7</formula>
    </cfRule>
  </conditionalFormatting>
  <conditionalFormatting sqref="H660">
    <cfRule type="cellIs" dxfId="2888" priority="308" stopIfTrue="1" operator="lessThanOrEqual">
      <formula>12</formula>
    </cfRule>
    <cfRule type="cellIs" dxfId="2887" priority="309" stopIfTrue="1" operator="between">
      <formula>12</formula>
      <formula>16</formula>
    </cfRule>
    <cfRule type="cellIs" dxfId="2886" priority="310" stopIfTrue="1" operator="greaterThan">
      <formula>16</formula>
    </cfRule>
  </conditionalFormatting>
  <conditionalFormatting sqref="K660">
    <cfRule type="cellIs" dxfId="2885" priority="305" stopIfTrue="1" operator="greaterThan">
      <formula>6.2</formula>
    </cfRule>
    <cfRule type="cellIs" dxfId="2884" priority="306" stopIfTrue="1" operator="between">
      <formula>5.601</formula>
      <formula>6.2</formula>
    </cfRule>
    <cfRule type="cellIs" dxfId="2883" priority="307" stopIfTrue="1" operator="lessThanOrEqual">
      <formula>5.6</formula>
    </cfRule>
  </conditionalFormatting>
  <conditionalFormatting sqref="L660">
    <cfRule type="cellIs" dxfId="2882" priority="304" stopIfTrue="1" operator="lessThanOrEqual">
      <formula>0.02</formula>
    </cfRule>
  </conditionalFormatting>
  <conditionalFormatting sqref="G660">
    <cfRule type="cellIs" dxfId="2881" priority="301" stopIfTrue="1" operator="lessThanOrEqual">
      <formula>0.12</formula>
    </cfRule>
    <cfRule type="cellIs" dxfId="2880" priority="302" stopIfTrue="1" operator="between">
      <formula>0.1201</formula>
      <formula>0.2</formula>
    </cfRule>
    <cfRule type="cellIs" dxfId="2879" priority="303" stopIfTrue="1" operator="greaterThan">
      <formula>0.2</formula>
    </cfRule>
  </conditionalFormatting>
  <conditionalFormatting sqref="P660">
    <cfRule type="cellIs" dxfId="2878" priority="299" stopIfTrue="1" operator="between">
      <formula>50.1</formula>
      <formula>100</formula>
    </cfRule>
    <cfRule type="cellIs" dxfId="2877" priority="300" stopIfTrue="1" operator="greaterThan">
      <formula>100</formula>
    </cfRule>
  </conditionalFormatting>
  <conditionalFormatting sqref="O660">
    <cfRule type="cellIs" dxfId="2876" priority="297" stopIfTrue="1" operator="between">
      <formula>1250.1</formula>
      <formula>5000</formula>
    </cfRule>
    <cfRule type="cellIs" dxfId="2875" priority="298" stopIfTrue="1" operator="greaterThan">
      <formula>5000</formula>
    </cfRule>
  </conditionalFormatting>
  <conditionalFormatting sqref="Q660">
    <cfRule type="cellIs" dxfId="2874" priority="295" operator="lessThanOrEqual">
      <formula>1</formula>
    </cfRule>
    <cfRule type="cellIs" dxfId="2873" priority="296" operator="lessThan">
      <formula>3</formula>
    </cfRule>
  </conditionalFormatting>
  <conditionalFormatting sqref="F672:G672">
    <cfRule type="cellIs" dxfId="2872" priority="292" stopIfTrue="1" operator="lessThanOrEqual">
      <formula>60</formula>
    </cfRule>
    <cfRule type="cellIs" dxfId="2871" priority="293" stopIfTrue="1" operator="between">
      <formula>60</formula>
      <formula>100</formula>
    </cfRule>
    <cfRule type="cellIs" dxfId="2870" priority="294" stopIfTrue="1" operator="greaterThan">
      <formula>100</formula>
    </cfRule>
  </conditionalFormatting>
  <conditionalFormatting sqref="E672">
    <cfRule type="cellIs" dxfId="2869" priority="289" stopIfTrue="1" operator="lessThanOrEqual">
      <formula>2.5</formula>
    </cfRule>
    <cfRule type="cellIs" dxfId="2868" priority="290" stopIfTrue="1" operator="between">
      <formula>2.5</formula>
      <formula>7</formula>
    </cfRule>
    <cfRule type="cellIs" dxfId="2867" priority="291" stopIfTrue="1" operator="greaterThan">
      <formula>7</formula>
    </cfRule>
  </conditionalFormatting>
  <conditionalFormatting sqref="H672">
    <cfRule type="cellIs" dxfId="2866" priority="286" stopIfTrue="1" operator="lessThanOrEqual">
      <formula>12</formula>
    </cfRule>
    <cfRule type="cellIs" dxfId="2865" priority="287" stopIfTrue="1" operator="between">
      <formula>12</formula>
      <formula>16</formula>
    </cfRule>
    <cfRule type="cellIs" dxfId="2864" priority="288" stopIfTrue="1" operator="greaterThan">
      <formula>16</formula>
    </cfRule>
  </conditionalFormatting>
  <conditionalFormatting sqref="K672">
    <cfRule type="cellIs" dxfId="2863" priority="283" stopIfTrue="1" operator="greaterThan">
      <formula>6.2</formula>
    </cfRule>
    <cfRule type="cellIs" dxfId="2862" priority="284" stopIfTrue="1" operator="between">
      <formula>5.601</formula>
      <formula>6.2</formula>
    </cfRule>
    <cfRule type="cellIs" dxfId="2861" priority="285" stopIfTrue="1" operator="lessThanOrEqual">
      <formula>5.6</formula>
    </cfRule>
  </conditionalFormatting>
  <conditionalFormatting sqref="L672">
    <cfRule type="cellIs" dxfId="2860" priority="282" stopIfTrue="1" operator="lessThanOrEqual">
      <formula>0.02</formula>
    </cfRule>
  </conditionalFormatting>
  <conditionalFormatting sqref="G672">
    <cfRule type="cellIs" dxfId="2859" priority="279" stopIfTrue="1" operator="lessThanOrEqual">
      <formula>0.12</formula>
    </cfRule>
    <cfRule type="cellIs" dxfId="2858" priority="280" stopIfTrue="1" operator="between">
      <formula>0.1201</formula>
      <formula>0.2</formula>
    </cfRule>
    <cfRule type="cellIs" dxfId="2857" priority="281" stopIfTrue="1" operator="greaterThan">
      <formula>0.2</formula>
    </cfRule>
  </conditionalFormatting>
  <conditionalFormatting sqref="P672">
    <cfRule type="cellIs" dxfId="2856" priority="277" stopIfTrue="1" operator="between">
      <formula>50.1</formula>
      <formula>100</formula>
    </cfRule>
    <cfRule type="cellIs" dxfId="2855" priority="278" stopIfTrue="1" operator="greaterThan">
      <formula>100</formula>
    </cfRule>
  </conditionalFormatting>
  <conditionalFormatting sqref="O672">
    <cfRule type="cellIs" dxfId="2854" priority="275" stopIfTrue="1" operator="between">
      <formula>1250.1</formula>
      <formula>5000</formula>
    </cfRule>
    <cfRule type="cellIs" dxfId="2853" priority="276" stopIfTrue="1" operator="greaterThan">
      <formula>5000</formula>
    </cfRule>
  </conditionalFormatting>
  <conditionalFormatting sqref="F672:G672">
    <cfRule type="cellIs" dxfId="2852" priority="272" stopIfTrue="1" operator="lessThanOrEqual">
      <formula>60</formula>
    </cfRule>
    <cfRule type="cellIs" dxfId="2851" priority="273" stopIfTrue="1" operator="between">
      <formula>60</formula>
      <formula>100</formula>
    </cfRule>
    <cfRule type="cellIs" dxfId="2850" priority="274" stopIfTrue="1" operator="greaterThan">
      <formula>100</formula>
    </cfRule>
  </conditionalFormatting>
  <conditionalFormatting sqref="E672">
    <cfRule type="cellIs" dxfId="2849" priority="269" stopIfTrue="1" operator="lessThanOrEqual">
      <formula>2.5</formula>
    </cfRule>
    <cfRule type="cellIs" dxfId="2848" priority="270" stopIfTrue="1" operator="between">
      <formula>2.5</formula>
      <formula>7</formula>
    </cfRule>
    <cfRule type="cellIs" dxfId="2847" priority="271" stopIfTrue="1" operator="greaterThan">
      <formula>7</formula>
    </cfRule>
  </conditionalFormatting>
  <conditionalFormatting sqref="H672">
    <cfRule type="cellIs" dxfId="2846" priority="266" stopIfTrue="1" operator="lessThanOrEqual">
      <formula>12</formula>
    </cfRule>
    <cfRule type="cellIs" dxfId="2845" priority="267" stopIfTrue="1" operator="between">
      <formula>12</formula>
      <formula>16</formula>
    </cfRule>
    <cfRule type="cellIs" dxfId="2844" priority="268" stopIfTrue="1" operator="greaterThan">
      <formula>16</formula>
    </cfRule>
  </conditionalFormatting>
  <conditionalFormatting sqref="K672">
    <cfRule type="cellIs" dxfId="2843" priority="263" stopIfTrue="1" operator="greaterThan">
      <formula>6.2</formula>
    </cfRule>
    <cfRule type="cellIs" dxfId="2842" priority="264" stopIfTrue="1" operator="between">
      <formula>5.601</formula>
      <formula>6.2</formula>
    </cfRule>
    <cfRule type="cellIs" dxfId="2841" priority="265" stopIfTrue="1" operator="lessThanOrEqual">
      <formula>5.6</formula>
    </cfRule>
  </conditionalFormatting>
  <conditionalFormatting sqref="L672">
    <cfRule type="cellIs" dxfId="2840" priority="262" stopIfTrue="1" operator="lessThanOrEqual">
      <formula>0.02</formula>
    </cfRule>
  </conditionalFormatting>
  <conditionalFormatting sqref="G672">
    <cfRule type="cellIs" dxfId="2839" priority="259" stopIfTrue="1" operator="lessThanOrEqual">
      <formula>0.12</formula>
    </cfRule>
    <cfRule type="cellIs" dxfId="2838" priority="260" stopIfTrue="1" operator="between">
      <formula>0.1201</formula>
      <formula>0.2</formula>
    </cfRule>
    <cfRule type="cellIs" dxfId="2837" priority="261" stopIfTrue="1" operator="greaterThan">
      <formula>0.2</formula>
    </cfRule>
  </conditionalFormatting>
  <conditionalFormatting sqref="P672">
    <cfRule type="cellIs" dxfId="2836" priority="257" stopIfTrue="1" operator="between">
      <formula>50.1</formula>
      <formula>100</formula>
    </cfRule>
    <cfRule type="cellIs" dxfId="2835" priority="258" stopIfTrue="1" operator="greaterThan">
      <formula>100</formula>
    </cfRule>
  </conditionalFormatting>
  <conditionalFormatting sqref="O672">
    <cfRule type="cellIs" dxfId="2834" priority="255" stopIfTrue="1" operator="between">
      <formula>1250.1</formula>
      <formula>5000</formula>
    </cfRule>
    <cfRule type="cellIs" dxfId="2833" priority="256" stopIfTrue="1" operator="greaterThan">
      <formula>5000</formula>
    </cfRule>
  </conditionalFormatting>
  <conditionalFormatting sqref="Q672">
    <cfRule type="cellIs" dxfId="2832" priority="253" operator="lessThanOrEqual">
      <formula>1</formula>
    </cfRule>
    <cfRule type="cellIs" dxfId="2831" priority="254" operator="lessThan">
      <formula>3</formula>
    </cfRule>
  </conditionalFormatting>
  <conditionalFormatting sqref="F684 J684">
    <cfRule type="cellIs" dxfId="2830" priority="250" stopIfTrue="1" operator="lessThanOrEqual">
      <formula>60</formula>
    </cfRule>
    <cfRule type="cellIs" dxfId="2829" priority="251" stopIfTrue="1" operator="between">
      <formula>60</formula>
      <formula>100</formula>
    </cfRule>
    <cfRule type="cellIs" dxfId="2828" priority="252" stopIfTrue="1" operator="greaterThan">
      <formula>100</formula>
    </cfRule>
  </conditionalFormatting>
  <conditionalFormatting sqref="E684">
    <cfRule type="cellIs" dxfId="2827" priority="247" stopIfTrue="1" operator="lessThanOrEqual">
      <formula>2.5</formula>
    </cfRule>
    <cfRule type="cellIs" dxfId="2826" priority="248" stopIfTrue="1" operator="between">
      <formula>2.5</formula>
      <formula>7</formula>
    </cfRule>
    <cfRule type="cellIs" dxfId="2825" priority="249" stopIfTrue="1" operator="greaterThan">
      <formula>7</formula>
    </cfRule>
  </conditionalFormatting>
  <conditionalFormatting sqref="H684">
    <cfRule type="cellIs" dxfId="2824" priority="244" stopIfTrue="1" operator="lessThanOrEqual">
      <formula>12</formula>
    </cfRule>
    <cfRule type="cellIs" dxfId="2823" priority="245" stopIfTrue="1" operator="between">
      <formula>12</formula>
      <formula>16</formula>
    </cfRule>
    <cfRule type="cellIs" dxfId="2822" priority="246" stopIfTrue="1" operator="greaterThan">
      <formula>16</formula>
    </cfRule>
  </conditionalFormatting>
  <conditionalFormatting sqref="K684">
    <cfRule type="cellIs" dxfId="2821" priority="241" stopIfTrue="1" operator="greaterThan">
      <formula>6.2</formula>
    </cfRule>
    <cfRule type="cellIs" dxfId="2820" priority="242" stopIfTrue="1" operator="between">
      <formula>5.601</formula>
      <formula>6.2</formula>
    </cfRule>
    <cfRule type="cellIs" dxfId="2819" priority="243" stopIfTrue="1" operator="lessThanOrEqual">
      <formula>5.6</formula>
    </cfRule>
  </conditionalFormatting>
  <conditionalFormatting sqref="L684">
    <cfRule type="cellIs" dxfId="2818" priority="240" stopIfTrue="1" operator="lessThanOrEqual">
      <formula>0.02</formula>
    </cfRule>
  </conditionalFormatting>
  <conditionalFormatting sqref="G684">
    <cfRule type="cellIs" dxfId="2817" priority="237" stopIfTrue="1" operator="lessThanOrEqual">
      <formula>0.12</formula>
    </cfRule>
    <cfRule type="cellIs" dxfId="2816" priority="238" stopIfTrue="1" operator="between">
      <formula>0.1201</formula>
      <formula>0.2</formula>
    </cfRule>
    <cfRule type="cellIs" dxfId="2815" priority="239" stopIfTrue="1" operator="greaterThan">
      <formula>0.2</formula>
    </cfRule>
  </conditionalFormatting>
  <conditionalFormatting sqref="P684">
    <cfRule type="cellIs" dxfId="2814" priority="235" stopIfTrue="1" operator="between">
      <formula>50.1</formula>
      <formula>100</formula>
    </cfRule>
    <cfRule type="cellIs" dxfId="2813" priority="236" stopIfTrue="1" operator="greaterThan">
      <formula>100</formula>
    </cfRule>
  </conditionalFormatting>
  <conditionalFormatting sqref="O684">
    <cfRule type="cellIs" dxfId="2812" priority="233" stopIfTrue="1" operator="between">
      <formula>1250.1</formula>
      <formula>5000</formula>
    </cfRule>
    <cfRule type="cellIs" dxfId="2811" priority="234" stopIfTrue="1" operator="greaterThan">
      <formula>5000</formula>
    </cfRule>
  </conditionalFormatting>
  <conditionalFormatting sqref="F684 J684">
    <cfRule type="cellIs" dxfId="2810" priority="230" stopIfTrue="1" operator="lessThanOrEqual">
      <formula>60</formula>
    </cfRule>
    <cfRule type="cellIs" dxfId="2809" priority="231" stopIfTrue="1" operator="between">
      <formula>60</formula>
      <formula>100</formula>
    </cfRule>
    <cfRule type="cellIs" dxfId="2808" priority="232" stopIfTrue="1" operator="greaterThan">
      <formula>100</formula>
    </cfRule>
  </conditionalFormatting>
  <conditionalFormatting sqref="E684">
    <cfRule type="cellIs" dxfId="2807" priority="227" stopIfTrue="1" operator="lessThanOrEqual">
      <formula>2.5</formula>
    </cfRule>
    <cfRule type="cellIs" dxfId="2806" priority="228" stopIfTrue="1" operator="between">
      <formula>2.5</formula>
      <formula>7</formula>
    </cfRule>
    <cfRule type="cellIs" dxfId="2805" priority="229" stopIfTrue="1" operator="greaterThan">
      <formula>7</formula>
    </cfRule>
  </conditionalFormatting>
  <conditionalFormatting sqref="H684">
    <cfRule type="cellIs" dxfId="2804" priority="224" stopIfTrue="1" operator="lessThanOrEqual">
      <formula>12</formula>
    </cfRule>
    <cfRule type="cellIs" dxfId="2803" priority="225" stopIfTrue="1" operator="between">
      <formula>12</formula>
      <formula>16</formula>
    </cfRule>
    <cfRule type="cellIs" dxfId="2802" priority="226" stopIfTrue="1" operator="greaterThan">
      <formula>16</formula>
    </cfRule>
  </conditionalFormatting>
  <conditionalFormatting sqref="K684">
    <cfRule type="cellIs" dxfId="2801" priority="221" stopIfTrue="1" operator="greaterThan">
      <formula>6.2</formula>
    </cfRule>
    <cfRule type="cellIs" dxfId="2800" priority="222" stopIfTrue="1" operator="between">
      <formula>5.601</formula>
      <formula>6.2</formula>
    </cfRule>
    <cfRule type="cellIs" dxfId="2799" priority="223" stopIfTrue="1" operator="lessThanOrEqual">
      <formula>5.6</formula>
    </cfRule>
  </conditionalFormatting>
  <conditionalFormatting sqref="L684">
    <cfRule type="cellIs" dxfId="2798" priority="220" stopIfTrue="1" operator="lessThanOrEqual">
      <formula>0.02</formula>
    </cfRule>
  </conditionalFormatting>
  <conditionalFormatting sqref="G684">
    <cfRule type="cellIs" dxfId="2797" priority="217" stopIfTrue="1" operator="lessThanOrEqual">
      <formula>0.12</formula>
    </cfRule>
    <cfRule type="cellIs" dxfId="2796" priority="218" stopIfTrue="1" operator="between">
      <formula>0.1201</formula>
      <formula>0.2</formula>
    </cfRule>
    <cfRule type="cellIs" dxfId="2795" priority="219" stopIfTrue="1" operator="greaterThan">
      <formula>0.2</formula>
    </cfRule>
  </conditionalFormatting>
  <conditionalFormatting sqref="P684">
    <cfRule type="cellIs" dxfId="2794" priority="215" stopIfTrue="1" operator="between">
      <formula>50.1</formula>
      <formula>100</formula>
    </cfRule>
    <cfRule type="cellIs" dxfId="2793" priority="216" stopIfTrue="1" operator="greaterThan">
      <formula>100</formula>
    </cfRule>
  </conditionalFormatting>
  <conditionalFormatting sqref="O684">
    <cfRule type="cellIs" dxfId="2792" priority="213" stopIfTrue="1" operator="between">
      <formula>1250.1</formula>
      <formula>5000</formula>
    </cfRule>
    <cfRule type="cellIs" dxfId="2791" priority="214" stopIfTrue="1" operator="greaterThan">
      <formula>5000</formula>
    </cfRule>
  </conditionalFormatting>
  <conditionalFormatting sqref="Q684">
    <cfRule type="cellIs" dxfId="2790" priority="211" operator="lessThanOrEqual">
      <formula>1</formula>
    </cfRule>
    <cfRule type="cellIs" dxfId="2789" priority="212" operator="lessThan">
      <formula>3</formula>
    </cfRule>
  </conditionalFormatting>
  <conditionalFormatting sqref="F696:G696">
    <cfRule type="cellIs" dxfId="2788" priority="208" stopIfTrue="1" operator="lessThanOrEqual">
      <formula>60</formula>
    </cfRule>
    <cfRule type="cellIs" dxfId="2787" priority="209" stopIfTrue="1" operator="between">
      <formula>60</formula>
      <formula>100</formula>
    </cfRule>
    <cfRule type="cellIs" dxfId="2786" priority="210" stopIfTrue="1" operator="greaterThan">
      <formula>100</formula>
    </cfRule>
  </conditionalFormatting>
  <conditionalFormatting sqref="E696">
    <cfRule type="cellIs" dxfId="2785" priority="205" stopIfTrue="1" operator="lessThanOrEqual">
      <formula>2.5</formula>
    </cfRule>
    <cfRule type="cellIs" dxfId="2784" priority="206" stopIfTrue="1" operator="between">
      <formula>2.5</formula>
      <formula>7</formula>
    </cfRule>
    <cfRule type="cellIs" dxfId="2783" priority="207" stopIfTrue="1" operator="greaterThan">
      <formula>7</formula>
    </cfRule>
  </conditionalFormatting>
  <conditionalFormatting sqref="H696">
    <cfRule type="cellIs" dxfId="2782" priority="202" stopIfTrue="1" operator="lessThanOrEqual">
      <formula>12</formula>
    </cfRule>
    <cfRule type="cellIs" dxfId="2781" priority="203" stopIfTrue="1" operator="between">
      <formula>12</formula>
      <formula>16</formula>
    </cfRule>
    <cfRule type="cellIs" dxfId="2780" priority="204" stopIfTrue="1" operator="greaterThan">
      <formula>16</formula>
    </cfRule>
  </conditionalFormatting>
  <conditionalFormatting sqref="K696">
    <cfRule type="cellIs" dxfId="2779" priority="199" stopIfTrue="1" operator="greaterThan">
      <formula>6.2</formula>
    </cfRule>
    <cfRule type="cellIs" dxfId="2778" priority="200" stopIfTrue="1" operator="between">
      <formula>5.601</formula>
      <formula>6.2</formula>
    </cfRule>
    <cfRule type="cellIs" dxfId="2777" priority="201" stopIfTrue="1" operator="lessThanOrEqual">
      <formula>5.6</formula>
    </cfRule>
  </conditionalFormatting>
  <conditionalFormatting sqref="L696">
    <cfRule type="cellIs" dxfId="2776" priority="198" stopIfTrue="1" operator="lessThanOrEqual">
      <formula>0.02</formula>
    </cfRule>
  </conditionalFormatting>
  <conditionalFormatting sqref="G696">
    <cfRule type="cellIs" dxfId="2775" priority="195" stopIfTrue="1" operator="lessThanOrEqual">
      <formula>0.12</formula>
    </cfRule>
    <cfRule type="cellIs" dxfId="2774" priority="196" stopIfTrue="1" operator="between">
      <formula>0.1201</formula>
      <formula>0.2</formula>
    </cfRule>
    <cfRule type="cellIs" dxfId="2773" priority="197" stopIfTrue="1" operator="greaterThan">
      <formula>0.2</formula>
    </cfRule>
  </conditionalFormatting>
  <conditionalFormatting sqref="P696">
    <cfRule type="cellIs" dxfId="2772" priority="193" stopIfTrue="1" operator="between">
      <formula>50.1</formula>
      <formula>100</formula>
    </cfRule>
    <cfRule type="cellIs" dxfId="2771" priority="194" stopIfTrue="1" operator="greaterThan">
      <formula>100</formula>
    </cfRule>
  </conditionalFormatting>
  <conditionalFormatting sqref="O696">
    <cfRule type="cellIs" dxfId="2770" priority="191" stopIfTrue="1" operator="between">
      <formula>1250.1</formula>
      <formula>5000</formula>
    </cfRule>
    <cfRule type="cellIs" dxfId="2769" priority="192" stopIfTrue="1" operator="greaterThan">
      <formula>5000</formula>
    </cfRule>
  </conditionalFormatting>
  <conditionalFormatting sqref="F696:G696">
    <cfRule type="cellIs" dxfId="2768" priority="188" stopIfTrue="1" operator="lessThanOrEqual">
      <formula>60</formula>
    </cfRule>
    <cfRule type="cellIs" dxfId="2767" priority="189" stopIfTrue="1" operator="between">
      <formula>60</formula>
      <formula>100</formula>
    </cfRule>
    <cfRule type="cellIs" dxfId="2766" priority="190" stopIfTrue="1" operator="greaterThan">
      <formula>100</formula>
    </cfRule>
  </conditionalFormatting>
  <conditionalFormatting sqref="E696">
    <cfRule type="cellIs" dxfId="2765" priority="185" stopIfTrue="1" operator="lessThanOrEqual">
      <formula>2.5</formula>
    </cfRule>
    <cfRule type="cellIs" dxfId="2764" priority="186" stopIfTrue="1" operator="between">
      <formula>2.5</formula>
      <formula>7</formula>
    </cfRule>
    <cfRule type="cellIs" dxfId="2763" priority="187" stopIfTrue="1" operator="greaterThan">
      <formula>7</formula>
    </cfRule>
  </conditionalFormatting>
  <conditionalFormatting sqref="H696">
    <cfRule type="cellIs" dxfId="2762" priority="182" stopIfTrue="1" operator="lessThanOrEqual">
      <formula>12</formula>
    </cfRule>
    <cfRule type="cellIs" dxfId="2761" priority="183" stopIfTrue="1" operator="between">
      <formula>12</formula>
      <formula>16</formula>
    </cfRule>
    <cfRule type="cellIs" dxfId="2760" priority="184" stopIfTrue="1" operator="greaterThan">
      <formula>16</formula>
    </cfRule>
  </conditionalFormatting>
  <conditionalFormatting sqref="K696">
    <cfRule type="cellIs" dxfId="2759" priority="179" stopIfTrue="1" operator="greaterThan">
      <formula>6.2</formula>
    </cfRule>
    <cfRule type="cellIs" dxfId="2758" priority="180" stopIfTrue="1" operator="between">
      <formula>5.601</formula>
      <formula>6.2</formula>
    </cfRule>
    <cfRule type="cellIs" dxfId="2757" priority="181" stopIfTrue="1" operator="lessThanOrEqual">
      <formula>5.6</formula>
    </cfRule>
  </conditionalFormatting>
  <conditionalFormatting sqref="L696">
    <cfRule type="cellIs" dxfId="2756" priority="178" stopIfTrue="1" operator="lessThanOrEqual">
      <formula>0.02</formula>
    </cfRule>
  </conditionalFormatting>
  <conditionalFormatting sqref="G696">
    <cfRule type="cellIs" dxfId="2755" priority="175" stopIfTrue="1" operator="lessThanOrEqual">
      <formula>0.12</formula>
    </cfRule>
    <cfRule type="cellIs" dxfId="2754" priority="176" stopIfTrue="1" operator="between">
      <formula>0.1201</formula>
      <formula>0.2</formula>
    </cfRule>
    <cfRule type="cellIs" dxfId="2753" priority="177" stopIfTrue="1" operator="greaterThan">
      <formula>0.2</formula>
    </cfRule>
  </conditionalFormatting>
  <conditionalFormatting sqref="P696">
    <cfRule type="cellIs" dxfId="2752" priority="173" stopIfTrue="1" operator="between">
      <formula>50.1</formula>
      <formula>100</formula>
    </cfRule>
    <cfRule type="cellIs" dxfId="2751" priority="174" stopIfTrue="1" operator="greaterThan">
      <formula>100</formula>
    </cfRule>
  </conditionalFormatting>
  <conditionalFormatting sqref="O696">
    <cfRule type="cellIs" dxfId="2750" priority="171" stopIfTrue="1" operator="between">
      <formula>1250.1</formula>
      <formula>5000</formula>
    </cfRule>
    <cfRule type="cellIs" dxfId="2749" priority="172" stopIfTrue="1" operator="greaterThan">
      <formula>5000</formula>
    </cfRule>
  </conditionalFormatting>
  <conditionalFormatting sqref="Q696">
    <cfRule type="cellIs" dxfId="2748" priority="169" operator="lessThanOrEqual">
      <formula>1</formula>
    </cfRule>
    <cfRule type="cellIs" dxfId="2747" priority="170" operator="lessThan">
      <formula>3</formula>
    </cfRule>
  </conditionalFormatting>
  <conditionalFormatting sqref="F708:G708">
    <cfRule type="cellIs" dxfId="2746" priority="166" stopIfTrue="1" operator="lessThanOrEqual">
      <formula>60</formula>
    </cfRule>
    <cfRule type="cellIs" dxfId="2745" priority="167" stopIfTrue="1" operator="between">
      <formula>60</formula>
      <formula>100</formula>
    </cfRule>
    <cfRule type="cellIs" dxfId="2744" priority="168" stopIfTrue="1" operator="greaterThan">
      <formula>100</formula>
    </cfRule>
  </conditionalFormatting>
  <conditionalFormatting sqref="E708">
    <cfRule type="cellIs" dxfId="2743" priority="163" stopIfTrue="1" operator="lessThanOrEqual">
      <formula>2.5</formula>
    </cfRule>
    <cfRule type="cellIs" dxfId="2742" priority="164" stopIfTrue="1" operator="between">
      <formula>2.5</formula>
      <formula>7</formula>
    </cfRule>
    <cfRule type="cellIs" dxfId="2741" priority="165" stopIfTrue="1" operator="greaterThan">
      <formula>7</formula>
    </cfRule>
  </conditionalFormatting>
  <conditionalFormatting sqref="H708">
    <cfRule type="cellIs" dxfId="2740" priority="160" stopIfTrue="1" operator="lessThanOrEqual">
      <formula>12</formula>
    </cfRule>
    <cfRule type="cellIs" dxfId="2739" priority="161" stopIfTrue="1" operator="between">
      <formula>12</formula>
      <formula>16</formula>
    </cfRule>
    <cfRule type="cellIs" dxfId="2738" priority="162" stopIfTrue="1" operator="greaterThan">
      <formula>16</formula>
    </cfRule>
  </conditionalFormatting>
  <conditionalFormatting sqref="K708">
    <cfRule type="cellIs" dxfId="2737" priority="157" stopIfTrue="1" operator="greaterThan">
      <formula>6.2</formula>
    </cfRule>
    <cfRule type="cellIs" dxfId="2736" priority="158" stopIfTrue="1" operator="between">
      <formula>5.601</formula>
      <formula>6.2</formula>
    </cfRule>
    <cfRule type="cellIs" dxfId="2735" priority="159" stopIfTrue="1" operator="lessThanOrEqual">
      <formula>5.6</formula>
    </cfRule>
  </conditionalFormatting>
  <conditionalFormatting sqref="L708">
    <cfRule type="cellIs" dxfId="2734" priority="156" stopIfTrue="1" operator="lessThanOrEqual">
      <formula>0.02</formula>
    </cfRule>
  </conditionalFormatting>
  <conditionalFormatting sqref="G708">
    <cfRule type="cellIs" dxfId="2733" priority="153" stopIfTrue="1" operator="lessThanOrEqual">
      <formula>0.12</formula>
    </cfRule>
    <cfRule type="cellIs" dxfId="2732" priority="154" stopIfTrue="1" operator="between">
      <formula>0.1201</formula>
      <formula>0.2</formula>
    </cfRule>
    <cfRule type="cellIs" dxfId="2731" priority="155" stopIfTrue="1" operator="greaterThan">
      <formula>0.2</formula>
    </cfRule>
  </conditionalFormatting>
  <conditionalFormatting sqref="P708">
    <cfRule type="cellIs" dxfId="2730" priority="151" stopIfTrue="1" operator="between">
      <formula>50.1</formula>
      <formula>100</formula>
    </cfRule>
    <cfRule type="cellIs" dxfId="2729" priority="152" stopIfTrue="1" operator="greaterThan">
      <formula>100</formula>
    </cfRule>
  </conditionalFormatting>
  <conditionalFormatting sqref="O708">
    <cfRule type="cellIs" dxfId="2728" priority="149" stopIfTrue="1" operator="between">
      <formula>1250.1</formula>
      <formula>5000</formula>
    </cfRule>
    <cfRule type="cellIs" dxfId="2727" priority="150" stopIfTrue="1" operator="greaterThan">
      <formula>5000</formula>
    </cfRule>
  </conditionalFormatting>
  <conditionalFormatting sqref="F708:G708">
    <cfRule type="cellIs" dxfId="2726" priority="146" stopIfTrue="1" operator="lessThanOrEqual">
      <formula>60</formula>
    </cfRule>
    <cfRule type="cellIs" dxfId="2725" priority="147" stopIfTrue="1" operator="between">
      <formula>60</formula>
      <formula>100</formula>
    </cfRule>
    <cfRule type="cellIs" dxfId="2724" priority="148" stopIfTrue="1" operator="greaterThan">
      <formula>100</formula>
    </cfRule>
  </conditionalFormatting>
  <conditionalFormatting sqref="E708">
    <cfRule type="cellIs" dxfId="2723" priority="143" stopIfTrue="1" operator="lessThanOrEqual">
      <formula>2.5</formula>
    </cfRule>
    <cfRule type="cellIs" dxfId="2722" priority="144" stopIfTrue="1" operator="between">
      <formula>2.5</formula>
      <formula>7</formula>
    </cfRule>
    <cfRule type="cellIs" dxfId="2721" priority="145" stopIfTrue="1" operator="greaterThan">
      <formula>7</formula>
    </cfRule>
  </conditionalFormatting>
  <conditionalFormatting sqref="H708">
    <cfRule type="cellIs" dxfId="2720" priority="140" stopIfTrue="1" operator="lessThanOrEqual">
      <formula>12</formula>
    </cfRule>
    <cfRule type="cellIs" dxfId="2719" priority="141" stopIfTrue="1" operator="between">
      <formula>12</formula>
      <formula>16</formula>
    </cfRule>
    <cfRule type="cellIs" dxfId="2718" priority="142" stopIfTrue="1" operator="greaterThan">
      <formula>16</formula>
    </cfRule>
  </conditionalFormatting>
  <conditionalFormatting sqref="K708">
    <cfRule type="cellIs" dxfId="2717" priority="137" stopIfTrue="1" operator="greaterThan">
      <formula>6.2</formula>
    </cfRule>
    <cfRule type="cellIs" dxfId="2716" priority="138" stopIfTrue="1" operator="between">
      <formula>5.601</formula>
      <formula>6.2</formula>
    </cfRule>
    <cfRule type="cellIs" dxfId="2715" priority="139" stopIfTrue="1" operator="lessThanOrEqual">
      <formula>5.6</formula>
    </cfRule>
  </conditionalFormatting>
  <conditionalFormatting sqref="L708">
    <cfRule type="cellIs" dxfId="2714" priority="136" stopIfTrue="1" operator="lessThanOrEqual">
      <formula>0.02</formula>
    </cfRule>
  </conditionalFormatting>
  <conditionalFormatting sqref="G708">
    <cfRule type="cellIs" dxfId="2713" priority="133" stopIfTrue="1" operator="lessThanOrEqual">
      <formula>0.12</formula>
    </cfRule>
    <cfRule type="cellIs" dxfId="2712" priority="134" stopIfTrue="1" operator="between">
      <formula>0.1201</formula>
      <formula>0.2</formula>
    </cfRule>
    <cfRule type="cellIs" dxfId="2711" priority="135" stopIfTrue="1" operator="greaterThan">
      <formula>0.2</formula>
    </cfRule>
  </conditionalFormatting>
  <conditionalFormatting sqref="P708">
    <cfRule type="cellIs" dxfId="2710" priority="131" stopIfTrue="1" operator="between">
      <formula>50.1</formula>
      <formula>100</formula>
    </cfRule>
    <cfRule type="cellIs" dxfId="2709" priority="132" stopIfTrue="1" operator="greaterThan">
      <formula>100</formula>
    </cfRule>
  </conditionalFormatting>
  <conditionalFormatting sqref="O708">
    <cfRule type="cellIs" dxfId="2708" priority="129" stopIfTrue="1" operator="between">
      <formula>1250.1</formula>
      <formula>5000</formula>
    </cfRule>
    <cfRule type="cellIs" dxfId="2707" priority="130" stopIfTrue="1" operator="greaterThan">
      <formula>5000</formula>
    </cfRule>
  </conditionalFormatting>
  <conditionalFormatting sqref="Q708">
    <cfRule type="cellIs" dxfId="2706" priority="127" operator="lessThanOrEqual">
      <formula>1</formula>
    </cfRule>
    <cfRule type="cellIs" dxfId="2705" priority="128" operator="lessThan">
      <formula>3</formula>
    </cfRule>
  </conditionalFormatting>
  <conditionalFormatting sqref="F720:G720">
    <cfRule type="cellIs" dxfId="2704" priority="124" stopIfTrue="1" operator="lessThanOrEqual">
      <formula>60</formula>
    </cfRule>
    <cfRule type="cellIs" dxfId="2703" priority="125" stopIfTrue="1" operator="between">
      <formula>60</formula>
      <formula>100</formula>
    </cfRule>
    <cfRule type="cellIs" dxfId="2702" priority="126" stopIfTrue="1" operator="greaterThan">
      <formula>100</formula>
    </cfRule>
  </conditionalFormatting>
  <conditionalFormatting sqref="E720">
    <cfRule type="cellIs" dxfId="2701" priority="121" stopIfTrue="1" operator="lessThanOrEqual">
      <formula>2.5</formula>
    </cfRule>
    <cfRule type="cellIs" dxfId="2700" priority="122" stopIfTrue="1" operator="between">
      <formula>2.5</formula>
      <formula>7</formula>
    </cfRule>
    <cfRule type="cellIs" dxfId="2699" priority="123" stopIfTrue="1" operator="greaterThan">
      <formula>7</formula>
    </cfRule>
  </conditionalFormatting>
  <conditionalFormatting sqref="H720">
    <cfRule type="cellIs" dxfId="2698" priority="118" stopIfTrue="1" operator="lessThanOrEqual">
      <formula>12</formula>
    </cfRule>
    <cfRule type="cellIs" dxfId="2697" priority="119" stopIfTrue="1" operator="between">
      <formula>12</formula>
      <formula>16</formula>
    </cfRule>
    <cfRule type="cellIs" dxfId="2696" priority="120" stopIfTrue="1" operator="greaterThan">
      <formula>16</formula>
    </cfRule>
  </conditionalFormatting>
  <conditionalFormatting sqref="K720">
    <cfRule type="cellIs" dxfId="2695" priority="115" stopIfTrue="1" operator="greaterThan">
      <formula>6.2</formula>
    </cfRule>
    <cfRule type="cellIs" dxfId="2694" priority="116" stopIfTrue="1" operator="between">
      <formula>5.601</formula>
      <formula>6.2</formula>
    </cfRule>
    <cfRule type="cellIs" dxfId="2693" priority="117" stopIfTrue="1" operator="lessThanOrEqual">
      <formula>5.6</formula>
    </cfRule>
  </conditionalFormatting>
  <conditionalFormatting sqref="L720">
    <cfRule type="cellIs" dxfId="2692" priority="114" stopIfTrue="1" operator="lessThanOrEqual">
      <formula>0.02</formula>
    </cfRule>
  </conditionalFormatting>
  <conditionalFormatting sqref="G720">
    <cfRule type="cellIs" dxfId="2691" priority="111" stopIfTrue="1" operator="lessThanOrEqual">
      <formula>0.12</formula>
    </cfRule>
    <cfRule type="cellIs" dxfId="2690" priority="112" stopIfTrue="1" operator="between">
      <formula>0.1201</formula>
      <formula>0.2</formula>
    </cfRule>
    <cfRule type="cellIs" dxfId="2689" priority="113" stopIfTrue="1" operator="greaterThan">
      <formula>0.2</formula>
    </cfRule>
  </conditionalFormatting>
  <conditionalFormatting sqref="P720">
    <cfRule type="cellIs" dxfId="2688" priority="109" stopIfTrue="1" operator="between">
      <formula>50.1</formula>
      <formula>100</formula>
    </cfRule>
    <cfRule type="cellIs" dxfId="2687" priority="110" stopIfTrue="1" operator="greaterThan">
      <formula>100</formula>
    </cfRule>
  </conditionalFormatting>
  <conditionalFormatting sqref="O720">
    <cfRule type="cellIs" dxfId="2686" priority="107" stopIfTrue="1" operator="between">
      <formula>1250.1</formula>
      <formula>5000</formula>
    </cfRule>
    <cfRule type="cellIs" dxfId="2685" priority="108" stopIfTrue="1" operator="greaterThan">
      <formula>5000</formula>
    </cfRule>
  </conditionalFormatting>
  <conditionalFormatting sqref="F720:G720">
    <cfRule type="cellIs" dxfId="2684" priority="104" stopIfTrue="1" operator="lessThanOrEqual">
      <formula>60</formula>
    </cfRule>
    <cfRule type="cellIs" dxfId="2683" priority="105" stopIfTrue="1" operator="between">
      <formula>60</formula>
      <formula>100</formula>
    </cfRule>
    <cfRule type="cellIs" dxfId="2682" priority="106" stopIfTrue="1" operator="greaterThan">
      <formula>100</formula>
    </cfRule>
  </conditionalFormatting>
  <conditionalFormatting sqref="E720">
    <cfRule type="cellIs" dxfId="2681" priority="101" stopIfTrue="1" operator="lessThanOrEqual">
      <formula>2.5</formula>
    </cfRule>
    <cfRule type="cellIs" dxfId="2680" priority="102" stopIfTrue="1" operator="between">
      <formula>2.5</formula>
      <formula>7</formula>
    </cfRule>
    <cfRule type="cellIs" dxfId="2679" priority="103" stopIfTrue="1" operator="greaterThan">
      <formula>7</formula>
    </cfRule>
  </conditionalFormatting>
  <conditionalFormatting sqref="H720">
    <cfRule type="cellIs" dxfId="2678" priority="98" stopIfTrue="1" operator="lessThanOrEqual">
      <formula>12</formula>
    </cfRule>
    <cfRule type="cellIs" dxfId="2677" priority="99" stopIfTrue="1" operator="between">
      <formula>12</formula>
      <formula>16</formula>
    </cfRule>
    <cfRule type="cellIs" dxfId="2676" priority="100" stopIfTrue="1" operator="greaterThan">
      <formula>16</formula>
    </cfRule>
  </conditionalFormatting>
  <conditionalFormatting sqref="K720">
    <cfRule type="cellIs" dxfId="2675" priority="95" stopIfTrue="1" operator="greaterThan">
      <formula>6.2</formula>
    </cfRule>
    <cfRule type="cellIs" dxfId="2674" priority="96" stopIfTrue="1" operator="between">
      <formula>5.601</formula>
      <formula>6.2</formula>
    </cfRule>
    <cfRule type="cellIs" dxfId="2673" priority="97" stopIfTrue="1" operator="lessThanOrEqual">
      <formula>5.6</formula>
    </cfRule>
  </conditionalFormatting>
  <conditionalFormatting sqref="L720">
    <cfRule type="cellIs" dxfId="2672" priority="94" stopIfTrue="1" operator="lessThanOrEqual">
      <formula>0.02</formula>
    </cfRule>
  </conditionalFormatting>
  <conditionalFormatting sqref="G720">
    <cfRule type="cellIs" dxfId="2671" priority="91" stopIfTrue="1" operator="lessThanOrEqual">
      <formula>0.12</formula>
    </cfRule>
    <cfRule type="cellIs" dxfId="2670" priority="92" stopIfTrue="1" operator="between">
      <formula>0.1201</formula>
      <formula>0.2</formula>
    </cfRule>
    <cfRule type="cellIs" dxfId="2669" priority="93" stopIfTrue="1" operator="greaterThan">
      <formula>0.2</formula>
    </cfRule>
  </conditionalFormatting>
  <conditionalFormatting sqref="P720">
    <cfRule type="cellIs" dxfId="2668" priority="89" stopIfTrue="1" operator="between">
      <formula>50.1</formula>
      <formula>100</formula>
    </cfRule>
    <cfRule type="cellIs" dxfId="2667" priority="90" stopIfTrue="1" operator="greaterThan">
      <formula>100</formula>
    </cfRule>
  </conditionalFormatting>
  <conditionalFormatting sqref="O720">
    <cfRule type="cellIs" dxfId="2666" priority="87" stopIfTrue="1" operator="between">
      <formula>1250.1</formula>
      <formula>5000</formula>
    </cfRule>
    <cfRule type="cellIs" dxfId="2665" priority="88" stopIfTrue="1" operator="greaterThan">
      <formula>5000</formula>
    </cfRule>
  </conditionalFormatting>
  <conditionalFormatting sqref="Q720">
    <cfRule type="cellIs" dxfId="2664" priority="85" operator="lessThanOrEqual">
      <formula>1</formula>
    </cfRule>
    <cfRule type="cellIs" dxfId="2663" priority="86" operator="lessThan">
      <formula>3</formula>
    </cfRule>
  </conditionalFormatting>
  <conditionalFormatting sqref="F733:G733">
    <cfRule type="cellIs" dxfId="2662" priority="82" stopIfTrue="1" operator="lessThanOrEqual">
      <formula>60</formula>
    </cfRule>
    <cfRule type="cellIs" dxfId="2661" priority="83" stopIfTrue="1" operator="between">
      <formula>60</formula>
      <formula>100</formula>
    </cfRule>
    <cfRule type="cellIs" dxfId="2660" priority="84" stopIfTrue="1" operator="greaterThan">
      <formula>100</formula>
    </cfRule>
  </conditionalFormatting>
  <conditionalFormatting sqref="E733">
    <cfRule type="cellIs" dxfId="2659" priority="79" stopIfTrue="1" operator="lessThanOrEqual">
      <formula>2.5</formula>
    </cfRule>
    <cfRule type="cellIs" dxfId="2658" priority="80" stopIfTrue="1" operator="between">
      <formula>2.5</formula>
      <formula>7</formula>
    </cfRule>
    <cfRule type="cellIs" dxfId="2657" priority="81" stopIfTrue="1" operator="greaterThan">
      <formula>7</formula>
    </cfRule>
  </conditionalFormatting>
  <conditionalFormatting sqref="H733">
    <cfRule type="cellIs" dxfId="2656" priority="76" stopIfTrue="1" operator="lessThanOrEqual">
      <formula>12</formula>
    </cfRule>
    <cfRule type="cellIs" dxfId="2655" priority="77" stopIfTrue="1" operator="between">
      <formula>12</formula>
      <formula>16</formula>
    </cfRule>
    <cfRule type="cellIs" dxfId="2654" priority="78" stopIfTrue="1" operator="greaterThan">
      <formula>16</formula>
    </cfRule>
  </conditionalFormatting>
  <conditionalFormatting sqref="K733">
    <cfRule type="cellIs" dxfId="2653" priority="73" stopIfTrue="1" operator="greaterThan">
      <formula>6.2</formula>
    </cfRule>
    <cfRule type="cellIs" dxfId="2652" priority="74" stopIfTrue="1" operator="between">
      <formula>5.601</formula>
      <formula>6.2</formula>
    </cfRule>
    <cfRule type="cellIs" dxfId="2651" priority="75" stopIfTrue="1" operator="lessThanOrEqual">
      <formula>5.6</formula>
    </cfRule>
  </conditionalFormatting>
  <conditionalFormatting sqref="L733">
    <cfRule type="cellIs" dxfId="2650" priority="72" stopIfTrue="1" operator="lessThanOrEqual">
      <formula>0.02</formula>
    </cfRule>
  </conditionalFormatting>
  <conditionalFormatting sqref="G733">
    <cfRule type="cellIs" dxfId="2649" priority="69" stopIfTrue="1" operator="lessThanOrEqual">
      <formula>0.12</formula>
    </cfRule>
    <cfRule type="cellIs" dxfId="2648" priority="70" stopIfTrue="1" operator="between">
      <formula>0.1201</formula>
      <formula>0.2</formula>
    </cfRule>
    <cfRule type="cellIs" dxfId="2647" priority="71" stopIfTrue="1" operator="greaterThan">
      <formula>0.2</formula>
    </cfRule>
  </conditionalFormatting>
  <conditionalFormatting sqref="P733">
    <cfRule type="cellIs" dxfId="2646" priority="67" stopIfTrue="1" operator="between">
      <formula>50.1</formula>
      <formula>100</formula>
    </cfRule>
    <cfRule type="cellIs" dxfId="2645" priority="68" stopIfTrue="1" operator="greaterThan">
      <formula>100</formula>
    </cfRule>
  </conditionalFormatting>
  <conditionalFormatting sqref="O733">
    <cfRule type="cellIs" dxfId="2644" priority="65" stopIfTrue="1" operator="between">
      <formula>1250.1</formula>
      <formula>5000</formula>
    </cfRule>
    <cfRule type="cellIs" dxfId="2643" priority="66" stopIfTrue="1" operator="greaterThan">
      <formula>5000</formula>
    </cfRule>
  </conditionalFormatting>
  <conditionalFormatting sqref="F733:G733">
    <cfRule type="cellIs" dxfId="2642" priority="62" stopIfTrue="1" operator="lessThanOrEqual">
      <formula>60</formula>
    </cfRule>
    <cfRule type="cellIs" dxfId="2641" priority="63" stopIfTrue="1" operator="between">
      <formula>60</formula>
      <formula>100</formula>
    </cfRule>
    <cfRule type="cellIs" dxfId="2640" priority="64" stopIfTrue="1" operator="greaterThan">
      <formula>100</formula>
    </cfRule>
  </conditionalFormatting>
  <conditionalFormatting sqref="E733">
    <cfRule type="cellIs" dxfId="2639" priority="59" stopIfTrue="1" operator="lessThanOrEqual">
      <formula>2.5</formula>
    </cfRule>
    <cfRule type="cellIs" dxfId="2638" priority="60" stopIfTrue="1" operator="between">
      <formula>2.5</formula>
      <formula>7</formula>
    </cfRule>
    <cfRule type="cellIs" dxfId="2637" priority="61" stopIfTrue="1" operator="greaterThan">
      <formula>7</formula>
    </cfRule>
  </conditionalFormatting>
  <conditionalFormatting sqref="H733">
    <cfRule type="cellIs" dxfId="2636" priority="56" stopIfTrue="1" operator="lessThanOrEqual">
      <formula>12</formula>
    </cfRule>
    <cfRule type="cellIs" dxfId="2635" priority="57" stopIfTrue="1" operator="between">
      <formula>12</formula>
      <formula>16</formula>
    </cfRule>
    <cfRule type="cellIs" dxfId="2634" priority="58" stopIfTrue="1" operator="greaterThan">
      <formula>16</formula>
    </cfRule>
  </conditionalFormatting>
  <conditionalFormatting sqref="K733">
    <cfRule type="cellIs" dxfId="2633" priority="53" stopIfTrue="1" operator="greaterThan">
      <formula>6.2</formula>
    </cfRule>
    <cfRule type="cellIs" dxfId="2632" priority="54" stopIfTrue="1" operator="between">
      <formula>5.601</formula>
      <formula>6.2</formula>
    </cfRule>
    <cfRule type="cellIs" dxfId="2631" priority="55" stopIfTrue="1" operator="lessThanOrEqual">
      <formula>5.6</formula>
    </cfRule>
  </conditionalFormatting>
  <conditionalFormatting sqref="L733">
    <cfRule type="cellIs" dxfId="2630" priority="52" stopIfTrue="1" operator="lessThanOrEqual">
      <formula>0.02</formula>
    </cfRule>
  </conditionalFormatting>
  <conditionalFormatting sqref="G733">
    <cfRule type="cellIs" dxfId="2629" priority="49" stopIfTrue="1" operator="lessThanOrEqual">
      <formula>0.12</formula>
    </cfRule>
    <cfRule type="cellIs" dxfId="2628" priority="50" stopIfTrue="1" operator="between">
      <formula>0.1201</formula>
      <formula>0.2</formula>
    </cfRule>
    <cfRule type="cellIs" dxfId="2627" priority="51" stopIfTrue="1" operator="greaterThan">
      <formula>0.2</formula>
    </cfRule>
  </conditionalFormatting>
  <conditionalFormatting sqref="P733">
    <cfRule type="cellIs" dxfId="2626" priority="47" stopIfTrue="1" operator="between">
      <formula>50.1</formula>
      <formula>100</formula>
    </cfRule>
    <cfRule type="cellIs" dxfId="2625" priority="48" stopIfTrue="1" operator="greaterThan">
      <formula>100</formula>
    </cfRule>
  </conditionalFormatting>
  <conditionalFormatting sqref="O733">
    <cfRule type="cellIs" dxfId="2624" priority="45" stopIfTrue="1" operator="between">
      <formula>1250.1</formula>
      <formula>5000</formula>
    </cfRule>
    <cfRule type="cellIs" dxfId="2623" priority="46" stopIfTrue="1" operator="greaterThan">
      <formula>5000</formula>
    </cfRule>
  </conditionalFormatting>
  <conditionalFormatting sqref="Q733">
    <cfRule type="cellIs" dxfId="2622" priority="43" operator="lessThanOrEqual">
      <formula>1</formula>
    </cfRule>
    <cfRule type="cellIs" dxfId="2621" priority="44" operator="lessThan">
      <formula>3</formula>
    </cfRule>
  </conditionalFormatting>
  <conditionalFormatting sqref="F745 J745">
    <cfRule type="cellIs" dxfId="2620" priority="40" stopIfTrue="1" operator="lessThanOrEqual">
      <formula>60</formula>
    </cfRule>
    <cfRule type="cellIs" dxfId="2619" priority="41" stopIfTrue="1" operator="between">
      <formula>60</formula>
      <formula>100</formula>
    </cfRule>
    <cfRule type="cellIs" dxfId="2618" priority="42" stopIfTrue="1" operator="greaterThan">
      <formula>100</formula>
    </cfRule>
  </conditionalFormatting>
  <conditionalFormatting sqref="E745">
    <cfRule type="cellIs" dxfId="2617" priority="37" stopIfTrue="1" operator="lessThanOrEqual">
      <formula>2.5</formula>
    </cfRule>
    <cfRule type="cellIs" dxfId="2616" priority="38" stopIfTrue="1" operator="between">
      <formula>2.5</formula>
      <formula>7</formula>
    </cfRule>
    <cfRule type="cellIs" dxfId="2615" priority="39" stopIfTrue="1" operator="greaterThan">
      <formula>7</formula>
    </cfRule>
  </conditionalFormatting>
  <conditionalFormatting sqref="H745">
    <cfRule type="cellIs" dxfId="2614" priority="34" stopIfTrue="1" operator="lessThanOrEqual">
      <formula>12</formula>
    </cfRule>
    <cfRule type="cellIs" dxfId="2613" priority="35" stopIfTrue="1" operator="between">
      <formula>12</formula>
      <formula>16</formula>
    </cfRule>
    <cfRule type="cellIs" dxfId="2612" priority="36" stopIfTrue="1" operator="greaterThan">
      <formula>16</formula>
    </cfRule>
  </conditionalFormatting>
  <conditionalFormatting sqref="K745">
    <cfRule type="cellIs" dxfId="2611" priority="31" stopIfTrue="1" operator="greaterThan">
      <formula>6.2</formula>
    </cfRule>
    <cfRule type="cellIs" dxfId="2610" priority="32" stopIfTrue="1" operator="between">
      <formula>5.601</formula>
      <formula>6.2</formula>
    </cfRule>
    <cfRule type="cellIs" dxfId="2609" priority="33" stopIfTrue="1" operator="lessThanOrEqual">
      <formula>5.6</formula>
    </cfRule>
  </conditionalFormatting>
  <conditionalFormatting sqref="L745">
    <cfRule type="cellIs" dxfId="2608" priority="30" stopIfTrue="1" operator="lessThanOrEqual">
      <formula>0.02</formula>
    </cfRule>
  </conditionalFormatting>
  <conditionalFormatting sqref="G745">
    <cfRule type="cellIs" dxfId="2607" priority="27" stopIfTrue="1" operator="lessThanOrEqual">
      <formula>0.12</formula>
    </cfRule>
    <cfRule type="cellIs" dxfId="2606" priority="28" stopIfTrue="1" operator="between">
      <formula>0.1201</formula>
      <formula>0.2</formula>
    </cfRule>
    <cfRule type="cellIs" dxfId="2605" priority="29" stopIfTrue="1" operator="greaterThan">
      <formula>0.2</formula>
    </cfRule>
  </conditionalFormatting>
  <conditionalFormatting sqref="P745">
    <cfRule type="cellIs" dxfId="2604" priority="25" stopIfTrue="1" operator="between">
      <formula>50.1</formula>
      <formula>100</formula>
    </cfRule>
    <cfRule type="cellIs" dxfId="2603" priority="26" stopIfTrue="1" operator="greaterThan">
      <formula>100</formula>
    </cfRule>
  </conditionalFormatting>
  <conditionalFormatting sqref="O745">
    <cfRule type="cellIs" dxfId="2602" priority="23" stopIfTrue="1" operator="between">
      <formula>1250.1</formula>
      <formula>5000</formula>
    </cfRule>
    <cfRule type="cellIs" dxfId="2601" priority="24" stopIfTrue="1" operator="greaterThan">
      <formula>5000</formula>
    </cfRule>
  </conditionalFormatting>
  <conditionalFormatting sqref="F745 J745">
    <cfRule type="cellIs" dxfId="2600" priority="20" stopIfTrue="1" operator="lessThanOrEqual">
      <formula>60</formula>
    </cfRule>
    <cfRule type="cellIs" dxfId="2599" priority="21" stopIfTrue="1" operator="between">
      <formula>60</formula>
      <formula>100</formula>
    </cfRule>
    <cfRule type="cellIs" dxfId="2598" priority="22" stopIfTrue="1" operator="greaterThan">
      <formula>100</formula>
    </cfRule>
  </conditionalFormatting>
  <conditionalFormatting sqref="E745">
    <cfRule type="cellIs" dxfId="2597" priority="17" stopIfTrue="1" operator="lessThanOrEqual">
      <formula>2.5</formula>
    </cfRule>
    <cfRule type="cellIs" dxfId="2596" priority="18" stopIfTrue="1" operator="between">
      <formula>2.5</formula>
      <formula>7</formula>
    </cfRule>
    <cfRule type="cellIs" dxfId="2595" priority="19" stopIfTrue="1" operator="greaterThan">
      <formula>7</formula>
    </cfRule>
  </conditionalFormatting>
  <conditionalFormatting sqref="H745">
    <cfRule type="cellIs" dxfId="2594" priority="14" stopIfTrue="1" operator="lessThanOrEqual">
      <formula>12</formula>
    </cfRule>
    <cfRule type="cellIs" dxfId="2593" priority="15" stopIfTrue="1" operator="between">
      <formula>12</formula>
      <formula>16</formula>
    </cfRule>
    <cfRule type="cellIs" dxfId="2592" priority="16" stopIfTrue="1" operator="greaterThan">
      <formula>16</formula>
    </cfRule>
  </conditionalFormatting>
  <conditionalFormatting sqref="K745">
    <cfRule type="cellIs" dxfId="2591" priority="11" stopIfTrue="1" operator="greaterThan">
      <formula>6.2</formula>
    </cfRule>
    <cfRule type="cellIs" dxfId="2590" priority="12" stopIfTrue="1" operator="between">
      <formula>5.601</formula>
      <formula>6.2</formula>
    </cfRule>
    <cfRule type="cellIs" dxfId="2589" priority="13" stopIfTrue="1" operator="lessThanOrEqual">
      <formula>5.6</formula>
    </cfRule>
  </conditionalFormatting>
  <conditionalFormatting sqref="L745">
    <cfRule type="cellIs" dxfId="2588" priority="10" stopIfTrue="1" operator="lessThanOrEqual">
      <formula>0.02</formula>
    </cfRule>
  </conditionalFormatting>
  <conditionalFormatting sqref="G745">
    <cfRule type="cellIs" dxfId="2587" priority="7" stopIfTrue="1" operator="lessThanOrEqual">
      <formula>0.12</formula>
    </cfRule>
    <cfRule type="cellIs" dxfId="2586" priority="8" stopIfTrue="1" operator="between">
      <formula>0.1201</formula>
      <formula>0.2</formula>
    </cfRule>
    <cfRule type="cellIs" dxfId="2585" priority="9" stopIfTrue="1" operator="greaterThan">
      <formula>0.2</formula>
    </cfRule>
  </conditionalFormatting>
  <conditionalFormatting sqref="P745">
    <cfRule type="cellIs" dxfId="2584" priority="5" stopIfTrue="1" operator="between">
      <formula>50.1</formula>
      <formula>100</formula>
    </cfRule>
    <cfRule type="cellIs" dxfId="2583" priority="6" stopIfTrue="1" operator="greaterThan">
      <formula>100</formula>
    </cfRule>
  </conditionalFormatting>
  <conditionalFormatting sqref="O745">
    <cfRule type="cellIs" dxfId="2582" priority="3" stopIfTrue="1" operator="between">
      <formula>1250.1</formula>
      <formula>5000</formula>
    </cfRule>
    <cfRule type="cellIs" dxfId="2581" priority="4" stopIfTrue="1" operator="greaterThan">
      <formula>5000</formula>
    </cfRule>
  </conditionalFormatting>
  <conditionalFormatting sqref="Q745">
    <cfRule type="cellIs" dxfId="2580" priority="1" operator="lessThanOrEqual">
      <formula>1</formula>
    </cfRule>
    <cfRule type="cellIs" dxfId="2579" priority="2" operator="lessThan">
      <formula>3</formula>
    </cfRule>
  </conditionalFormatting>
  <printOptions horizontalCentered="1"/>
  <pageMargins left="0.78740157480314965" right="0.78740157480314965"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806"/>
  <sheetViews>
    <sheetView zoomScaleNormal="100" workbookViewId="0">
      <pane ySplit="10" topLeftCell="A11" activePane="bottomLeft" state="frozen"/>
      <selection pane="bottomLeft" activeCell="T27" sqref="T27"/>
    </sheetView>
  </sheetViews>
  <sheetFormatPr defaultColWidth="9.140625" defaultRowHeight="12.75" x14ac:dyDescent="0.2"/>
  <cols>
    <col min="1" max="1" width="4.7109375" style="1" customWidth="1"/>
    <col min="2" max="2" width="20.85546875" style="1" customWidth="1"/>
    <col min="3" max="3" width="10.7109375" style="5" customWidth="1"/>
    <col min="4" max="4" width="5.7109375" style="2" customWidth="1"/>
    <col min="5" max="5" width="6.7109375" style="2" customWidth="1"/>
    <col min="6" max="6" width="6.85546875" style="2" customWidth="1"/>
    <col min="7" max="7" width="6.7109375" style="2" customWidth="1"/>
    <col min="8" max="8" width="6.7109375" style="1" customWidth="1"/>
    <col min="9" max="9" width="6.85546875" style="1" customWidth="1"/>
    <col min="10" max="10" width="6.28515625" style="1" customWidth="1"/>
    <col min="11" max="11" width="9.42578125" style="1" customWidth="1"/>
    <col min="12" max="12" width="7.85546875" style="1" customWidth="1"/>
    <col min="13" max="13" width="5.140625" style="1" customWidth="1"/>
    <col min="14" max="14" width="7.7109375" style="1" customWidth="1"/>
    <col min="15" max="15" width="6.7109375" style="3" customWidth="1"/>
    <col min="16" max="16" width="7.85546875" style="4" customWidth="1"/>
    <col min="17" max="17" width="6.42578125" style="4" customWidth="1"/>
    <col min="18" max="18" width="6.42578125" style="1" customWidth="1"/>
    <col min="19" max="19" width="5.7109375" style="1" customWidth="1"/>
    <col min="20" max="20" width="6.42578125" style="1" bestFit="1" customWidth="1"/>
    <col min="21" max="26" width="5.85546875" style="1" customWidth="1"/>
    <col min="27" max="27" width="8.28515625" style="1" customWidth="1"/>
    <col min="28" max="58" width="9.140625" style="17" customWidth="1"/>
    <col min="59" max="72" width="9.140625" style="1" customWidth="1"/>
    <col min="73" max="16384" width="9.140625" style="1"/>
  </cols>
  <sheetData>
    <row r="1" spans="1:58" x14ac:dyDescent="0.2">
      <c r="A1" s="101" t="s">
        <v>104</v>
      </c>
      <c r="B1" s="101"/>
      <c r="C1" s="102"/>
      <c r="D1" s="103"/>
      <c r="E1" s="109"/>
      <c r="F1" s="108"/>
      <c r="G1" s="103"/>
      <c r="H1" s="9"/>
      <c r="I1" s="110" t="s">
        <v>10</v>
      </c>
      <c r="J1" s="103"/>
      <c r="K1" s="103"/>
      <c r="L1" s="105"/>
      <c r="M1" s="105"/>
      <c r="N1" s="105"/>
      <c r="O1" s="105"/>
      <c r="P1" s="108"/>
      <c r="Q1" s="108"/>
      <c r="R1" s="108"/>
      <c r="S1" s="108"/>
      <c r="T1" s="108"/>
      <c r="U1" s="108"/>
      <c r="V1" s="108"/>
      <c r="W1" s="108"/>
      <c r="X1" s="108"/>
      <c r="Y1" s="108"/>
      <c r="Z1" s="108"/>
      <c r="AA1" s="108"/>
      <c r="AB1" s="21"/>
    </row>
    <row r="2" spans="1:58" x14ac:dyDescent="0.2">
      <c r="A2" s="108"/>
      <c r="B2" s="108"/>
      <c r="C2" s="102"/>
      <c r="D2" s="103"/>
      <c r="E2" s="109"/>
      <c r="F2" s="108"/>
      <c r="G2" s="103"/>
      <c r="H2" s="10"/>
      <c r="I2" s="110" t="s">
        <v>11</v>
      </c>
      <c r="J2" s="103"/>
      <c r="K2" s="103"/>
      <c r="L2" s="105"/>
      <c r="M2" s="105"/>
      <c r="N2" s="105"/>
      <c r="O2" s="105"/>
      <c r="P2" s="108"/>
      <c r="Q2" s="108"/>
      <c r="R2" s="108"/>
      <c r="S2" s="108"/>
      <c r="T2" s="108"/>
      <c r="U2" s="108"/>
      <c r="V2" s="108"/>
      <c r="W2" s="108"/>
      <c r="X2" s="108"/>
      <c r="Y2" s="108"/>
      <c r="Z2" s="108"/>
      <c r="AA2" s="108"/>
      <c r="AB2" s="22"/>
    </row>
    <row r="3" spans="1:58" x14ac:dyDescent="0.2">
      <c r="A3" s="108"/>
      <c r="B3" s="108"/>
      <c r="C3" s="102"/>
      <c r="D3" s="103"/>
      <c r="E3" s="109"/>
      <c r="F3" s="108"/>
      <c r="G3" s="103"/>
      <c r="H3" s="103" t="s">
        <v>12</v>
      </c>
      <c r="I3" s="105"/>
      <c r="J3" s="105"/>
      <c r="K3" s="105"/>
      <c r="L3" s="105"/>
      <c r="M3" s="105"/>
      <c r="N3" s="105"/>
      <c r="O3" s="105"/>
      <c r="P3" s="108"/>
      <c r="Q3" s="108"/>
      <c r="R3" s="108"/>
      <c r="S3" s="108"/>
      <c r="T3" s="108"/>
      <c r="U3" s="108"/>
      <c r="V3" s="108"/>
      <c r="W3" s="108"/>
      <c r="X3" s="108"/>
      <c r="Y3" s="108"/>
      <c r="Z3" s="108"/>
      <c r="AA3" s="108"/>
    </row>
    <row r="4" spans="1:58" x14ac:dyDescent="0.2">
      <c r="A4" s="108"/>
      <c r="B4" s="108"/>
      <c r="C4" s="102"/>
      <c r="D4" s="103"/>
      <c r="E4" s="109"/>
      <c r="F4" s="108"/>
      <c r="G4" s="103"/>
      <c r="H4" s="110"/>
      <c r="I4" s="105"/>
      <c r="J4" s="105"/>
      <c r="K4" s="105"/>
      <c r="L4" s="105"/>
      <c r="M4" s="105"/>
      <c r="N4" s="105"/>
      <c r="O4" s="105"/>
      <c r="P4" s="108"/>
      <c r="Q4" s="108"/>
      <c r="R4" s="108"/>
      <c r="S4" s="108"/>
      <c r="T4" s="108"/>
      <c r="U4" s="108"/>
      <c r="V4" s="108"/>
      <c r="W4" s="108"/>
      <c r="X4" s="108"/>
      <c r="Y4" s="108"/>
      <c r="Z4" s="108"/>
      <c r="AA4" s="108"/>
    </row>
    <row r="5" spans="1:58" x14ac:dyDescent="0.2">
      <c r="A5" s="108" t="s">
        <v>13</v>
      </c>
      <c r="B5" s="108"/>
      <c r="C5" s="102"/>
      <c r="D5" s="103"/>
      <c r="E5" s="109"/>
      <c r="F5" s="108"/>
      <c r="G5" s="103"/>
      <c r="H5" s="110"/>
      <c r="I5" s="103"/>
      <c r="J5" s="105"/>
      <c r="K5" s="105"/>
      <c r="L5" s="105"/>
      <c r="M5" s="105"/>
      <c r="N5" s="105"/>
      <c r="O5" s="105"/>
      <c r="P5" s="108"/>
      <c r="Q5" s="108"/>
      <c r="R5" s="108"/>
      <c r="S5" s="108"/>
      <c r="T5" s="108"/>
      <c r="U5" s="108"/>
      <c r="V5" s="108"/>
      <c r="W5" s="108"/>
      <c r="X5" s="108"/>
      <c r="Y5" s="108"/>
      <c r="Z5" s="108"/>
      <c r="AA5" s="108"/>
    </row>
    <row r="6" spans="1:58" x14ac:dyDescent="0.2">
      <c r="A6" s="108" t="s">
        <v>14</v>
      </c>
      <c r="B6" s="108"/>
      <c r="C6" s="102"/>
      <c r="D6" s="103"/>
      <c r="E6" s="109"/>
      <c r="F6" s="108"/>
      <c r="G6" s="103"/>
      <c r="H6" s="110"/>
      <c r="I6" s="103"/>
      <c r="J6" s="105"/>
      <c r="K6" s="105"/>
      <c r="L6" s="105"/>
      <c r="M6" s="105"/>
      <c r="N6" s="105"/>
      <c r="O6" s="105"/>
      <c r="P6" s="108"/>
      <c r="Q6" s="108"/>
      <c r="R6" s="108"/>
      <c r="S6" s="108"/>
      <c r="T6" s="108"/>
      <c r="U6" s="108"/>
      <c r="V6" s="108"/>
      <c r="W6" s="108"/>
      <c r="X6" s="108"/>
      <c r="Y6" s="108"/>
      <c r="Z6" s="108"/>
      <c r="AA6" s="108"/>
    </row>
    <row r="7" spans="1:58" x14ac:dyDescent="0.2">
      <c r="A7" s="108" t="s">
        <v>105</v>
      </c>
      <c r="B7" s="108"/>
      <c r="C7" s="102"/>
      <c r="D7" s="103"/>
      <c r="E7" s="109"/>
      <c r="F7" s="108"/>
      <c r="G7" s="103"/>
      <c r="H7" s="110"/>
      <c r="I7" s="103"/>
      <c r="J7" s="105"/>
      <c r="K7" s="105"/>
      <c r="L7" s="105"/>
      <c r="M7" s="105"/>
      <c r="N7" s="105"/>
      <c r="O7" s="105"/>
      <c r="P7" s="108"/>
      <c r="Q7" s="108"/>
      <c r="R7" s="108"/>
      <c r="S7" s="108"/>
      <c r="T7" s="108"/>
      <c r="U7" s="108"/>
      <c r="V7" s="108"/>
      <c r="W7" s="108"/>
      <c r="X7" s="108"/>
      <c r="Y7" s="108"/>
      <c r="Z7" s="108"/>
      <c r="AA7" s="108"/>
    </row>
    <row r="8" spans="1:58" x14ac:dyDescent="0.2">
      <c r="A8" s="108"/>
      <c r="B8" s="108"/>
      <c r="C8" s="102"/>
      <c r="D8" s="103"/>
      <c r="E8" s="108"/>
      <c r="F8" s="102"/>
      <c r="G8" s="103"/>
      <c r="H8" s="108"/>
      <c r="I8" s="102"/>
      <c r="J8" s="103"/>
      <c r="K8" s="108"/>
      <c r="L8" s="102"/>
      <c r="M8" s="103"/>
      <c r="N8" s="108"/>
      <c r="O8" s="102"/>
      <c r="P8" s="103"/>
      <c r="Q8" s="108"/>
      <c r="R8" s="102"/>
      <c r="S8" s="103"/>
      <c r="T8" s="108"/>
      <c r="U8" s="102"/>
      <c r="V8" s="103"/>
      <c r="W8" s="108"/>
      <c r="X8" s="102"/>
      <c r="Y8" s="103"/>
      <c r="Z8" s="108"/>
      <c r="AA8" s="102"/>
    </row>
    <row r="9" spans="1:58" ht="14.25" x14ac:dyDescent="0.25">
      <c r="A9" s="111" t="s">
        <v>17</v>
      </c>
      <c r="B9" s="112" t="s">
        <v>18</v>
      </c>
      <c r="C9" s="112" t="s">
        <v>19</v>
      </c>
      <c r="D9" s="113" t="s">
        <v>106</v>
      </c>
      <c r="E9" s="126" t="s">
        <v>107</v>
      </c>
      <c r="F9" s="126"/>
      <c r="G9" s="113" t="s">
        <v>20</v>
      </c>
      <c r="H9" s="129" t="s">
        <v>21</v>
      </c>
      <c r="I9" s="114" t="s">
        <v>22</v>
      </c>
      <c r="J9" s="113" t="s">
        <v>24</v>
      </c>
      <c r="K9" s="114" t="s">
        <v>108</v>
      </c>
      <c r="L9" s="113" t="s">
        <v>26</v>
      </c>
      <c r="M9" s="113" t="s">
        <v>27</v>
      </c>
      <c r="N9" s="129" t="s">
        <v>28</v>
      </c>
      <c r="O9" s="115" t="s">
        <v>29</v>
      </c>
      <c r="P9" s="129" t="s">
        <v>30</v>
      </c>
      <c r="Q9" s="115" t="s">
        <v>109</v>
      </c>
      <c r="R9" s="115" t="s">
        <v>110</v>
      </c>
      <c r="S9" s="113" t="s">
        <v>111</v>
      </c>
      <c r="T9" s="114" t="s">
        <v>111</v>
      </c>
      <c r="U9" s="129" t="s">
        <v>34</v>
      </c>
      <c r="V9" s="129" t="s">
        <v>35</v>
      </c>
      <c r="W9" s="129" t="s">
        <v>112</v>
      </c>
      <c r="X9" s="129" t="s">
        <v>113</v>
      </c>
      <c r="Y9" s="113" t="s">
        <v>36</v>
      </c>
      <c r="Z9" s="113" t="s">
        <v>114</v>
      </c>
      <c r="AA9" s="113" t="s">
        <v>115</v>
      </c>
    </row>
    <row r="10" spans="1:58" s="36" customFormat="1" ht="12" x14ac:dyDescent="0.2">
      <c r="A10" s="127" t="s">
        <v>37</v>
      </c>
      <c r="B10" s="128"/>
      <c r="C10" s="118"/>
      <c r="D10" s="118" t="s">
        <v>116</v>
      </c>
      <c r="E10" s="118" t="s">
        <v>117</v>
      </c>
      <c r="F10" s="118" t="s">
        <v>118</v>
      </c>
      <c r="G10" s="118" t="s">
        <v>38</v>
      </c>
      <c r="H10" s="130" t="s">
        <v>39</v>
      </c>
      <c r="I10" s="131" t="s">
        <v>40</v>
      </c>
      <c r="J10" s="118" t="s">
        <v>42</v>
      </c>
      <c r="K10" s="131" t="s">
        <v>119</v>
      </c>
      <c r="L10" s="118" t="s">
        <v>43</v>
      </c>
      <c r="M10" s="118"/>
      <c r="N10" s="130" t="s">
        <v>44</v>
      </c>
      <c r="O10" s="132" t="s">
        <v>120</v>
      </c>
      <c r="P10" s="132" t="s">
        <v>120</v>
      </c>
      <c r="Q10" s="132" t="s">
        <v>120</v>
      </c>
      <c r="R10" s="132" t="s">
        <v>120</v>
      </c>
      <c r="S10" s="118" t="s">
        <v>42</v>
      </c>
      <c r="T10" s="131" t="s">
        <v>46</v>
      </c>
      <c r="U10" s="130" t="s">
        <v>42</v>
      </c>
      <c r="V10" s="130" t="s">
        <v>42</v>
      </c>
      <c r="W10" s="130" t="s">
        <v>42</v>
      </c>
      <c r="X10" s="130" t="s">
        <v>42</v>
      </c>
      <c r="Y10" s="118" t="s">
        <v>42</v>
      </c>
      <c r="Z10" s="118" t="s">
        <v>42</v>
      </c>
      <c r="AA10" s="118" t="s">
        <v>45</v>
      </c>
      <c r="AB10" s="35"/>
      <c r="AC10" s="61"/>
      <c r="AD10" s="61"/>
      <c r="AE10" s="61"/>
      <c r="AF10" s="61"/>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row>
    <row r="11" spans="1:58" x14ac:dyDescent="0.2">
      <c r="A11" s="86">
        <v>26</v>
      </c>
      <c r="B11" s="30" t="s">
        <v>121</v>
      </c>
      <c r="C11" s="36" t="s">
        <v>213</v>
      </c>
      <c r="D11" s="100"/>
      <c r="E11" s="41">
        <v>1</v>
      </c>
      <c r="F11" s="405">
        <v>1.3</v>
      </c>
      <c r="G11" s="406">
        <v>15.7</v>
      </c>
      <c r="H11" s="406">
        <v>9.3000000000000007</v>
      </c>
      <c r="I11" s="407">
        <v>100</v>
      </c>
      <c r="J11" s="407">
        <v>11</v>
      </c>
      <c r="K11" s="408">
        <v>0.14000000000000001</v>
      </c>
      <c r="L11" s="407">
        <v>10.1</v>
      </c>
      <c r="M11" s="406">
        <v>7.4</v>
      </c>
      <c r="N11" s="408">
        <v>0.34</v>
      </c>
      <c r="O11" s="407">
        <v>14</v>
      </c>
      <c r="P11" s="406">
        <v>4.8</v>
      </c>
      <c r="Q11" s="407">
        <v>540</v>
      </c>
      <c r="R11" s="406">
        <v>4.4000000000000004</v>
      </c>
      <c r="S11" s="406">
        <v>9.1999999999999993</v>
      </c>
      <c r="T11" s="407">
        <v>95</v>
      </c>
      <c r="U11" s="406">
        <v>7.3</v>
      </c>
      <c r="V11" s="406">
        <v>1.9</v>
      </c>
      <c r="W11" s="406">
        <v>9.6999999999999993</v>
      </c>
      <c r="X11" s="406">
        <v>1.5</v>
      </c>
      <c r="Y11" s="407">
        <v>10</v>
      </c>
      <c r="Z11" s="406">
        <v>9.1</v>
      </c>
      <c r="AA11" s="407">
        <v>17</v>
      </c>
    </row>
    <row r="12" spans="1:58" x14ac:dyDescent="0.2">
      <c r="A12" s="87"/>
      <c r="B12" s="98" t="s">
        <v>122</v>
      </c>
      <c r="C12" s="36" t="s">
        <v>213</v>
      </c>
      <c r="D12" s="420"/>
      <c r="E12" s="421"/>
      <c r="F12" s="409"/>
      <c r="G12" s="406">
        <v>15.7</v>
      </c>
      <c r="H12" s="406">
        <v>9.9</v>
      </c>
      <c r="I12" s="407">
        <v>100</v>
      </c>
      <c r="J12" s="407">
        <v>11</v>
      </c>
      <c r="K12" s="408">
        <v>0.15</v>
      </c>
      <c r="L12" s="407">
        <v>10</v>
      </c>
      <c r="M12" s="406">
        <v>7.4</v>
      </c>
      <c r="N12" s="408">
        <v>0.34</v>
      </c>
      <c r="O12" s="407">
        <v>13</v>
      </c>
      <c r="P12" s="406">
        <v>4.5999999999999996</v>
      </c>
      <c r="Q12" s="407">
        <v>540</v>
      </c>
      <c r="R12" s="407">
        <v>29</v>
      </c>
      <c r="S12" s="406">
        <v>9.1999999999999993</v>
      </c>
      <c r="T12" s="407">
        <v>96</v>
      </c>
      <c r="U12" s="409"/>
      <c r="V12" s="409"/>
      <c r="W12" s="409"/>
      <c r="X12" s="409"/>
      <c r="Y12" s="409"/>
      <c r="Z12" s="409"/>
      <c r="AA12" s="409"/>
    </row>
    <row r="13" spans="1:58" x14ac:dyDescent="0.2">
      <c r="A13" s="87">
        <v>30</v>
      </c>
      <c r="B13" s="34" t="s">
        <v>123</v>
      </c>
      <c r="C13" s="36" t="s">
        <v>214</v>
      </c>
      <c r="D13" s="100"/>
      <c r="E13" s="76">
        <v>1.4</v>
      </c>
      <c r="F13" s="405">
        <v>2.2000000000000002</v>
      </c>
      <c r="G13" s="406">
        <v>16.100000000000001</v>
      </c>
      <c r="H13" s="406">
        <v>3</v>
      </c>
      <c r="I13" s="407">
        <v>75</v>
      </c>
      <c r="J13" s="407">
        <v>12</v>
      </c>
      <c r="K13" s="408">
        <v>0.3</v>
      </c>
      <c r="L13" s="407">
        <v>11.5</v>
      </c>
      <c r="M13" s="406">
        <v>7.4</v>
      </c>
      <c r="N13" s="408">
        <v>0.43</v>
      </c>
      <c r="O13" s="407">
        <v>18</v>
      </c>
      <c r="P13" s="407">
        <v>130</v>
      </c>
      <c r="Q13" s="407">
        <v>590</v>
      </c>
      <c r="R13" s="407">
        <v>18</v>
      </c>
      <c r="S13" s="406">
        <v>8.8000000000000007</v>
      </c>
      <c r="T13" s="407">
        <v>91</v>
      </c>
      <c r="U13" s="406">
        <v>7.9</v>
      </c>
      <c r="V13" s="406">
        <v>1.9</v>
      </c>
      <c r="W13" s="407">
        <v>12</v>
      </c>
      <c r="X13" s="406">
        <v>1.6</v>
      </c>
      <c r="Y13" s="407">
        <v>11</v>
      </c>
      <c r="Z13" s="407">
        <v>10</v>
      </c>
      <c r="AA13" s="406">
        <v>7.8</v>
      </c>
    </row>
    <row r="14" spans="1:58" x14ac:dyDescent="0.2">
      <c r="A14" s="87"/>
      <c r="B14" s="34" t="s">
        <v>124</v>
      </c>
      <c r="C14" s="36" t="s">
        <v>214</v>
      </c>
      <c r="D14" s="420"/>
      <c r="E14" s="421"/>
      <c r="F14" s="409"/>
      <c r="G14" s="406">
        <v>10.7</v>
      </c>
      <c r="H14" s="406">
        <v>6.5</v>
      </c>
      <c r="I14" s="407">
        <v>100</v>
      </c>
      <c r="J14" s="407">
        <v>13</v>
      </c>
      <c r="K14" s="408">
        <v>0.22</v>
      </c>
      <c r="L14" s="407">
        <v>10.1</v>
      </c>
      <c r="M14" s="406">
        <v>6.6</v>
      </c>
      <c r="N14" s="408">
        <v>0.33</v>
      </c>
      <c r="O14" s="407">
        <v>16</v>
      </c>
      <c r="P14" s="407">
        <v>400</v>
      </c>
      <c r="Q14" s="407">
        <v>830</v>
      </c>
      <c r="R14" s="407">
        <v>15</v>
      </c>
      <c r="S14" s="406">
        <v>3.2</v>
      </c>
      <c r="T14" s="407">
        <v>29</v>
      </c>
      <c r="U14" s="409"/>
      <c r="V14" s="409"/>
      <c r="W14" s="409"/>
      <c r="X14" s="409"/>
      <c r="Y14" s="409"/>
      <c r="Z14" s="409"/>
      <c r="AA14" s="409"/>
    </row>
    <row r="15" spans="1:58" x14ac:dyDescent="0.2">
      <c r="A15" s="88">
        <v>46</v>
      </c>
      <c r="B15" s="27" t="s">
        <v>125</v>
      </c>
      <c r="C15" s="36" t="s">
        <v>215</v>
      </c>
      <c r="D15" s="98"/>
      <c r="E15" s="41">
        <v>2.85</v>
      </c>
      <c r="F15" s="406">
        <v>2.85</v>
      </c>
      <c r="G15" s="406">
        <v>18.5</v>
      </c>
      <c r="H15" s="406">
        <v>2</v>
      </c>
      <c r="I15" s="407">
        <v>70</v>
      </c>
      <c r="J15" s="407">
        <v>10</v>
      </c>
      <c r="K15" s="408">
        <v>0.13</v>
      </c>
      <c r="L15" s="406">
        <v>8.9700000000000006</v>
      </c>
      <c r="M15" s="406">
        <v>7.3</v>
      </c>
      <c r="N15" s="408">
        <v>0.41</v>
      </c>
      <c r="O15" s="406">
        <v>7</v>
      </c>
      <c r="P15" s="414">
        <v>3</v>
      </c>
      <c r="Q15" s="407">
        <v>360</v>
      </c>
      <c r="R15" s="407">
        <v>15</v>
      </c>
      <c r="S15" s="406">
        <v>9</v>
      </c>
      <c r="T15" s="407">
        <v>99</v>
      </c>
      <c r="U15" s="406">
        <v>9</v>
      </c>
      <c r="V15" s="406">
        <v>2</v>
      </c>
      <c r="W15" s="406">
        <v>4.8</v>
      </c>
      <c r="X15" s="408">
        <v>0.86</v>
      </c>
      <c r="Y15" s="406">
        <v>7.2</v>
      </c>
      <c r="Z15" s="406">
        <v>5.9</v>
      </c>
      <c r="AA15" s="406">
        <v>7.4</v>
      </c>
    </row>
    <row r="16" spans="1:58" x14ac:dyDescent="0.2">
      <c r="A16" s="87"/>
      <c r="B16" s="27" t="s">
        <v>126</v>
      </c>
      <c r="C16" s="36" t="s">
        <v>215</v>
      </c>
      <c r="D16" s="420"/>
      <c r="E16" s="421"/>
      <c r="F16" s="409"/>
      <c r="G16" s="406">
        <v>15.3</v>
      </c>
      <c r="H16" s="407">
        <v>10</v>
      </c>
      <c r="I16" s="407">
        <v>70</v>
      </c>
      <c r="J16" s="406">
        <v>9.1999999999999993</v>
      </c>
      <c r="K16" s="411">
        <v>9.1999999999999998E-2</v>
      </c>
      <c r="L16" s="406">
        <v>9.5299999999999994</v>
      </c>
      <c r="M16" s="406">
        <v>6.8</v>
      </c>
      <c r="N16" s="408">
        <v>0.46</v>
      </c>
      <c r="O16" s="407">
        <v>120</v>
      </c>
      <c r="P16" s="407">
        <v>12</v>
      </c>
      <c r="Q16" s="407">
        <v>460</v>
      </c>
      <c r="R16" s="407">
        <v>14</v>
      </c>
      <c r="S16" s="406">
        <v>3.1</v>
      </c>
      <c r="T16" s="407">
        <v>32</v>
      </c>
      <c r="U16" s="409"/>
      <c r="V16" s="409"/>
      <c r="W16" s="409"/>
      <c r="X16" s="409"/>
      <c r="Y16" s="409"/>
      <c r="Z16" s="409"/>
      <c r="AA16" s="409"/>
    </row>
    <row r="17" spans="1:27" x14ac:dyDescent="0.2">
      <c r="A17" s="88">
        <v>510</v>
      </c>
      <c r="B17" s="27" t="s">
        <v>127</v>
      </c>
      <c r="C17" s="36" t="s">
        <v>216</v>
      </c>
      <c r="D17" s="100"/>
      <c r="E17" s="41">
        <v>2.9</v>
      </c>
      <c r="F17" s="405">
        <v>3.4</v>
      </c>
      <c r="G17" s="406">
        <v>17.7</v>
      </c>
      <c r="H17" s="406">
        <v>2.2000000000000002</v>
      </c>
      <c r="I17" s="407">
        <v>65</v>
      </c>
      <c r="J17" s="407">
        <v>10</v>
      </c>
      <c r="K17" s="408">
        <v>0.14000000000000001</v>
      </c>
      <c r="L17" s="406">
        <v>6.52</v>
      </c>
      <c r="M17" s="406">
        <v>7.1</v>
      </c>
      <c r="N17" s="408">
        <v>0.14000000000000001</v>
      </c>
      <c r="O17" s="407">
        <v>12</v>
      </c>
      <c r="P17" s="407">
        <v>110</v>
      </c>
      <c r="Q17" s="407">
        <v>490</v>
      </c>
      <c r="R17" s="407">
        <v>12</v>
      </c>
      <c r="S17" s="406">
        <v>9.1</v>
      </c>
      <c r="T17" s="407">
        <v>100</v>
      </c>
      <c r="U17" s="406">
        <v>4.5999999999999996</v>
      </c>
      <c r="V17" s="406">
        <v>1.2</v>
      </c>
      <c r="W17" s="406">
        <v>4.5999999999999996</v>
      </c>
      <c r="X17" s="408">
        <v>0.89</v>
      </c>
      <c r="Y17" s="406">
        <v>7.7</v>
      </c>
      <c r="Z17" s="406">
        <v>5.8</v>
      </c>
      <c r="AA17" s="407">
        <v>12</v>
      </c>
    </row>
    <row r="18" spans="1:27" x14ac:dyDescent="0.2">
      <c r="A18" s="87"/>
      <c r="B18" s="27" t="s">
        <v>128</v>
      </c>
      <c r="C18" s="36" t="s">
        <v>216</v>
      </c>
      <c r="D18" s="420"/>
      <c r="E18" s="421"/>
      <c r="F18" s="409"/>
      <c r="G18" s="406">
        <v>10.7</v>
      </c>
      <c r="H18" s="406">
        <v>1.5</v>
      </c>
      <c r="I18" s="407">
        <v>80</v>
      </c>
      <c r="J18" s="406">
        <v>9.6</v>
      </c>
      <c r="K18" s="408">
        <v>0.18</v>
      </c>
      <c r="L18" s="406">
        <v>6.74</v>
      </c>
      <c r="M18" s="406">
        <v>6.4</v>
      </c>
      <c r="N18" s="408">
        <v>0.15</v>
      </c>
      <c r="O18" s="406">
        <v>5.9</v>
      </c>
      <c r="P18" s="407">
        <v>240</v>
      </c>
      <c r="Q18" s="407">
        <v>590</v>
      </c>
      <c r="R18" s="407">
        <v>14</v>
      </c>
      <c r="S18" s="406">
        <v>5.6</v>
      </c>
      <c r="T18" s="407">
        <v>53</v>
      </c>
      <c r="U18" s="409"/>
      <c r="V18" s="409"/>
      <c r="W18" s="409"/>
      <c r="X18" s="409"/>
      <c r="Y18" s="409"/>
      <c r="Z18" s="409"/>
      <c r="AA18" s="409"/>
    </row>
    <row r="19" spans="1:27" x14ac:dyDescent="0.2">
      <c r="A19" s="88">
        <v>522</v>
      </c>
      <c r="B19" s="27" t="s">
        <v>129</v>
      </c>
      <c r="C19" s="36" t="s">
        <v>217</v>
      </c>
      <c r="D19" s="32"/>
      <c r="E19" s="41">
        <v>2.2000000000000002</v>
      </c>
      <c r="F19" s="406">
        <v>3</v>
      </c>
      <c r="G19" s="406">
        <v>17.2</v>
      </c>
      <c r="H19" s="406">
        <v>1.1000000000000001</v>
      </c>
      <c r="I19" s="407">
        <v>80</v>
      </c>
      <c r="J19" s="406">
        <v>9.8000000000000007</v>
      </c>
      <c r="K19" s="408">
        <v>0.14000000000000001</v>
      </c>
      <c r="L19" s="406">
        <v>6.08</v>
      </c>
      <c r="M19" s="406">
        <v>6.8</v>
      </c>
      <c r="N19" s="408">
        <v>0.1</v>
      </c>
      <c r="O19" s="407">
        <v>15</v>
      </c>
      <c r="P19" s="407">
        <v>160</v>
      </c>
      <c r="Q19" s="407">
        <v>520</v>
      </c>
      <c r="R19" s="406">
        <v>6.6</v>
      </c>
      <c r="S19" s="406">
        <v>8.8000000000000007</v>
      </c>
      <c r="T19" s="407">
        <v>96</v>
      </c>
      <c r="U19" s="406">
        <v>3.9</v>
      </c>
      <c r="V19" s="406">
        <v>1</v>
      </c>
      <c r="W19" s="406">
        <v>4.8</v>
      </c>
      <c r="X19" s="408">
        <v>0.65</v>
      </c>
      <c r="Y19" s="406">
        <v>8</v>
      </c>
      <c r="Z19" s="406">
        <v>4.7</v>
      </c>
      <c r="AA19" s="406">
        <v>5</v>
      </c>
    </row>
    <row r="20" spans="1:27" x14ac:dyDescent="0.2">
      <c r="A20" s="87"/>
      <c r="B20" s="27" t="s">
        <v>130</v>
      </c>
      <c r="C20" s="36" t="s">
        <v>217</v>
      </c>
      <c r="D20" s="420"/>
      <c r="E20" s="421"/>
      <c r="F20" s="409"/>
      <c r="G20" s="406">
        <v>10.6</v>
      </c>
      <c r="H20" s="406">
        <v>1.7</v>
      </c>
      <c r="I20" s="407">
        <v>110</v>
      </c>
      <c r="J20" s="407">
        <v>10</v>
      </c>
      <c r="K20" s="408">
        <v>0.2</v>
      </c>
      <c r="L20" s="406">
        <v>6.47</v>
      </c>
      <c r="M20" s="406">
        <v>6.2</v>
      </c>
      <c r="N20" s="408">
        <v>0.13</v>
      </c>
      <c r="O20" s="406">
        <v>8.9</v>
      </c>
      <c r="P20" s="407">
        <v>290</v>
      </c>
      <c r="Q20" s="407">
        <v>620</v>
      </c>
      <c r="R20" s="407">
        <v>19</v>
      </c>
      <c r="S20" s="406">
        <v>2.7</v>
      </c>
      <c r="T20" s="407">
        <v>26</v>
      </c>
      <c r="U20" s="409"/>
      <c r="V20" s="409"/>
      <c r="W20" s="409"/>
      <c r="X20" s="409"/>
      <c r="Y20" s="409"/>
      <c r="Z20" s="409"/>
      <c r="AA20" s="409"/>
    </row>
    <row r="21" spans="1:27" x14ac:dyDescent="0.2">
      <c r="A21" s="88">
        <v>530</v>
      </c>
      <c r="B21" s="27" t="s">
        <v>131</v>
      </c>
      <c r="C21" s="36" t="s">
        <v>216</v>
      </c>
      <c r="D21" s="100"/>
      <c r="E21" s="41">
        <v>1.5</v>
      </c>
      <c r="F21" s="405">
        <v>1.9</v>
      </c>
      <c r="G21" s="406">
        <v>17.8</v>
      </c>
      <c r="H21" s="406">
        <v>3.2</v>
      </c>
      <c r="I21" s="407">
        <v>100</v>
      </c>
      <c r="J21" s="407">
        <v>11</v>
      </c>
      <c r="K21" s="408">
        <v>0.17</v>
      </c>
      <c r="L21" s="406">
        <v>6.78</v>
      </c>
      <c r="M21" s="406">
        <v>7</v>
      </c>
      <c r="N21" s="408">
        <v>0.16</v>
      </c>
      <c r="O21" s="407">
        <v>34</v>
      </c>
      <c r="P21" s="407">
        <v>23</v>
      </c>
      <c r="Q21" s="407">
        <v>530</v>
      </c>
      <c r="R21" s="407">
        <v>25</v>
      </c>
      <c r="S21" s="406">
        <v>8.9</v>
      </c>
      <c r="T21" s="407">
        <v>97</v>
      </c>
      <c r="U21" s="406">
        <v>4.9000000000000004</v>
      </c>
      <c r="V21" s="406">
        <v>1.3</v>
      </c>
      <c r="W21" s="406">
        <v>4.7</v>
      </c>
      <c r="X21" s="408">
        <v>0.99</v>
      </c>
      <c r="Y21" s="406">
        <v>7.7</v>
      </c>
      <c r="Z21" s="406">
        <v>6.1</v>
      </c>
      <c r="AA21" s="407">
        <v>22</v>
      </c>
    </row>
    <row r="22" spans="1:27" x14ac:dyDescent="0.2">
      <c r="A22" s="87"/>
      <c r="B22" s="27" t="s">
        <v>132</v>
      </c>
      <c r="C22" s="36" t="s">
        <v>216</v>
      </c>
      <c r="D22" s="420"/>
      <c r="E22" s="421"/>
      <c r="F22" s="409"/>
      <c r="G22" s="406">
        <v>17.3</v>
      </c>
      <c r="H22" s="406">
        <v>4.3</v>
      </c>
      <c r="I22" s="407">
        <v>110</v>
      </c>
      <c r="J22" s="407">
        <v>12</v>
      </c>
      <c r="K22" s="408">
        <v>0.17</v>
      </c>
      <c r="L22" s="406">
        <v>6.78</v>
      </c>
      <c r="M22" s="406">
        <v>6.9</v>
      </c>
      <c r="N22" s="408">
        <v>0.16</v>
      </c>
      <c r="O22" s="407">
        <v>29</v>
      </c>
      <c r="P22" s="407">
        <v>26</v>
      </c>
      <c r="Q22" s="407">
        <v>560</v>
      </c>
      <c r="R22" s="407">
        <v>20</v>
      </c>
      <c r="S22" s="406">
        <v>8.4</v>
      </c>
      <c r="T22" s="407">
        <v>92</v>
      </c>
      <c r="U22" s="409"/>
      <c r="V22" s="409"/>
      <c r="W22" s="409"/>
      <c r="X22" s="409"/>
      <c r="Y22" s="409"/>
      <c r="Z22" s="409"/>
      <c r="AA22" s="409"/>
    </row>
    <row r="23" spans="1:27" x14ac:dyDescent="0.2">
      <c r="A23" s="87">
        <v>560</v>
      </c>
      <c r="B23" s="34" t="s">
        <v>133</v>
      </c>
      <c r="C23" s="36" t="s">
        <v>213</v>
      </c>
      <c r="D23" s="28"/>
      <c r="E23" s="76">
        <v>1.3</v>
      </c>
      <c r="F23" s="405">
        <v>1.7</v>
      </c>
      <c r="G23" s="406">
        <v>15.9</v>
      </c>
      <c r="H23" s="406">
        <v>3.3</v>
      </c>
      <c r="I23" s="407">
        <v>100</v>
      </c>
      <c r="J23" s="407">
        <v>13</v>
      </c>
      <c r="K23" s="408">
        <v>0.25</v>
      </c>
      <c r="L23" s="406">
        <v>5.21</v>
      </c>
      <c r="M23" s="406">
        <v>6.9</v>
      </c>
      <c r="N23" s="408">
        <v>0.15</v>
      </c>
      <c r="O23" s="407">
        <v>18</v>
      </c>
      <c r="P23" s="410">
        <v>50</v>
      </c>
      <c r="Q23" s="407">
        <v>450</v>
      </c>
      <c r="R23" s="407">
        <v>17</v>
      </c>
      <c r="S23" s="406">
        <v>8.8000000000000007</v>
      </c>
      <c r="T23" s="407">
        <v>92</v>
      </c>
      <c r="U23" s="406">
        <v>5</v>
      </c>
      <c r="V23" s="408">
        <v>0.93</v>
      </c>
      <c r="W23" s="406">
        <v>3.4</v>
      </c>
      <c r="X23" s="408">
        <v>0.7</v>
      </c>
      <c r="Y23" s="406">
        <v>5.0999999999999996</v>
      </c>
      <c r="Z23" s="406">
        <v>4.2</v>
      </c>
      <c r="AA23" s="406">
        <v>6.2</v>
      </c>
    </row>
    <row r="24" spans="1:27" x14ac:dyDescent="0.2">
      <c r="A24" s="87"/>
      <c r="B24" s="34" t="s">
        <v>134</v>
      </c>
      <c r="C24" s="36" t="s">
        <v>213</v>
      </c>
      <c r="D24" s="420"/>
      <c r="E24" s="421"/>
      <c r="F24" s="409"/>
      <c r="G24" s="406">
        <v>15.6</v>
      </c>
      <c r="H24" s="406">
        <v>4.2</v>
      </c>
      <c r="I24" s="407">
        <v>100</v>
      </c>
      <c r="J24" s="407">
        <v>13</v>
      </c>
      <c r="K24" s="408">
        <v>0.41</v>
      </c>
      <c r="L24" s="406">
        <v>5.2</v>
      </c>
      <c r="M24" s="406">
        <v>6.8</v>
      </c>
      <c r="N24" s="408">
        <v>0.15</v>
      </c>
      <c r="O24" s="407">
        <v>16</v>
      </c>
      <c r="P24" s="410">
        <v>50</v>
      </c>
      <c r="Q24" s="407">
        <v>480</v>
      </c>
      <c r="R24" s="407">
        <v>18</v>
      </c>
      <c r="S24" s="406">
        <v>8.8000000000000007</v>
      </c>
      <c r="T24" s="407">
        <v>92</v>
      </c>
      <c r="U24" s="409"/>
      <c r="V24" s="409"/>
      <c r="W24" s="409"/>
      <c r="X24" s="409"/>
      <c r="Y24" s="409"/>
      <c r="Z24" s="409"/>
      <c r="AA24" s="409"/>
    </row>
    <row r="25" spans="1:27" x14ac:dyDescent="0.2">
      <c r="A25" s="88">
        <v>630</v>
      </c>
      <c r="B25" s="27" t="s">
        <v>135</v>
      </c>
      <c r="C25" s="36" t="s">
        <v>213</v>
      </c>
      <c r="D25" s="100"/>
      <c r="E25" s="41">
        <v>1.5</v>
      </c>
      <c r="F25" s="405">
        <v>1.8</v>
      </c>
      <c r="G25" s="406">
        <v>16.2</v>
      </c>
      <c r="H25" s="406">
        <v>4.5</v>
      </c>
      <c r="I25" s="407">
        <v>100</v>
      </c>
      <c r="J25" s="407">
        <v>12</v>
      </c>
      <c r="K25" s="408">
        <v>0.11</v>
      </c>
      <c r="L25" s="406">
        <v>7.53</v>
      </c>
      <c r="M25" s="406">
        <v>7.2</v>
      </c>
      <c r="N25" s="408">
        <v>0.18</v>
      </c>
      <c r="O25" s="406">
        <v>3.4</v>
      </c>
      <c r="P25" s="414">
        <v>3</v>
      </c>
      <c r="Q25" s="407">
        <v>550</v>
      </c>
      <c r="R25" s="407">
        <v>29</v>
      </c>
      <c r="S25" s="406">
        <v>9.3000000000000007</v>
      </c>
      <c r="T25" s="407">
        <v>97</v>
      </c>
      <c r="U25" s="406">
        <v>5.6</v>
      </c>
      <c r="V25" s="406">
        <v>1.8</v>
      </c>
      <c r="W25" s="406">
        <v>5.8</v>
      </c>
      <c r="X25" s="406">
        <v>1</v>
      </c>
      <c r="Y25" s="406">
        <v>8.4</v>
      </c>
      <c r="Z25" s="406">
        <v>7.3</v>
      </c>
      <c r="AA25" s="407">
        <v>19</v>
      </c>
    </row>
    <row r="26" spans="1:27" x14ac:dyDescent="0.2">
      <c r="A26" s="88"/>
      <c r="B26" s="27" t="s">
        <v>136</v>
      </c>
      <c r="C26" s="36" t="s">
        <v>213</v>
      </c>
      <c r="D26" s="420"/>
      <c r="E26" s="146"/>
      <c r="F26" s="409"/>
      <c r="G26" s="406">
        <v>16.2</v>
      </c>
      <c r="H26" s="406">
        <v>5.7</v>
      </c>
      <c r="I26" s="407">
        <v>90</v>
      </c>
      <c r="J26" s="407">
        <v>12</v>
      </c>
      <c r="K26" s="408">
        <v>0.28999999999999998</v>
      </c>
      <c r="L26" s="406">
        <v>7.52</v>
      </c>
      <c r="M26" s="406">
        <v>7.1</v>
      </c>
      <c r="N26" s="408">
        <v>0.18</v>
      </c>
      <c r="O26" s="406">
        <v>3.9</v>
      </c>
      <c r="P26" s="414">
        <v>3</v>
      </c>
      <c r="Q26" s="407">
        <v>550</v>
      </c>
      <c r="R26" s="407">
        <v>31</v>
      </c>
      <c r="S26" s="406">
        <v>9.1999999999999993</v>
      </c>
      <c r="T26" s="407">
        <v>96</v>
      </c>
      <c r="U26" s="409"/>
      <c r="V26" s="409"/>
      <c r="W26" s="409"/>
      <c r="X26" s="409"/>
      <c r="Y26" s="409"/>
      <c r="Z26" s="409"/>
      <c r="AA26" s="409"/>
    </row>
    <row r="27" spans="1:27" x14ac:dyDescent="0.2">
      <c r="A27" s="88">
        <v>638</v>
      </c>
      <c r="B27" s="27" t="s">
        <v>137</v>
      </c>
      <c r="C27" s="36" t="s">
        <v>214</v>
      </c>
      <c r="D27" s="28"/>
      <c r="E27" s="41">
        <v>2</v>
      </c>
      <c r="F27" s="405">
        <v>2.4</v>
      </c>
      <c r="G27" s="406">
        <v>16.2</v>
      </c>
      <c r="H27" s="406">
        <v>2.5</v>
      </c>
      <c r="I27" s="407">
        <v>80</v>
      </c>
      <c r="J27" s="407">
        <v>12</v>
      </c>
      <c r="K27" s="408">
        <v>0.22</v>
      </c>
      <c r="L27" s="406">
        <v>7.64</v>
      </c>
      <c r="M27" s="406">
        <v>7.1</v>
      </c>
      <c r="N27" s="408">
        <v>0.21</v>
      </c>
      <c r="O27" s="407">
        <v>17</v>
      </c>
      <c r="P27" s="414">
        <v>3</v>
      </c>
      <c r="Q27" s="407">
        <v>520</v>
      </c>
      <c r="R27" s="407">
        <v>19</v>
      </c>
      <c r="S27" s="406">
        <v>8.9</v>
      </c>
      <c r="T27" s="407">
        <v>92</v>
      </c>
      <c r="U27" s="406">
        <v>5.9</v>
      </c>
      <c r="V27" s="406">
        <v>1.9</v>
      </c>
      <c r="W27" s="406">
        <v>5.9</v>
      </c>
      <c r="X27" s="406">
        <v>1</v>
      </c>
      <c r="Y27" s="406">
        <v>8.4</v>
      </c>
      <c r="Z27" s="406">
        <v>7.1</v>
      </c>
      <c r="AA27" s="407">
        <v>12</v>
      </c>
    </row>
    <row r="28" spans="1:27" x14ac:dyDescent="0.2">
      <c r="A28" s="88"/>
      <c r="B28" s="27" t="s">
        <v>138</v>
      </c>
      <c r="C28" s="36" t="s">
        <v>214</v>
      </c>
      <c r="D28" s="420"/>
      <c r="E28" s="146"/>
      <c r="F28" s="409"/>
      <c r="G28" s="406">
        <v>16.100000000000001</v>
      </c>
      <c r="H28" s="406">
        <v>2.9</v>
      </c>
      <c r="I28" s="407">
        <v>80</v>
      </c>
      <c r="J28" s="407">
        <v>12</v>
      </c>
      <c r="K28" s="408">
        <v>0.13</v>
      </c>
      <c r="L28" s="406">
        <v>7.45</v>
      </c>
      <c r="M28" s="406">
        <v>7.1</v>
      </c>
      <c r="N28" s="408">
        <v>0.2</v>
      </c>
      <c r="O28" s="407">
        <v>22</v>
      </c>
      <c r="P28" s="414">
        <v>3</v>
      </c>
      <c r="Q28" s="407">
        <v>560</v>
      </c>
      <c r="R28" s="407">
        <v>20</v>
      </c>
      <c r="S28" s="406">
        <v>8.8000000000000007</v>
      </c>
      <c r="T28" s="407">
        <v>91</v>
      </c>
      <c r="U28" s="409"/>
      <c r="V28" s="409"/>
      <c r="W28" s="409"/>
      <c r="X28" s="409"/>
      <c r="Y28" s="409"/>
      <c r="Z28" s="409"/>
      <c r="AA28" s="409"/>
    </row>
    <row r="29" spans="1:27" x14ac:dyDescent="0.2">
      <c r="A29" s="88">
        <v>644</v>
      </c>
      <c r="B29" s="27" t="s">
        <v>139</v>
      </c>
      <c r="C29" s="36" t="s">
        <v>214</v>
      </c>
      <c r="D29" s="100"/>
      <c r="E29" s="41">
        <v>2.2000000000000002</v>
      </c>
      <c r="F29" s="405">
        <v>2.6</v>
      </c>
      <c r="G29" s="406">
        <v>16</v>
      </c>
      <c r="H29" s="406">
        <v>2.6</v>
      </c>
      <c r="I29" s="407">
        <v>75</v>
      </c>
      <c r="J29" s="407">
        <v>12</v>
      </c>
      <c r="K29" s="408">
        <v>0.12</v>
      </c>
      <c r="L29" s="406">
        <v>7.73</v>
      </c>
      <c r="M29" s="406">
        <v>7.1</v>
      </c>
      <c r="N29" s="408">
        <v>0.21</v>
      </c>
      <c r="O29" s="407">
        <v>15</v>
      </c>
      <c r="P29" s="414">
        <v>3</v>
      </c>
      <c r="Q29" s="407">
        <v>500</v>
      </c>
      <c r="R29" s="407">
        <v>22</v>
      </c>
      <c r="S29" s="406">
        <v>9</v>
      </c>
      <c r="T29" s="407">
        <v>93</v>
      </c>
      <c r="U29" s="406">
        <v>6</v>
      </c>
      <c r="V29" s="406">
        <v>1.9</v>
      </c>
      <c r="W29" s="406">
        <v>5.9</v>
      </c>
      <c r="X29" s="406">
        <v>1</v>
      </c>
      <c r="Y29" s="406">
        <v>8.3000000000000007</v>
      </c>
      <c r="Z29" s="406">
        <v>7.1</v>
      </c>
      <c r="AA29" s="407">
        <v>14</v>
      </c>
    </row>
    <row r="30" spans="1:27" x14ac:dyDescent="0.2">
      <c r="A30" s="88"/>
      <c r="B30" s="27" t="s">
        <v>140</v>
      </c>
      <c r="C30" s="36" t="s">
        <v>214</v>
      </c>
      <c r="D30" s="420"/>
      <c r="E30" s="146"/>
      <c r="F30" s="409"/>
      <c r="G30" s="406">
        <v>15.8</v>
      </c>
      <c r="H30" s="406">
        <v>2.6</v>
      </c>
      <c r="I30" s="407">
        <v>100</v>
      </c>
      <c r="J30" s="407">
        <v>11</v>
      </c>
      <c r="K30" s="408">
        <v>0.2</v>
      </c>
      <c r="L30" s="406">
        <v>7.62</v>
      </c>
      <c r="M30" s="406">
        <v>7.1</v>
      </c>
      <c r="N30" s="408">
        <v>0.21</v>
      </c>
      <c r="O30" s="407">
        <v>12</v>
      </c>
      <c r="P30" s="414">
        <v>3</v>
      </c>
      <c r="Q30" s="407">
        <v>510</v>
      </c>
      <c r="R30" s="407">
        <v>20</v>
      </c>
      <c r="S30" s="406">
        <v>9</v>
      </c>
      <c r="T30" s="407">
        <v>93</v>
      </c>
      <c r="U30" s="409"/>
      <c r="V30" s="409"/>
      <c r="W30" s="409"/>
      <c r="X30" s="409"/>
      <c r="Y30" s="409"/>
      <c r="Z30" s="409"/>
      <c r="AA30" s="409"/>
    </row>
    <row r="31" spans="1:27" x14ac:dyDescent="0.2">
      <c r="A31" s="88">
        <v>658</v>
      </c>
      <c r="B31" s="27" t="s">
        <v>141</v>
      </c>
      <c r="C31" s="36" t="s">
        <v>214</v>
      </c>
      <c r="D31" s="32"/>
      <c r="E31" s="41">
        <v>2.4</v>
      </c>
      <c r="F31" s="405">
        <v>3.3</v>
      </c>
      <c r="G31" s="406">
        <v>16.2</v>
      </c>
      <c r="H31" s="406">
        <v>1.8</v>
      </c>
      <c r="I31" s="407">
        <v>30</v>
      </c>
      <c r="J31" s="406">
        <v>9.8000000000000007</v>
      </c>
      <c r="K31" s="411">
        <v>7.0000000000000007E-2</v>
      </c>
      <c r="L31" s="406">
        <v>7.32</v>
      </c>
      <c r="M31" s="406">
        <v>7</v>
      </c>
      <c r="N31" s="408">
        <v>0.15</v>
      </c>
      <c r="O31" s="407">
        <v>13</v>
      </c>
      <c r="P31" s="407">
        <v>15</v>
      </c>
      <c r="Q31" s="407">
        <v>460</v>
      </c>
      <c r="R31" s="407">
        <v>11</v>
      </c>
      <c r="S31" s="406">
        <v>8.8000000000000007</v>
      </c>
      <c r="T31" s="407">
        <v>92</v>
      </c>
      <c r="U31" s="406">
        <v>4.9000000000000004</v>
      </c>
      <c r="V31" s="406">
        <v>1.6</v>
      </c>
      <c r="W31" s="406">
        <v>6.3</v>
      </c>
      <c r="X31" s="408">
        <v>0.94</v>
      </c>
      <c r="Y31" s="406">
        <v>9.3000000000000007</v>
      </c>
      <c r="Z31" s="406">
        <v>6.9</v>
      </c>
      <c r="AA31" s="406">
        <v>9.6999999999999993</v>
      </c>
    </row>
    <row r="32" spans="1:27" x14ac:dyDescent="0.2">
      <c r="A32" s="88"/>
      <c r="B32" s="27" t="s">
        <v>142</v>
      </c>
      <c r="C32" s="36" t="s">
        <v>214</v>
      </c>
      <c r="D32" s="420"/>
      <c r="E32" s="146"/>
      <c r="F32" s="409"/>
      <c r="G32" s="406">
        <v>8.8000000000000007</v>
      </c>
      <c r="H32" s="406">
        <v>5.5</v>
      </c>
      <c r="I32" s="407">
        <v>70</v>
      </c>
      <c r="J32" s="407">
        <v>10</v>
      </c>
      <c r="K32" s="411">
        <v>8.8999999999999996E-2</v>
      </c>
      <c r="L32" s="406">
        <v>7.64</v>
      </c>
      <c r="M32" s="406">
        <v>6.3</v>
      </c>
      <c r="N32" s="408">
        <v>0.16</v>
      </c>
      <c r="O32" s="407">
        <v>21</v>
      </c>
      <c r="P32" s="407">
        <v>290</v>
      </c>
      <c r="Q32" s="407">
        <v>680</v>
      </c>
      <c r="R32" s="407">
        <v>12</v>
      </c>
      <c r="S32" s="406">
        <v>2.5</v>
      </c>
      <c r="T32" s="407">
        <v>23</v>
      </c>
      <c r="U32" s="409"/>
      <c r="V32" s="409"/>
      <c r="W32" s="409"/>
      <c r="X32" s="409"/>
      <c r="Y32" s="409"/>
      <c r="Z32" s="409"/>
      <c r="AA32" s="409"/>
    </row>
    <row r="33" spans="1:27" x14ac:dyDescent="0.2">
      <c r="A33" s="88">
        <v>740</v>
      </c>
      <c r="B33" s="27" t="s">
        <v>143</v>
      </c>
      <c r="C33" s="36" t="s">
        <v>214</v>
      </c>
      <c r="D33" s="100"/>
      <c r="E33" s="41">
        <v>3.8</v>
      </c>
      <c r="F33" s="405">
        <v>4.4000000000000004</v>
      </c>
      <c r="G33" s="406">
        <v>16.399999999999999</v>
      </c>
      <c r="H33" s="406">
        <v>1.5</v>
      </c>
      <c r="I33" s="407">
        <v>20</v>
      </c>
      <c r="J33" s="406">
        <v>6</v>
      </c>
      <c r="K33" s="411">
        <v>3.6999999999999998E-2</v>
      </c>
      <c r="L33" s="406">
        <v>6.49</v>
      </c>
      <c r="M33" s="406">
        <v>7</v>
      </c>
      <c r="N33" s="408">
        <v>0.15</v>
      </c>
      <c r="O33" s="406">
        <v>8.1</v>
      </c>
      <c r="P33" s="414">
        <v>3</v>
      </c>
      <c r="Q33" s="407">
        <v>320</v>
      </c>
      <c r="R33" s="407">
        <v>15</v>
      </c>
      <c r="S33" s="406">
        <v>8.9</v>
      </c>
      <c r="T33" s="407">
        <v>94</v>
      </c>
      <c r="U33" s="406">
        <v>4.4000000000000004</v>
      </c>
      <c r="V33" s="406">
        <v>1.4</v>
      </c>
      <c r="W33" s="406">
        <v>5.3</v>
      </c>
      <c r="X33" s="406">
        <v>1.1000000000000001</v>
      </c>
      <c r="Y33" s="406">
        <v>8.3000000000000007</v>
      </c>
      <c r="Z33" s="406">
        <v>5.9</v>
      </c>
      <c r="AA33" s="406">
        <v>8.3000000000000007</v>
      </c>
    </row>
    <row r="34" spans="1:27" x14ac:dyDescent="0.2">
      <c r="A34" s="89"/>
      <c r="B34" s="27" t="s">
        <v>144</v>
      </c>
      <c r="C34" s="36" t="s">
        <v>214</v>
      </c>
      <c r="D34" s="148"/>
      <c r="E34" s="419"/>
      <c r="F34" s="422"/>
      <c r="G34" s="406">
        <v>16.2</v>
      </c>
      <c r="H34" s="406">
        <v>1.2</v>
      </c>
      <c r="I34" s="407">
        <v>20</v>
      </c>
      <c r="J34" s="406">
        <v>6.3</v>
      </c>
      <c r="K34" s="408">
        <v>0.16</v>
      </c>
      <c r="L34" s="406">
        <v>6.47</v>
      </c>
      <c r="M34" s="406">
        <v>7</v>
      </c>
      <c r="N34" s="408">
        <v>0.15</v>
      </c>
      <c r="O34" s="407">
        <v>21</v>
      </c>
      <c r="P34" s="406">
        <v>3.2</v>
      </c>
      <c r="Q34" s="407">
        <v>330</v>
      </c>
      <c r="R34" s="407">
        <v>11</v>
      </c>
      <c r="S34" s="406">
        <v>9</v>
      </c>
      <c r="T34" s="407">
        <v>94</v>
      </c>
      <c r="U34" s="409"/>
      <c r="V34" s="409"/>
      <c r="W34" s="409"/>
      <c r="X34" s="409"/>
      <c r="Y34" s="409"/>
      <c r="Z34" s="409"/>
      <c r="AA34" s="409"/>
    </row>
    <row r="35" spans="1:27" x14ac:dyDescent="0.2">
      <c r="A35" s="17"/>
      <c r="B35" s="17"/>
      <c r="C35" s="12"/>
      <c r="D35" s="16"/>
      <c r="E35" s="16"/>
      <c r="F35" s="16"/>
      <c r="G35" s="16"/>
      <c r="H35" s="433"/>
      <c r="I35" s="433"/>
      <c r="J35" s="433"/>
      <c r="K35" s="433"/>
      <c r="L35" s="433"/>
      <c r="M35" s="433"/>
      <c r="N35" s="433"/>
      <c r="O35" s="433"/>
      <c r="P35" s="433"/>
      <c r="Q35" s="433"/>
      <c r="R35" s="433"/>
      <c r="S35" s="433"/>
      <c r="T35" s="433"/>
      <c r="U35" s="433"/>
      <c r="V35" s="433"/>
      <c r="W35" s="433"/>
      <c r="X35" s="433"/>
      <c r="Y35" s="433"/>
      <c r="Z35" s="433"/>
      <c r="AA35" s="433"/>
    </row>
    <row r="36" spans="1:27" x14ac:dyDescent="0.2">
      <c r="A36" s="17"/>
      <c r="B36" s="17"/>
      <c r="C36" s="20"/>
      <c r="D36" s="16"/>
      <c r="E36" s="16"/>
      <c r="F36" s="16"/>
      <c r="G36" s="16"/>
      <c r="H36" s="433"/>
      <c r="I36" s="433"/>
      <c r="J36" s="433"/>
      <c r="K36" s="433"/>
      <c r="L36" s="433"/>
      <c r="M36" s="433"/>
      <c r="N36" s="433"/>
      <c r="O36" s="433"/>
      <c r="P36" s="433"/>
      <c r="Q36" s="433"/>
      <c r="R36" s="433"/>
      <c r="S36" s="433"/>
      <c r="T36" s="433"/>
      <c r="U36" s="433"/>
      <c r="V36" s="433"/>
      <c r="W36" s="433"/>
      <c r="X36" s="433"/>
      <c r="Y36" s="433"/>
      <c r="Z36" s="433"/>
      <c r="AA36" s="433"/>
    </row>
    <row r="37" spans="1:27" x14ac:dyDescent="0.2">
      <c r="A37" s="119" t="s">
        <v>104</v>
      </c>
      <c r="B37" s="119"/>
      <c r="C37" s="108"/>
      <c r="D37" s="103"/>
      <c r="E37" s="103"/>
      <c r="F37" s="103"/>
      <c r="G37" s="120" t="s">
        <v>98</v>
      </c>
      <c r="H37" s="434"/>
      <c r="I37" s="434"/>
      <c r="J37" s="434"/>
      <c r="K37" s="434"/>
      <c r="L37" s="434"/>
      <c r="M37" s="434"/>
      <c r="N37" s="434"/>
      <c r="O37" s="434"/>
      <c r="P37" s="434"/>
      <c r="Q37" s="434"/>
      <c r="R37" s="434"/>
      <c r="S37" s="434"/>
      <c r="T37" s="434"/>
      <c r="U37" s="434"/>
      <c r="V37" s="434"/>
      <c r="W37" s="434"/>
      <c r="X37" s="434"/>
      <c r="Y37" s="434"/>
      <c r="Z37" s="434"/>
      <c r="AA37" s="434"/>
    </row>
    <row r="38" spans="1:27" x14ac:dyDescent="0.2">
      <c r="A38" s="108"/>
      <c r="B38" s="108"/>
      <c r="C38" s="133"/>
      <c r="D38" s="103"/>
      <c r="E38" s="103"/>
      <c r="F38" s="103"/>
      <c r="G38" s="103"/>
      <c r="H38" s="434"/>
      <c r="I38" s="434"/>
      <c r="J38" s="434"/>
      <c r="K38" s="434"/>
      <c r="L38" s="434"/>
      <c r="M38" s="434"/>
      <c r="N38" s="434"/>
      <c r="O38" s="434"/>
      <c r="P38" s="434"/>
      <c r="Q38" s="434"/>
      <c r="R38" s="434"/>
      <c r="S38" s="434"/>
      <c r="T38" s="434"/>
      <c r="U38" s="434"/>
      <c r="V38" s="434"/>
      <c r="W38" s="434"/>
      <c r="X38" s="434"/>
      <c r="Y38" s="434"/>
      <c r="Z38" s="434"/>
      <c r="AA38" s="434"/>
    </row>
    <row r="39" spans="1:27" x14ac:dyDescent="0.2">
      <c r="A39" s="88">
        <v>26</v>
      </c>
      <c r="B39" s="27" t="s">
        <v>121</v>
      </c>
      <c r="C39" s="36" t="s">
        <v>213</v>
      </c>
      <c r="D39" s="98">
        <v>0.5</v>
      </c>
      <c r="E39" s="41">
        <v>1</v>
      </c>
      <c r="F39" s="405">
        <v>1.3</v>
      </c>
      <c r="G39" s="406">
        <v>15.7</v>
      </c>
      <c r="H39" s="406">
        <v>9.3000000000000007</v>
      </c>
      <c r="I39" s="407">
        <v>100</v>
      </c>
      <c r="J39" s="407">
        <v>11</v>
      </c>
      <c r="K39" s="408">
        <v>0.14000000000000001</v>
      </c>
      <c r="L39" s="407">
        <v>10.1</v>
      </c>
      <c r="M39" s="406">
        <v>7.4</v>
      </c>
      <c r="N39" s="408">
        <v>0.34</v>
      </c>
      <c r="O39" s="407">
        <v>14</v>
      </c>
      <c r="P39" s="406">
        <v>4.8</v>
      </c>
      <c r="Q39" s="407">
        <v>540</v>
      </c>
      <c r="R39" s="406">
        <v>4.4000000000000004</v>
      </c>
      <c r="S39" s="406">
        <v>9.1999999999999993</v>
      </c>
      <c r="T39" s="407">
        <v>95</v>
      </c>
      <c r="U39" s="406">
        <v>7.3</v>
      </c>
      <c r="V39" s="406">
        <v>1.9</v>
      </c>
      <c r="W39" s="406">
        <v>9.6999999999999993</v>
      </c>
      <c r="X39" s="406">
        <v>1.5</v>
      </c>
      <c r="Y39" s="407">
        <v>10</v>
      </c>
      <c r="Z39" s="406">
        <v>9.1</v>
      </c>
      <c r="AA39" s="407">
        <v>17</v>
      </c>
    </row>
    <row r="40" spans="1:27" x14ac:dyDescent="0.2">
      <c r="A40" s="79"/>
      <c r="B40" s="79"/>
      <c r="C40" s="150"/>
      <c r="D40" s="80">
        <v>1</v>
      </c>
      <c r="E40" s="81"/>
      <c r="F40" s="81"/>
      <c r="G40" s="406">
        <v>15.7</v>
      </c>
      <c r="H40" s="435"/>
      <c r="I40" s="435"/>
      <c r="J40" s="435"/>
      <c r="K40" s="435"/>
      <c r="L40" s="435"/>
      <c r="M40" s="435"/>
      <c r="N40" s="435"/>
      <c r="O40" s="435"/>
      <c r="P40" s="435"/>
      <c r="Q40" s="435"/>
      <c r="R40" s="435"/>
      <c r="S40" s="406">
        <v>9.1999999999999993</v>
      </c>
      <c r="T40" s="407">
        <v>95</v>
      </c>
      <c r="U40" s="435"/>
      <c r="V40" s="435"/>
      <c r="W40" s="435"/>
      <c r="X40" s="435"/>
      <c r="Y40" s="435"/>
      <c r="Z40" s="436"/>
      <c r="AA40" s="437"/>
    </row>
    <row r="41" spans="1:27" x14ac:dyDescent="0.2">
      <c r="A41" s="79"/>
      <c r="B41" s="79"/>
      <c r="C41" s="150"/>
      <c r="D41" s="80">
        <v>2</v>
      </c>
      <c r="E41" s="81"/>
      <c r="F41" s="81"/>
      <c r="G41" s="406">
        <v>15.7</v>
      </c>
      <c r="H41" s="435"/>
      <c r="I41" s="435"/>
      <c r="J41" s="435"/>
      <c r="K41" s="435"/>
      <c r="L41" s="435"/>
      <c r="M41" s="435"/>
      <c r="N41" s="435"/>
      <c r="O41" s="435"/>
      <c r="P41" s="435"/>
      <c r="Q41" s="435"/>
      <c r="R41" s="435"/>
      <c r="S41" s="406">
        <v>9.1999999999999993</v>
      </c>
      <c r="T41" s="407">
        <v>95</v>
      </c>
      <c r="U41" s="435"/>
      <c r="V41" s="435"/>
      <c r="W41" s="435"/>
      <c r="X41" s="435"/>
      <c r="Y41" s="435"/>
      <c r="Z41" s="436"/>
      <c r="AA41" s="437"/>
    </row>
    <row r="42" spans="1:27" x14ac:dyDescent="0.2">
      <c r="A42" s="79"/>
      <c r="B42" s="79"/>
      <c r="C42" s="150"/>
      <c r="D42" s="80">
        <v>3</v>
      </c>
      <c r="E42" s="81"/>
      <c r="F42" s="81"/>
      <c r="G42" s="406">
        <v>15.7</v>
      </c>
      <c r="H42" s="435"/>
      <c r="I42" s="435"/>
      <c r="J42" s="435"/>
      <c r="K42" s="435"/>
      <c r="L42" s="435"/>
      <c r="M42" s="435"/>
      <c r="N42" s="435"/>
      <c r="O42" s="435"/>
      <c r="P42" s="435"/>
      <c r="Q42" s="435"/>
      <c r="R42" s="435"/>
      <c r="S42" s="406">
        <v>9.1999999999999993</v>
      </c>
      <c r="T42" s="407">
        <v>95</v>
      </c>
      <c r="U42" s="435"/>
      <c r="V42" s="435"/>
      <c r="W42" s="435"/>
      <c r="X42" s="435"/>
      <c r="Y42" s="435"/>
      <c r="Z42" s="436"/>
      <c r="AA42" s="437"/>
    </row>
    <row r="43" spans="1:27" x14ac:dyDescent="0.2">
      <c r="A43" s="79"/>
      <c r="B43" s="79"/>
      <c r="C43" s="150"/>
      <c r="D43" s="80">
        <v>4</v>
      </c>
      <c r="E43" s="81"/>
      <c r="F43" s="81"/>
      <c r="G43" s="406">
        <v>15.7</v>
      </c>
      <c r="H43" s="435"/>
      <c r="I43" s="435"/>
      <c r="J43" s="435"/>
      <c r="K43" s="435"/>
      <c r="L43" s="435"/>
      <c r="M43" s="435"/>
      <c r="N43" s="435"/>
      <c r="O43" s="435"/>
      <c r="P43" s="435"/>
      <c r="Q43" s="435"/>
      <c r="R43" s="435"/>
      <c r="S43" s="406">
        <v>9.1999999999999993</v>
      </c>
      <c r="T43" s="407">
        <v>95</v>
      </c>
      <c r="U43" s="435"/>
      <c r="V43" s="435"/>
      <c r="W43" s="435"/>
      <c r="X43" s="435"/>
      <c r="Y43" s="435"/>
      <c r="Z43" s="436"/>
      <c r="AA43" s="437"/>
    </row>
    <row r="44" spans="1:27" x14ac:dyDescent="0.2">
      <c r="A44" s="79"/>
      <c r="B44" s="79"/>
      <c r="C44" s="150"/>
      <c r="D44" s="80">
        <v>5</v>
      </c>
      <c r="E44" s="81"/>
      <c r="F44" s="81"/>
      <c r="G44" s="406">
        <v>15.7</v>
      </c>
      <c r="H44" s="435"/>
      <c r="I44" s="435"/>
      <c r="J44" s="435"/>
      <c r="K44" s="435"/>
      <c r="L44" s="435"/>
      <c r="M44" s="435"/>
      <c r="N44" s="435"/>
      <c r="O44" s="435"/>
      <c r="P44" s="435"/>
      <c r="Q44" s="435"/>
      <c r="R44" s="435"/>
      <c r="S44" s="406">
        <v>9.1999999999999993</v>
      </c>
      <c r="T44" s="407">
        <v>95</v>
      </c>
      <c r="U44" s="435"/>
      <c r="V44" s="435"/>
      <c r="W44" s="435"/>
      <c r="X44" s="435"/>
      <c r="Y44" s="435"/>
      <c r="Z44" s="436"/>
      <c r="AA44" s="437"/>
    </row>
    <row r="45" spans="1:27" x14ac:dyDescent="0.2">
      <c r="A45" s="79"/>
      <c r="B45" s="79"/>
      <c r="C45" s="150"/>
      <c r="D45" s="80">
        <v>6</v>
      </c>
      <c r="E45" s="81"/>
      <c r="F45" s="81"/>
      <c r="G45" s="406">
        <v>15.7</v>
      </c>
      <c r="H45" s="435"/>
      <c r="I45" s="435"/>
      <c r="J45" s="435"/>
      <c r="K45" s="435"/>
      <c r="L45" s="435"/>
      <c r="M45" s="435"/>
      <c r="N45" s="435"/>
      <c r="O45" s="435"/>
      <c r="P45" s="435"/>
      <c r="Q45" s="435"/>
      <c r="R45" s="435"/>
      <c r="S45" s="406">
        <v>9.1999999999999993</v>
      </c>
      <c r="T45" s="407">
        <v>95</v>
      </c>
      <c r="U45" s="435"/>
      <c r="V45" s="435"/>
      <c r="W45" s="435"/>
      <c r="X45" s="435"/>
      <c r="Y45" s="435"/>
      <c r="Z45" s="436"/>
      <c r="AA45" s="437"/>
    </row>
    <row r="46" spans="1:27" x14ac:dyDescent="0.2">
      <c r="A46" s="79"/>
      <c r="B46" s="79"/>
      <c r="C46" s="150"/>
      <c r="D46" s="80">
        <v>7</v>
      </c>
      <c r="E46" s="81"/>
      <c r="F46" s="81"/>
      <c r="G46" s="406">
        <v>15.7</v>
      </c>
      <c r="H46" s="435"/>
      <c r="I46" s="435"/>
      <c r="J46" s="435"/>
      <c r="K46" s="435"/>
      <c r="L46" s="435"/>
      <c r="M46" s="435"/>
      <c r="N46" s="435"/>
      <c r="O46" s="435"/>
      <c r="P46" s="435"/>
      <c r="Q46" s="435"/>
      <c r="R46" s="435"/>
      <c r="S46" s="406">
        <v>9.1999999999999993</v>
      </c>
      <c r="T46" s="407">
        <v>95</v>
      </c>
      <c r="U46" s="435"/>
      <c r="V46" s="435"/>
      <c r="W46" s="435"/>
      <c r="X46" s="435"/>
      <c r="Y46" s="435"/>
      <c r="Z46" s="436"/>
      <c r="AA46" s="437"/>
    </row>
    <row r="47" spans="1:27" x14ac:dyDescent="0.2">
      <c r="A47" s="79"/>
      <c r="B47" s="79"/>
      <c r="C47" s="150"/>
      <c r="D47" s="80">
        <v>8</v>
      </c>
      <c r="E47" s="81"/>
      <c r="F47" s="81"/>
      <c r="G47" s="406">
        <v>15.7</v>
      </c>
      <c r="H47" s="435"/>
      <c r="I47" s="435"/>
      <c r="J47" s="435"/>
      <c r="K47" s="435"/>
      <c r="L47" s="435"/>
      <c r="M47" s="435"/>
      <c r="N47" s="435"/>
      <c r="O47" s="435"/>
      <c r="P47" s="435"/>
      <c r="Q47" s="435"/>
      <c r="R47" s="435"/>
      <c r="S47" s="406">
        <v>9.1999999999999993</v>
      </c>
      <c r="T47" s="82">
        <v>96</v>
      </c>
      <c r="U47" s="435"/>
      <c r="V47" s="435"/>
      <c r="W47" s="435"/>
      <c r="X47" s="435"/>
      <c r="Y47" s="435"/>
      <c r="Z47" s="436"/>
      <c r="AA47" s="437"/>
    </row>
    <row r="48" spans="1:27" x14ac:dyDescent="0.2">
      <c r="A48" s="79"/>
      <c r="B48" s="79"/>
      <c r="C48" s="150"/>
      <c r="D48" s="80">
        <v>9</v>
      </c>
      <c r="E48" s="81"/>
      <c r="F48" s="81"/>
      <c r="G48" s="406">
        <v>15.7</v>
      </c>
      <c r="H48" s="435"/>
      <c r="I48" s="435"/>
      <c r="J48" s="435"/>
      <c r="K48" s="435"/>
      <c r="L48" s="435"/>
      <c r="M48" s="435"/>
      <c r="N48" s="435"/>
      <c r="O48" s="435"/>
      <c r="P48" s="435"/>
      <c r="Q48" s="435"/>
      <c r="R48" s="435"/>
      <c r="S48" s="406">
        <v>9.1999999999999993</v>
      </c>
      <c r="T48" s="82">
        <v>95</v>
      </c>
      <c r="U48" s="435"/>
      <c r="V48" s="435"/>
      <c r="W48" s="435"/>
      <c r="X48" s="435"/>
      <c r="Y48" s="435"/>
      <c r="Z48" s="436"/>
      <c r="AA48" s="437"/>
    </row>
    <row r="49" spans="1:27" x14ac:dyDescent="0.2">
      <c r="A49" s="79"/>
      <c r="B49" s="79"/>
      <c r="C49" s="150"/>
      <c r="D49" s="80">
        <v>10</v>
      </c>
      <c r="E49" s="81"/>
      <c r="F49" s="81"/>
      <c r="G49" s="406">
        <v>15.7</v>
      </c>
      <c r="H49" s="435"/>
      <c r="I49" s="435"/>
      <c r="J49" s="435"/>
      <c r="K49" s="435"/>
      <c r="L49" s="435"/>
      <c r="M49" s="435"/>
      <c r="N49" s="435"/>
      <c r="O49" s="435"/>
      <c r="P49" s="435"/>
      <c r="Q49" s="435"/>
      <c r="R49" s="435"/>
      <c r="S49" s="406">
        <v>9.1999999999999993</v>
      </c>
      <c r="T49" s="82">
        <v>95</v>
      </c>
      <c r="U49" s="435"/>
      <c r="V49" s="435"/>
      <c r="W49" s="435"/>
      <c r="X49" s="435"/>
      <c r="Y49" s="435"/>
      <c r="Z49" s="436"/>
      <c r="AA49" s="437"/>
    </row>
    <row r="50" spans="1:27" x14ac:dyDescent="0.2">
      <c r="A50" s="79"/>
      <c r="B50" s="79"/>
      <c r="C50" s="150"/>
      <c r="D50" s="80">
        <v>11</v>
      </c>
      <c r="E50" s="81"/>
      <c r="F50" s="81"/>
      <c r="G50" s="406">
        <v>15.7</v>
      </c>
      <c r="H50" s="435"/>
      <c r="I50" s="435"/>
      <c r="J50" s="435"/>
      <c r="K50" s="435"/>
      <c r="L50" s="435"/>
      <c r="M50" s="435"/>
      <c r="N50" s="435"/>
      <c r="O50" s="435"/>
      <c r="P50" s="435"/>
      <c r="Q50" s="435"/>
      <c r="R50" s="435"/>
      <c r="S50" s="406">
        <v>9.1999999999999993</v>
      </c>
      <c r="T50" s="82">
        <v>95</v>
      </c>
      <c r="U50" s="435"/>
      <c r="V50" s="435"/>
      <c r="W50" s="435"/>
      <c r="X50" s="435"/>
      <c r="Y50" s="435"/>
      <c r="Z50" s="436"/>
      <c r="AA50" s="437"/>
    </row>
    <row r="51" spans="1:27" x14ac:dyDescent="0.2">
      <c r="A51" s="79"/>
      <c r="B51" s="79"/>
      <c r="C51" s="150"/>
      <c r="D51" s="80">
        <v>12</v>
      </c>
      <c r="E51" s="81"/>
      <c r="F51" s="81"/>
      <c r="G51" s="406">
        <v>15.7</v>
      </c>
      <c r="H51" s="435"/>
      <c r="I51" s="435"/>
      <c r="J51" s="435"/>
      <c r="K51" s="435"/>
      <c r="L51" s="435"/>
      <c r="M51" s="435"/>
      <c r="N51" s="435"/>
      <c r="O51" s="435"/>
      <c r="P51" s="435"/>
      <c r="Q51" s="435"/>
      <c r="R51" s="435"/>
      <c r="S51" s="406">
        <v>9.1999999999999993</v>
      </c>
      <c r="T51" s="82">
        <v>95</v>
      </c>
      <c r="U51" s="435"/>
      <c r="V51" s="435"/>
      <c r="W51" s="435"/>
      <c r="X51" s="435"/>
      <c r="Y51" s="435"/>
      <c r="Z51" s="436"/>
      <c r="AA51" s="437"/>
    </row>
    <row r="52" spans="1:27" x14ac:dyDescent="0.2">
      <c r="A52" s="79"/>
      <c r="B52" s="79"/>
      <c r="C52" s="150"/>
      <c r="D52" s="80">
        <v>13</v>
      </c>
      <c r="E52" s="81"/>
      <c r="F52" s="81"/>
      <c r="G52" s="406">
        <v>15.7</v>
      </c>
      <c r="H52" s="435"/>
      <c r="I52" s="435"/>
      <c r="J52" s="435"/>
      <c r="K52" s="435"/>
      <c r="L52" s="435"/>
      <c r="M52" s="435"/>
      <c r="N52" s="435"/>
      <c r="O52" s="435"/>
      <c r="P52" s="435"/>
      <c r="Q52" s="435"/>
      <c r="R52" s="435"/>
      <c r="S52" s="406">
        <v>9.1999999999999993</v>
      </c>
      <c r="T52" s="82">
        <v>95</v>
      </c>
      <c r="U52" s="435"/>
      <c r="V52" s="435"/>
      <c r="W52" s="435"/>
      <c r="X52" s="435"/>
      <c r="Y52" s="435"/>
      <c r="Z52" s="436"/>
      <c r="AA52" s="437"/>
    </row>
    <row r="53" spans="1:27" x14ac:dyDescent="0.2">
      <c r="A53" s="79"/>
      <c r="B53" s="79"/>
      <c r="C53" s="150"/>
      <c r="D53" s="80">
        <v>14</v>
      </c>
      <c r="E53" s="81"/>
      <c r="F53" s="81"/>
      <c r="G53" s="406">
        <v>15.7</v>
      </c>
      <c r="H53" s="435"/>
      <c r="I53" s="435"/>
      <c r="J53" s="435"/>
      <c r="K53" s="435"/>
      <c r="L53" s="435"/>
      <c r="M53" s="435"/>
      <c r="N53" s="435"/>
      <c r="O53" s="435"/>
      <c r="P53" s="435"/>
      <c r="Q53" s="435"/>
      <c r="R53" s="435"/>
      <c r="S53" s="406">
        <v>9.1999999999999993</v>
      </c>
      <c r="T53" s="82">
        <v>95</v>
      </c>
      <c r="U53" s="435"/>
      <c r="V53" s="435"/>
      <c r="W53" s="435"/>
      <c r="X53" s="435"/>
      <c r="Y53" s="435"/>
      <c r="Z53" s="436"/>
      <c r="AA53" s="437"/>
    </row>
    <row r="54" spans="1:27" x14ac:dyDescent="0.2">
      <c r="A54" s="79"/>
      <c r="B54" s="79"/>
      <c r="C54" s="150"/>
      <c r="D54" s="80">
        <v>15</v>
      </c>
      <c r="E54" s="81"/>
      <c r="F54" s="81"/>
      <c r="G54" s="406">
        <v>15.7</v>
      </c>
      <c r="H54" s="435"/>
      <c r="I54" s="435"/>
      <c r="J54" s="435"/>
      <c r="K54" s="435"/>
      <c r="L54" s="435"/>
      <c r="M54" s="435"/>
      <c r="N54" s="435"/>
      <c r="O54" s="435"/>
      <c r="P54" s="435"/>
      <c r="Q54" s="435"/>
      <c r="R54" s="435"/>
      <c r="S54" s="406">
        <v>9.1999999999999993</v>
      </c>
      <c r="T54" s="82">
        <v>95</v>
      </c>
      <c r="U54" s="435"/>
      <c r="V54" s="435"/>
      <c r="W54" s="435"/>
      <c r="X54" s="435"/>
      <c r="Y54" s="435"/>
      <c r="Z54" s="436"/>
      <c r="AA54" s="437"/>
    </row>
    <row r="55" spans="1:27" x14ac:dyDescent="0.2">
      <c r="A55" s="79"/>
      <c r="B55" s="79"/>
      <c r="C55" s="150"/>
      <c r="D55" s="80">
        <v>16</v>
      </c>
      <c r="E55" s="81"/>
      <c r="F55" s="81"/>
      <c r="G55" s="406">
        <v>15.7</v>
      </c>
      <c r="H55" s="435"/>
      <c r="I55" s="435"/>
      <c r="J55" s="435"/>
      <c r="K55" s="435"/>
      <c r="L55" s="435"/>
      <c r="M55" s="435"/>
      <c r="N55" s="435"/>
      <c r="O55" s="435"/>
      <c r="P55" s="435"/>
      <c r="Q55" s="435"/>
      <c r="R55" s="435"/>
      <c r="S55" s="406">
        <v>9.1999999999999993</v>
      </c>
      <c r="T55" s="82">
        <v>95</v>
      </c>
      <c r="U55" s="435"/>
      <c r="V55" s="435"/>
      <c r="W55" s="435"/>
      <c r="X55" s="435"/>
      <c r="Y55" s="435"/>
      <c r="Z55" s="436"/>
      <c r="AA55" s="437"/>
    </row>
    <row r="56" spans="1:27" x14ac:dyDescent="0.2">
      <c r="A56" s="79"/>
      <c r="B56" s="79"/>
      <c r="C56" s="150"/>
      <c r="D56" s="80">
        <v>17</v>
      </c>
      <c r="E56" s="81"/>
      <c r="F56" s="81"/>
      <c r="G56" s="406">
        <v>15.7</v>
      </c>
      <c r="H56" s="435"/>
      <c r="I56" s="435"/>
      <c r="J56" s="435"/>
      <c r="K56" s="435"/>
      <c r="L56" s="435"/>
      <c r="M56" s="435"/>
      <c r="N56" s="435"/>
      <c r="O56" s="435"/>
      <c r="P56" s="435"/>
      <c r="Q56" s="435"/>
      <c r="R56" s="435"/>
      <c r="S56" s="406">
        <v>9.1999999999999993</v>
      </c>
      <c r="T56" s="82">
        <v>96</v>
      </c>
      <c r="U56" s="435"/>
      <c r="V56" s="435"/>
      <c r="W56" s="435"/>
      <c r="X56" s="435"/>
      <c r="Y56" s="435"/>
      <c r="Z56" s="436"/>
      <c r="AA56" s="437"/>
    </row>
    <row r="57" spans="1:27" x14ac:dyDescent="0.2">
      <c r="A57" s="79"/>
      <c r="B57" s="79"/>
      <c r="C57" s="150"/>
      <c r="D57" s="80">
        <v>18</v>
      </c>
      <c r="E57" s="81"/>
      <c r="F57" s="81"/>
      <c r="G57" s="406">
        <v>15.7</v>
      </c>
      <c r="H57" s="435"/>
      <c r="I57" s="435"/>
      <c r="J57" s="435"/>
      <c r="K57" s="435"/>
      <c r="L57" s="435"/>
      <c r="M57" s="435"/>
      <c r="N57" s="435"/>
      <c r="O57" s="435"/>
      <c r="P57" s="435"/>
      <c r="Q57" s="435"/>
      <c r="R57" s="435"/>
      <c r="S57" s="406">
        <v>9.1999999999999993</v>
      </c>
      <c r="T57" s="82">
        <v>96</v>
      </c>
      <c r="U57" s="435"/>
      <c r="V57" s="435"/>
      <c r="W57" s="435"/>
      <c r="X57" s="435"/>
      <c r="Y57" s="435"/>
      <c r="Z57" s="436"/>
      <c r="AA57" s="437"/>
    </row>
    <row r="58" spans="1:27" x14ac:dyDescent="0.2">
      <c r="A58" s="79"/>
      <c r="B58" s="79"/>
      <c r="C58" s="150"/>
      <c r="D58" s="80">
        <v>19</v>
      </c>
      <c r="E58" s="81"/>
      <c r="F58" s="81"/>
      <c r="G58" s="406">
        <v>15.7</v>
      </c>
      <c r="H58" s="435"/>
      <c r="I58" s="435"/>
      <c r="J58" s="435"/>
      <c r="K58" s="435"/>
      <c r="L58" s="435"/>
      <c r="M58" s="435"/>
      <c r="N58" s="435"/>
      <c r="O58" s="435"/>
      <c r="P58" s="435"/>
      <c r="Q58" s="435"/>
      <c r="R58" s="435"/>
      <c r="S58" s="406">
        <v>9.1999999999999993</v>
      </c>
      <c r="T58" s="82">
        <v>95</v>
      </c>
      <c r="U58" s="435"/>
      <c r="V58" s="435"/>
      <c r="W58" s="435"/>
      <c r="X58" s="435"/>
      <c r="Y58" s="435"/>
      <c r="Z58" s="436"/>
      <c r="AA58" s="437"/>
    </row>
    <row r="59" spans="1:27" x14ac:dyDescent="0.2">
      <c r="A59" s="79"/>
      <c r="B59" s="79"/>
      <c r="C59" s="150"/>
      <c r="D59" s="80">
        <v>20</v>
      </c>
      <c r="E59" s="81"/>
      <c r="F59" s="81"/>
      <c r="G59" s="406">
        <v>15.7</v>
      </c>
      <c r="H59" s="435"/>
      <c r="I59" s="435"/>
      <c r="J59" s="435"/>
      <c r="K59" s="435"/>
      <c r="L59" s="435"/>
      <c r="M59" s="435"/>
      <c r="N59" s="435"/>
      <c r="O59" s="435"/>
      <c r="P59" s="435"/>
      <c r="Q59" s="435"/>
      <c r="R59" s="435"/>
      <c r="S59" s="406">
        <v>9.1999999999999993</v>
      </c>
      <c r="T59" s="82">
        <v>95</v>
      </c>
      <c r="U59" s="435"/>
      <c r="V59" s="435"/>
      <c r="W59" s="435"/>
      <c r="X59" s="435"/>
      <c r="Y59" s="435"/>
      <c r="Z59" s="436"/>
      <c r="AA59" s="437"/>
    </row>
    <row r="60" spans="1:27" x14ac:dyDescent="0.2">
      <c r="A60" s="79"/>
      <c r="B60" s="79"/>
      <c r="C60" s="150"/>
      <c r="D60" s="80">
        <v>21</v>
      </c>
      <c r="E60" s="81"/>
      <c r="F60" s="81"/>
      <c r="G60" s="406">
        <v>15.7</v>
      </c>
      <c r="H60" s="435"/>
      <c r="I60" s="435"/>
      <c r="J60" s="435"/>
      <c r="K60" s="435"/>
      <c r="L60" s="435"/>
      <c r="M60" s="435"/>
      <c r="N60" s="435"/>
      <c r="O60" s="435"/>
      <c r="P60" s="435"/>
      <c r="Q60" s="435"/>
      <c r="R60" s="435"/>
      <c r="S60" s="406">
        <v>9.1999999999999993</v>
      </c>
      <c r="T60" s="82">
        <v>95</v>
      </c>
      <c r="U60" s="435"/>
      <c r="V60" s="435"/>
      <c r="W60" s="435"/>
      <c r="X60" s="435"/>
      <c r="Y60" s="435"/>
      <c r="Z60" s="436"/>
      <c r="AA60" s="437"/>
    </row>
    <row r="61" spans="1:27" x14ac:dyDescent="0.2">
      <c r="A61" s="79"/>
      <c r="B61" s="79"/>
      <c r="C61" s="150"/>
      <c r="D61" s="80">
        <v>22</v>
      </c>
      <c r="E61" s="81"/>
      <c r="F61" s="81"/>
      <c r="G61" s="406">
        <v>15.7</v>
      </c>
      <c r="H61" s="435"/>
      <c r="I61" s="435"/>
      <c r="J61" s="435"/>
      <c r="K61" s="435"/>
      <c r="L61" s="435"/>
      <c r="M61" s="435"/>
      <c r="N61" s="435"/>
      <c r="O61" s="435"/>
      <c r="P61" s="435"/>
      <c r="Q61" s="435"/>
      <c r="R61" s="435"/>
      <c r="S61" s="406">
        <v>9.1999999999999993</v>
      </c>
      <c r="T61" s="82">
        <v>95</v>
      </c>
      <c r="U61" s="435"/>
      <c r="V61" s="435"/>
      <c r="W61" s="435"/>
      <c r="X61" s="435"/>
      <c r="Y61" s="435"/>
      <c r="Z61" s="436"/>
      <c r="AA61" s="437"/>
    </row>
    <row r="62" spans="1:27" x14ac:dyDescent="0.2">
      <c r="A62" s="79"/>
      <c r="B62" s="79"/>
      <c r="C62" s="150"/>
      <c r="D62" s="80">
        <v>23</v>
      </c>
      <c r="E62" s="81"/>
      <c r="F62" s="81"/>
      <c r="G62" s="406">
        <v>15.7</v>
      </c>
      <c r="H62" s="435"/>
      <c r="I62" s="435"/>
      <c r="J62" s="435"/>
      <c r="K62" s="435"/>
      <c r="L62" s="435"/>
      <c r="M62" s="435"/>
      <c r="N62" s="435"/>
      <c r="O62" s="435"/>
      <c r="P62" s="435"/>
      <c r="Q62" s="435"/>
      <c r="R62" s="435"/>
      <c r="S62" s="406">
        <v>9.1999999999999993</v>
      </c>
      <c r="T62" s="82">
        <v>95</v>
      </c>
      <c r="U62" s="435"/>
      <c r="V62" s="435"/>
      <c r="W62" s="435"/>
      <c r="X62" s="435"/>
      <c r="Y62" s="435"/>
      <c r="Z62" s="436"/>
      <c r="AA62" s="437"/>
    </row>
    <row r="63" spans="1:27" x14ac:dyDescent="0.2">
      <c r="A63" s="79"/>
      <c r="B63" s="79"/>
      <c r="C63" s="150"/>
      <c r="D63" s="80">
        <v>24</v>
      </c>
      <c r="E63" s="81"/>
      <c r="F63" s="81"/>
      <c r="G63" s="406">
        <v>15.7</v>
      </c>
      <c r="H63" s="435"/>
      <c r="I63" s="435"/>
      <c r="J63" s="435"/>
      <c r="K63" s="435"/>
      <c r="L63" s="435"/>
      <c r="M63" s="435"/>
      <c r="N63" s="435"/>
      <c r="O63" s="435"/>
      <c r="P63" s="435"/>
      <c r="Q63" s="435"/>
      <c r="R63" s="435"/>
      <c r="S63" s="406">
        <v>9.1999999999999993</v>
      </c>
      <c r="T63" s="82">
        <v>96</v>
      </c>
      <c r="U63" s="435"/>
      <c r="V63" s="435"/>
      <c r="W63" s="435"/>
      <c r="X63" s="435"/>
      <c r="Y63" s="435"/>
      <c r="Z63" s="436"/>
      <c r="AA63" s="437"/>
    </row>
    <row r="64" spans="1:27" x14ac:dyDescent="0.2">
      <c r="A64" s="87"/>
      <c r="B64" s="98" t="s">
        <v>122</v>
      </c>
      <c r="C64" s="36" t="s">
        <v>213</v>
      </c>
      <c r="D64" s="80">
        <v>25</v>
      </c>
      <c r="E64" s="421"/>
      <c r="F64" s="409"/>
      <c r="G64" s="406">
        <v>15.7</v>
      </c>
      <c r="H64" s="406">
        <v>9.9</v>
      </c>
      <c r="I64" s="407">
        <v>100</v>
      </c>
      <c r="J64" s="407">
        <v>11</v>
      </c>
      <c r="K64" s="408">
        <v>0.15</v>
      </c>
      <c r="L64" s="407">
        <v>10</v>
      </c>
      <c r="M64" s="406">
        <v>7.4</v>
      </c>
      <c r="N64" s="408">
        <v>0.34</v>
      </c>
      <c r="O64" s="407">
        <v>13</v>
      </c>
      <c r="P64" s="406">
        <v>4.5999999999999996</v>
      </c>
      <c r="Q64" s="407">
        <v>540</v>
      </c>
      <c r="R64" s="407">
        <v>29</v>
      </c>
      <c r="S64" s="406">
        <v>9.1999999999999993</v>
      </c>
      <c r="T64" s="407">
        <v>96</v>
      </c>
      <c r="U64" s="409"/>
      <c r="V64" s="409"/>
      <c r="W64" s="409"/>
      <c r="X64" s="409"/>
      <c r="Y64" s="409"/>
      <c r="Z64" s="409"/>
      <c r="AA64" s="409"/>
    </row>
    <row r="65" spans="1:27" x14ac:dyDescent="0.2">
      <c r="A65" s="17"/>
      <c r="B65" s="17"/>
      <c r="C65" s="12"/>
      <c r="D65" s="16"/>
      <c r="E65" s="16"/>
      <c r="F65" s="16"/>
      <c r="G65" s="16"/>
      <c r="H65" s="433"/>
      <c r="I65" s="433"/>
      <c r="J65" s="433"/>
      <c r="K65" s="433"/>
      <c r="L65" s="433"/>
      <c r="M65" s="433"/>
      <c r="N65" s="433"/>
      <c r="O65" s="433"/>
      <c r="P65" s="433"/>
      <c r="Q65" s="433"/>
      <c r="R65" s="433"/>
      <c r="S65" s="433"/>
      <c r="T65" s="433"/>
      <c r="U65" s="433"/>
      <c r="V65" s="433"/>
      <c r="W65" s="433"/>
      <c r="X65" s="433"/>
      <c r="Y65" s="433"/>
      <c r="Z65" s="433"/>
      <c r="AA65" s="433"/>
    </row>
    <row r="66" spans="1:27" x14ac:dyDescent="0.2">
      <c r="A66" s="173"/>
      <c r="B66" s="173"/>
      <c r="C66" s="174"/>
      <c r="D66" s="175"/>
      <c r="E66" s="175"/>
      <c r="F66" s="175"/>
      <c r="G66" s="175"/>
      <c r="H66" s="438"/>
      <c r="I66" s="438"/>
      <c r="J66" s="438"/>
      <c r="K66" s="438"/>
      <c r="L66" s="438"/>
      <c r="M66" s="438"/>
      <c r="N66" s="438"/>
      <c r="O66" s="438"/>
      <c r="P66" s="438"/>
      <c r="Q66" s="433"/>
      <c r="R66" s="433"/>
      <c r="S66" s="438"/>
      <c r="T66" s="433"/>
      <c r="U66" s="438"/>
      <c r="V66" s="438"/>
      <c r="W66" s="438"/>
      <c r="X66" s="438"/>
      <c r="Y66" s="438"/>
      <c r="Z66" s="438"/>
      <c r="AA66" s="438"/>
    </row>
    <row r="67" spans="1:27" x14ac:dyDescent="0.2">
      <c r="A67" s="87">
        <v>30</v>
      </c>
      <c r="B67" s="34" t="s">
        <v>123</v>
      </c>
      <c r="C67" s="36" t="s">
        <v>214</v>
      </c>
      <c r="D67" s="98">
        <v>0.5</v>
      </c>
      <c r="E67" s="76">
        <v>1.4</v>
      </c>
      <c r="F67" s="405">
        <v>2.2000000000000002</v>
      </c>
      <c r="G67" s="406">
        <v>16.100000000000001</v>
      </c>
      <c r="H67" s="406">
        <v>3</v>
      </c>
      <c r="I67" s="407">
        <v>75</v>
      </c>
      <c r="J67" s="407">
        <v>12</v>
      </c>
      <c r="K67" s="408">
        <v>0.3</v>
      </c>
      <c r="L67" s="407">
        <v>11.5</v>
      </c>
      <c r="M67" s="406">
        <v>7.4</v>
      </c>
      <c r="N67" s="408">
        <v>0.43</v>
      </c>
      <c r="O67" s="407">
        <v>18</v>
      </c>
      <c r="P67" s="407">
        <v>130</v>
      </c>
      <c r="Q67" s="407">
        <v>590</v>
      </c>
      <c r="R67" s="407">
        <v>18</v>
      </c>
      <c r="S67" s="406">
        <v>8.8000000000000007</v>
      </c>
      <c r="T67" s="407">
        <v>91</v>
      </c>
      <c r="U67" s="406">
        <v>7.9</v>
      </c>
      <c r="V67" s="406">
        <v>1.9</v>
      </c>
      <c r="W67" s="407">
        <v>12</v>
      </c>
      <c r="X67" s="406">
        <v>1.6</v>
      </c>
      <c r="Y67" s="407">
        <v>11</v>
      </c>
      <c r="Z67" s="407">
        <v>10</v>
      </c>
      <c r="AA67" s="406">
        <v>7.8</v>
      </c>
    </row>
    <row r="68" spans="1:27" x14ac:dyDescent="0.2">
      <c r="A68" s="27"/>
      <c r="B68" s="27"/>
      <c r="C68" s="99"/>
      <c r="D68" s="29">
        <v>1</v>
      </c>
      <c r="E68" s="31"/>
      <c r="F68" s="31"/>
      <c r="G68" s="406">
        <v>16.100000000000001</v>
      </c>
      <c r="H68" s="427"/>
      <c r="I68" s="427"/>
      <c r="J68" s="427"/>
      <c r="K68" s="427"/>
      <c r="L68" s="427"/>
      <c r="M68" s="427"/>
      <c r="N68" s="427"/>
      <c r="O68" s="427"/>
      <c r="P68" s="427"/>
      <c r="Q68" s="427"/>
      <c r="R68" s="427"/>
      <c r="S68" s="406">
        <v>8.8000000000000007</v>
      </c>
      <c r="T68" s="407">
        <v>91</v>
      </c>
      <c r="U68" s="427"/>
      <c r="V68" s="427"/>
      <c r="W68" s="427"/>
      <c r="X68" s="427"/>
      <c r="Y68" s="427"/>
      <c r="Z68" s="427"/>
      <c r="AA68" s="439"/>
    </row>
    <row r="69" spans="1:27" x14ac:dyDescent="0.2">
      <c r="A69" s="27"/>
      <c r="B69" s="27"/>
      <c r="C69" s="99"/>
      <c r="D69" s="29">
        <v>2</v>
      </c>
      <c r="E69" s="31"/>
      <c r="F69" s="31"/>
      <c r="G69" s="406">
        <v>16.100000000000001</v>
      </c>
      <c r="H69" s="427"/>
      <c r="I69" s="427"/>
      <c r="J69" s="427"/>
      <c r="K69" s="427"/>
      <c r="L69" s="427"/>
      <c r="M69" s="427"/>
      <c r="N69" s="427"/>
      <c r="O69" s="427"/>
      <c r="P69" s="427"/>
      <c r="Q69" s="427"/>
      <c r="R69" s="427"/>
      <c r="S69" s="406">
        <v>8.8000000000000007</v>
      </c>
      <c r="T69" s="407">
        <v>91</v>
      </c>
      <c r="U69" s="427"/>
      <c r="V69" s="427"/>
      <c r="W69" s="427"/>
      <c r="X69" s="427"/>
      <c r="Y69" s="427"/>
      <c r="Z69" s="427"/>
      <c r="AA69" s="439"/>
    </row>
    <row r="70" spans="1:27" x14ac:dyDescent="0.2">
      <c r="A70" s="27"/>
      <c r="B70" s="27"/>
      <c r="C70" s="99"/>
      <c r="D70" s="29">
        <v>3</v>
      </c>
      <c r="E70" s="31"/>
      <c r="F70" s="31"/>
      <c r="G70" s="406">
        <v>16.100000000000001</v>
      </c>
      <c r="H70" s="427"/>
      <c r="I70" s="427"/>
      <c r="J70" s="427"/>
      <c r="K70" s="427"/>
      <c r="L70" s="427"/>
      <c r="M70" s="427"/>
      <c r="N70" s="427"/>
      <c r="O70" s="427"/>
      <c r="P70" s="427"/>
      <c r="Q70" s="427"/>
      <c r="R70" s="427"/>
      <c r="S70" s="406">
        <v>8.8000000000000007</v>
      </c>
      <c r="T70" s="407">
        <v>91</v>
      </c>
      <c r="U70" s="427"/>
      <c r="V70" s="427"/>
      <c r="W70" s="427"/>
      <c r="X70" s="427"/>
      <c r="Y70" s="427"/>
      <c r="Z70" s="427"/>
      <c r="AA70" s="439"/>
    </row>
    <row r="71" spans="1:27" x14ac:dyDescent="0.2">
      <c r="A71" s="27"/>
      <c r="B71" s="27"/>
      <c r="C71" s="99"/>
      <c r="D71" s="29">
        <v>4</v>
      </c>
      <c r="E71" s="31"/>
      <c r="F71" s="31"/>
      <c r="G71" s="406">
        <v>16.100000000000001</v>
      </c>
      <c r="H71" s="427"/>
      <c r="I71" s="427"/>
      <c r="J71" s="427"/>
      <c r="K71" s="427"/>
      <c r="L71" s="427"/>
      <c r="M71" s="427"/>
      <c r="N71" s="427"/>
      <c r="O71" s="427"/>
      <c r="P71" s="427"/>
      <c r="Q71" s="427"/>
      <c r="R71" s="427"/>
      <c r="S71" s="406">
        <v>8.8000000000000007</v>
      </c>
      <c r="T71" s="407">
        <v>91</v>
      </c>
      <c r="U71" s="427"/>
      <c r="V71" s="427"/>
      <c r="W71" s="427"/>
      <c r="X71" s="427"/>
      <c r="Y71" s="427"/>
      <c r="Z71" s="427"/>
      <c r="AA71" s="439"/>
    </row>
    <row r="72" spans="1:27" x14ac:dyDescent="0.2">
      <c r="A72" s="27"/>
      <c r="B72" s="27"/>
      <c r="C72" s="99"/>
      <c r="D72" s="29">
        <v>5</v>
      </c>
      <c r="E72" s="31"/>
      <c r="F72" s="31"/>
      <c r="G72" s="406">
        <v>16.100000000000001</v>
      </c>
      <c r="H72" s="427"/>
      <c r="I72" s="427"/>
      <c r="J72" s="427"/>
      <c r="K72" s="427"/>
      <c r="L72" s="427"/>
      <c r="M72" s="427"/>
      <c r="N72" s="427"/>
      <c r="O72" s="427"/>
      <c r="P72" s="427"/>
      <c r="Q72" s="427"/>
      <c r="R72" s="427"/>
      <c r="S72" s="406">
        <v>8.8000000000000007</v>
      </c>
      <c r="T72" s="407">
        <v>91</v>
      </c>
      <c r="U72" s="427"/>
      <c r="V72" s="427"/>
      <c r="W72" s="427"/>
      <c r="X72" s="427"/>
      <c r="Y72" s="427"/>
      <c r="Z72" s="427"/>
      <c r="AA72" s="439"/>
    </row>
    <row r="73" spans="1:27" x14ac:dyDescent="0.2">
      <c r="A73" s="27"/>
      <c r="B73" s="27"/>
      <c r="C73" s="99"/>
      <c r="D73" s="29">
        <v>6</v>
      </c>
      <c r="E73" s="31"/>
      <c r="F73" s="31"/>
      <c r="G73" s="406">
        <v>16.100000000000001</v>
      </c>
      <c r="H73" s="427"/>
      <c r="I73" s="427"/>
      <c r="J73" s="427"/>
      <c r="K73" s="427"/>
      <c r="L73" s="427"/>
      <c r="M73" s="427"/>
      <c r="N73" s="427"/>
      <c r="O73" s="427"/>
      <c r="P73" s="427"/>
      <c r="Q73" s="427"/>
      <c r="R73" s="427"/>
      <c r="S73" s="406">
        <v>8.8000000000000007</v>
      </c>
      <c r="T73" s="407">
        <v>91</v>
      </c>
      <c r="U73" s="427"/>
      <c r="V73" s="427"/>
      <c r="W73" s="427"/>
      <c r="X73" s="427"/>
      <c r="Y73" s="427"/>
      <c r="Z73" s="427"/>
      <c r="AA73" s="439"/>
    </row>
    <row r="74" spans="1:27" x14ac:dyDescent="0.2">
      <c r="A74" s="27"/>
      <c r="B74" s="27"/>
      <c r="C74" s="99"/>
      <c r="D74" s="29">
        <v>7</v>
      </c>
      <c r="E74" s="31"/>
      <c r="F74" s="31"/>
      <c r="G74" s="406">
        <v>16.100000000000001</v>
      </c>
      <c r="H74" s="427"/>
      <c r="I74" s="427"/>
      <c r="J74" s="427"/>
      <c r="K74" s="427"/>
      <c r="L74" s="427"/>
      <c r="M74" s="427"/>
      <c r="N74" s="427"/>
      <c r="O74" s="427"/>
      <c r="P74" s="427"/>
      <c r="Q74" s="427"/>
      <c r="R74" s="427"/>
      <c r="S74" s="406">
        <v>8.8000000000000007</v>
      </c>
      <c r="T74" s="407">
        <v>91</v>
      </c>
      <c r="U74" s="427"/>
      <c r="V74" s="427"/>
      <c r="W74" s="427"/>
      <c r="X74" s="427"/>
      <c r="Y74" s="427"/>
      <c r="Z74" s="427"/>
      <c r="AA74" s="439"/>
    </row>
    <row r="75" spans="1:27" x14ac:dyDescent="0.2">
      <c r="A75" s="27"/>
      <c r="B75" s="27"/>
      <c r="C75" s="99"/>
      <c r="D75" s="29">
        <v>8</v>
      </c>
      <c r="E75" s="31"/>
      <c r="F75" s="31"/>
      <c r="G75" s="406">
        <v>16.100000000000001</v>
      </c>
      <c r="H75" s="427"/>
      <c r="I75" s="427"/>
      <c r="J75" s="427"/>
      <c r="K75" s="427"/>
      <c r="L75" s="427"/>
      <c r="M75" s="427"/>
      <c r="N75" s="427"/>
      <c r="O75" s="427"/>
      <c r="P75" s="427"/>
      <c r="Q75" s="427"/>
      <c r="R75" s="427"/>
      <c r="S75" s="406">
        <v>8.8000000000000007</v>
      </c>
      <c r="T75" s="407">
        <v>91</v>
      </c>
      <c r="U75" s="427"/>
      <c r="V75" s="427"/>
      <c r="W75" s="427"/>
      <c r="X75" s="427"/>
      <c r="Y75" s="427"/>
      <c r="Z75" s="427"/>
      <c r="AA75" s="439"/>
    </row>
    <row r="76" spans="1:27" x14ac:dyDescent="0.2">
      <c r="A76" s="27"/>
      <c r="B76" s="27"/>
      <c r="C76" s="99"/>
      <c r="D76" s="29">
        <v>9</v>
      </c>
      <c r="E76" s="31"/>
      <c r="F76" s="31"/>
      <c r="G76" s="28">
        <v>16</v>
      </c>
      <c r="H76" s="427"/>
      <c r="I76" s="427"/>
      <c r="J76" s="427"/>
      <c r="K76" s="427"/>
      <c r="L76" s="427"/>
      <c r="M76" s="427"/>
      <c r="N76" s="427"/>
      <c r="O76" s="427"/>
      <c r="P76" s="427"/>
      <c r="Q76" s="427"/>
      <c r="R76" s="427"/>
      <c r="S76" s="406">
        <v>8.8000000000000007</v>
      </c>
      <c r="T76" s="407">
        <v>91</v>
      </c>
      <c r="U76" s="427"/>
      <c r="V76" s="427"/>
      <c r="W76" s="427"/>
      <c r="X76" s="427"/>
      <c r="Y76" s="427"/>
      <c r="Z76" s="427"/>
      <c r="AA76" s="439"/>
    </row>
    <row r="77" spans="1:27" x14ac:dyDescent="0.2">
      <c r="A77" s="27"/>
      <c r="B77" s="27"/>
      <c r="C77" s="99"/>
      <c r="D77" s="29">
        <v>10</v>
      </c>
      <c r="E77" s="31"/>
      <c r="F77" s="31"/>
      <c r="G77" s="28">
        <v>16</v>
      </c>
      <c r="H77" s="427"/>
      <c r="I77" s="427"/>
      <c r="J77" s="427"/>
      <c r="K77" s="427"/>
      <c r="L77" s="427"/>
      <c r="M77" s="427"/>
      <c r="N77" s="427"/>
      <c r="O77" s="427"/>
      <c r="P77" s="427"/>
      <c r="Q77" s="427"/>
      <c r="R77" s="427"/>
      <c r="S77" s="406">
        <v>8.8000000000000007</v>
      </c>
      <c r="T77" s="407">
        <v>91</v>
      </c>
      <c r="U77" s="427"/>
      <c r="V77" s="427"/>
      <c r="W77" s="427"/>
      <c r="X77" s="427"/>
      <c r="Y77" s="427"/>
      <c r="Z77" s="427"/>
      <c r="AA77" s="439"/>
    </row>
    <row r="78" spans="1:27" x14ac:dyDescent="0.2">
      <c r="A78" s="27"/>
      <c r="B78" s="27"/>
      <c r="C78" s="99"/>
      <c r="D78" s="29">
        <v>11</v>
      </c>
      <c r="E78" s="31"/>
      <c r="F78" s="31"/>
      <c r="G78" s="28">
        <v>16</v>
      </c>
      <c r="H78" s="427"/>
      <c r="I78" s="427"/>
      <c r="J78" s="427"/>
      <c r="K78" s="427"/>
      <c r="L78" s="427"/>
      <c r="M78" s="427"/>
      <c r="N78" s="427"/>
      <c r="O78" s="427"/>
      <c r="P78" s="427"/>
      <c r="Q78" s="427"/>
      <c r="R78" s="427"/>
      <c r="S78" s="406">
        <v>8.8000000000000007</v>
      </c>
      <c r="T78" s="407">
        <v>91</v>
      </c>
      <c r="U78" s="427"/>
      <c r="V78" s="427"/>
      <c r="W78" s="427"/>
      <c r="X78" s="427"/>
      <c r="Y78" s="427"/>
      <c r="Z78" s="427"/>
      <c r="AA78" s="439"/>
    </row>
    <row r="79" spans="1:27" x14ac:dyDescent="0.2">
      <c r="A79" s="27"/>
      <c r="B79" s="27"/>
      <c r="C79" s="99"/>
      <c r="D79" s="29">
        <v>12</v>
      </c>
      <c r="E79" s="31"/>
      <c r="F79" s="31"/>
      <c r="G79" s="28">
        <v>16</v>
      </c>
      <c r="H79" s="427"/>
      <c r="I79" s="427"/>
      <c r="J79" s="427"/>
      <c r="K79" s="427"/>
      <c r="L79" s="427"/>
      <c r="M79" s="427"/>
      <c r="N79" s="427"/>
      <c r="O79" s="427"/>
      <c r="P79" s="427"/>
      <c r="Q79" s="427"/>
      <c r="R79" s="427"/>
      <c r="S79" s="406">
        <v>8.8000000000000007</v>
      </c>
      <c r="T79" s="407">
        <v>91</v>
      </c>
      <c r="U79" s="427"/>
      <c r="V79" s="427"/>
      <c r="W79" s="427"/>
      <c r="X79" s="427"/>
      <c r="Y79" s="427"/>
      <c r="Z79" s="427"/>
      <c r="AA79" s="439"/>
    </row>
    <row r="80" spans="1:27" x14ac:dyDescent="0.2">
      <c r="A80" s="27"/>
      <c r="B80" s="27"/>
      <c r="C80" s="99"/>
      <c r="D80" s="29">
        <v>13</v>
      </c>
      <c r="E80" s="31"/>
      <c r="F80" s="31"/>
      <c r="G80" s="28">
        <v>16</v>
      </c>
      <c r="H80" s="427"/>
      <c r="I80" s="427"/>
      <c r="J80" s="427"/>
      <c r="K80" s="427"/>
      <c r="L80" s="427"/>
      <c r="M80" s="427"/>
      <c r="N80" s="427"/>
      <c r="O80" s="427"/>
      <c r="P80" s="427"/>
      <c r="Q80" s="427"/>
      <c r="R80" s="427"/>
      <c r="S80" s="406">
        <v>8.8000000000000007</v>
      </c>
      <c r="T80" s="407">
        <v>91</v>
      </c>
      <c r="U80" s="427"/>
      <c r="V80" s="427"/>
      <c r="W80" s="427"/>
      <c r="X80" s="427"/>
      <c r="Y80" s="427"/>
      <c r="Z80" s="427"/>
      <c r="AA80" s="439"/>
    </row>
    <row r="81" spans="1:27" x14ac:dyDescent="0.2">
      <c r="A81" s="27"/>
      <c r="B81" s="27"/>
      <c r="C81" s="99"/>
      <c r="D81" s="29">
        <v>14</v>
      </c>
      <c r="E81" s="31"/>
      <c r="F81" s="31"/>
      <c r="G81" s="28">
        <v>16</v>
      </c>
      <c r="H81" s="427"/>
      <c r="I81" s="427"/>
      <c r="J81" s="427"/>
      <c r="K81" s="427"/>
      <c r="L81" s="427"/>
      <c r="M81" s="427"/>
      <c r="N81" s="427"/>
      <c r="O81" s="427"/>
      <c r="P81" s="427"/>
      <c r="Q81" s="427"/>
      <c r="R81" s="427"/>
      <c r="S81" s="406">
        <v>8.8000000000000007</v>
      </c>
      <c r="T81" s="407">
        <v>91</v>
      </c>
      <c r="U81" s="427"/>
      <c r="V81" s="427"/>
      <c r="W81" s="427"/>
      <c r="X81" s="427"/>
      <c r="Y81" s="427"/>
      <c r="Z81" s="427"/>
      <c r="AA81" s="439"/>
    </row>
    <row r="82" spans="1:27" x14ac:dyDescent="0.2">
      <c r="A82" s="27"/>
      <c r="B82" s="27"/>
      <c r="C82" s="99"/>
      <c r="D82" s="29">
        <v>15</v>
      </c>
      <c r="E82" s="31"/>
      <c r="F82" s="31"/>
      <c r="G82" s="28">
        <v>16</v>
      </c>
      <c r="H82" s="427"/>
      <c r="I82" s="427"/>
      <c r="J82" s="427"/>
      <c r="K82" s="427"/>
      <c r="L82" s="427"/>
      <c r="M82" s="427"/>
      <c r="N82" s="427"/>
      <c r="O82" s="427"/>
      <c r="P82" s="427"/>
      <c r="Q82" s="427"/>
      <c r="R82" s="427"/>
      <c r="S82" s="406">
        <v>8.8000000000000007</v>
      </c>
      <c r="T82" s="407">
        <v>91</v>
      </c>
      <c r="U82" s="427"/>
      <c r="V82" s="427"/>
      <c r="W82" s="427"/>
      <c r="X82" s="427"/>
      <c r="Y82" s="427"/>
      <c r="Z82" s="427"/>
      <c r="AA82" s="439"/>
    </row>
    <row r="83" spans="1:27" x14ac:dyDescent="0.2">
      <c r="A83" s="27"/>
      <c r="B83" s="27"/>
      <c r="C83" s="99"/>
      <c r="D83" s="29">
        <v>16</v>
      </c>
      <c r="E83" s="31"/>
      <c r="F83" s="31"/>
      <c r="G83" s="28">
        <v>16</v>
      </c>
      <c r="H83" s="427"/>
      <c r="I83" s="427"/>
      <c r="J83" s="427"/>
      <c r="K83" s="427"/>
      <c r="L83" s="427"/>
      <c r="M83" s="427"/>
      <c r="N83" s="427"/>
      <c r="O83" s="427"/>
      <c r="P83" s="427"/>
      <c r="Q83" s="427"/>
      <c r="R83" s="427"/>
      <c r="S83" s="406">
        <v>8.8000000000000007</v>
      </c>
      <c r="T83" s="407">
        <v>91</v>
      </c>
      <c r="U83" s="427"/>
      <c r="V83" s="427"/>
      <c r="W83" s="427"/>
      <c r="X83" s="427"/>
      <c r="Y83" s="427"/>
      <c r="Z83" s="427"/>
      <c r="AA83" s="439"/>
    </row>
    <row r="84" spans="1:27" x14ac:dyDescent="0.2">
      <c r="A84" s="27"/>
      <c r="B84" s="27"/>
      <c r="C84" s="99"/>
      <c r="D84" s="29">
        <v>17</v>
      </c>
      <c r="E84" s="31"/>
      <c r="F84" s="31"/>
      <c r="G84" s="28">
        <v>15.9</v>
      </c>
      <c r="H84" s="427"/>
      <c r="I84" s="427"/>
      <c r="J84" s="427"/>
      <c r="K84" s="427"/>
      <c r="L84" s="427"/>
      <c r="M84" s="427"/>
      <c r="N84" s="427"/>
      <c r="O84" s="427"/>
      <c r="P84" s="427"/>
      <c r="Q84" s="427"/>
      <c r="R84" s="427"/>
      <c r="S84" s="406">
        <v>8.8000000000000007</v>
      </c>
      <c r="T84" s="407">
        <v>91</v>
      </c>
      <c r="U84" s="427"/>
      <c r="V84" s="427"/>
      <c r="W84" s="427"/>
      <c r="X84" s="427"/>
      <c r="Y84" s="427"/>
      <c r="Z84" s="427"/>
      <c r="AA84" s="439"/>
    </row>
    <row r="85" spans="1:27" x14ac:dyDescent="0.2">
      <c r="A85" s="27"/>
      <c r="B85" s="27"/>
      <c r="C85" s="99"/>
      <c r="D85" s="29">
        <v>18</v>
      </c>
      <c r="E85" s="31"/>
      <c r="F85" s="31"/>
      <c r="G85" s="28">
        <v>15.9</v>
      </c>
      <c r="H85" s="427"/>
      <c r="I85" s="427"/>
      <c r="J85" s="427"/>
      <c r="K85" s="427"/>
      <c r="L85" s="427"/>
      <c r="M85" s="427"/>
      <c r="N85" s="427"/>
      <c r="O85" s="427"/>
      <c r="P85" s="427"/>
      <c r="Q85" s="427"/>
      <c r="R85" s="427"/>
      <c r="S85" s="406">
        <v>8.8000000000000007</v>
      </c>
      <c r="T85" s="407">
        <v>91</v>
      </c>
      <c r="U85" s="427"/>
      <c r="V85" s="427"/>
      <c r="W85" s="427"/>
      <c r="X85" s="427"/>
      <c r="Y85" s="427"/>
      <c r="Z85" s="427"/>
      <c r="AA85" s="439"/>
    </row>
    <row r="86" spans="1:27" x14ac:dyDescent="0.2">
      <c r="A86" s="27"/>
      <c r="B86" s="27"/>
      <c r="C86" s="99"/>
      <c r="D86" s="29">
        <v>19</v>
      </c>
      <c r="E86" s="31"/>
      <c r="F86" s="31"/>
      <c r="G86" s="28">
        <v>15.8</v>
      </c>
      <c r="H86" s="427"/>
      <c r="I86" s="427"/>
      <c r="J86" s="427"/>
      <c r="K86" s="427"/>
      <c r="L86" s="427"/>
      <c r="M86" s="427"/>
      <c r="N86" s="427"/>
      <c r="O86" s="427"/>
      <c r="P86" s="427"/>
      <c r="Q86" s="427"/>
      <c r="R86" s="427"/>
      <c r="S86" s="406">
        <v>8.8000000000000007</v>
      </c>
      <c r="T86" s="407">
        <v>91</v>
      </c>
      <c r="U86" s="427"/>
      <c r="V86" s="427"/>
      <c r="W86" s="427"/>
      <c r="X86" s="427"/>
      <c r="Y86" s="427"/>
      <c r="Z86" s="427"/>
      <c r="AA86" s="439"/>
    </row>
    <row r="87" spans="1:27" x14ac:dyDescent="0.2">
      <c r="A87" s="27"/>
      <c r="B87" s="27"/>
      <c r="C87" s="99"/>
      <c r="D87" s="29">
        <v>20</v>
      </c>
      <c r="E87" s="31"/>
      <c r="F87" s="31"/>
      <c r="G87" s="28">
        <v>15.8</v>
      </c>
      <c r="H87" s="427"/>
      <c r="I87" s="427"/>
      <c r="J87" s="427"/>
      <c r="K87" s="427"/>
      <c r="L87" s="427"/>
      <c r="M87" s="427"/>
      <c r="N87" s="427"/>
      <c r="O87" s="427"/>
      <c r="P87" s="427"/>
      <c r="Q87" s="427"/>
      <c r="R87" s="427"/>
      <c r="S87" s="406">
        <v>8.8000000000000007</v>
      </c>
      <c r="T87" s="407">
        <v>91</v>
      </c>
      <c r="U87" s="427"/>
      <c r="V87" s="427"/>
      <c r="W87" s="427"/>
      <c r="X87" s="427"/>
      <c r="Y87" s="427"/>
      <c r="Z87" s="427"/>
      <c r="AA87" s="439"/>
    </row>
    <row r="88" spans="1:27" x14ac:dyDescent="0.2">
      <c r="A88" s="27"/>
      <c r="B88" s="27"/>
      <c r="C88" s="99"/>
      <c r="D88" s="29">
        <v>21</v>
      </c>
      <c r="E88" s="31"/>
      <c r="F88" s="31"/>
      <c r="G88" s="28">
        <v>15.8</v>
      </c>
      <c r="H88" s="427"/>
      <c r="I88" s="427"/>
      <c r="J88" s="427"/>
      <c r="K88" s="427"/>
      <c r="L88" s="427"/>
      <c r="M88" s="427"/>
      <c r="N88" s="427"/>
      <c r="O88" s="427"/>
      <c r="P88" s="427"/>
      <c r="Q88" s="427"/>
      <c r="R88" s="427"/>
      <c r="S88" s="406">
        <v>8.8000000000000007</v>
      </c>
      <c r="T88" s="407">
        <v>91</v>
      </c>
      <c r="U88" s="427"/>
      <c r="V88" s="427"/>
      <c r="W88" s="427"/>
      <c r="X88" s="427"/>
      <c r="Y88" s="427"/>
      <c r="Z88" s="427"/>
      <c r="AA88" s="439"/>
    </row>
    <row r="89" spans="1:27" x14ac:dyDescent="0.2">
      <c r="A89" s="27"/>
      <c r="B89" s="27"/>
      <c r="C89" s="99"/>
      <c r="D89" s="29">
        <v>22</v>
      </c>
      <c r="E89" s="31"/>
      <c r="F89" s="31"/>
      <c r="G89" s="28">
        <v>15.7</v>
      </c>
      <c r="H89" s="427"/>
      <c r="I89" s="427"/>
      <c r="J89" s="427"/>
      <c r="K89" s="427"/>
      <c r="L89" s="427"/>
      <c r="M89" s="427"/>
      <c r="N89" s="427"/>
      <c r="O89" s="427"/>
      <c r="P89" s="427"/>
      <c r="Q89" s="427"/>
      <c r="R89" s="427"/>
      <c r="S89" s="406">
        <v>8.8000000000000007</v>
      </c>
      <c r="T89" s="407">
        <v>91</v>
      </c>
      <c r="U89" s="427"/>
      <c r="V89" s="427"/>
      <c r="W89" s="427"/>
      <c r="X89" s="427"/>
      <c r="Y89" s="427"/>
      <c r="Z89" s="427"/>
      <c r="AA89" s="439"/>
    </row>
    <row r="90" spans="1:27" x14ac:dyDescent="0.2">
      <c r="A90" s="27"/>
      <c r="B90" s="27"/>
      <c r="C90" s="99"/>
      <c r="D90" s="29">
        <v>23</v>
      </c>
      <c r="E90" s="31"/>
      <c r="F90" s="31"/>
      <c r="G90" s="28">
        <v>15.6</v>
      </c>
      <c r="H90" s="427"/>
      <c r="I90" s="427"/>
      <c r="J90" s="427"/>
      <c r="K90" s="427"/>
      <c r="L90" s="427"/>
      <c r="M90" s="427"/>
      <c r="N90" s="427"/>
      <c r="O90" s="427"/>
      <c r="P90" s="427"/>
      <c r="Q90" s="427"/>
      <c r="R90" s="427"/>
      <c r="S90" s="28">
        <v>8.6999999999999993</v>
      </c>
      <c r="T90" s="32">
        <v>89</v>
      </c>
      <c r="U90" s="427"/>
      <c r="V90" s="427"/>
      <c r="W90" s="427"/>
      <c r="X90" s="427"/>
      <c r="Y90" s="427"/>
      <c r="Z90" s="427"/>
      <c r="AA90" s="439"/>
    </row>
    <row r="91" spans="1:27" x14ac:dyDescent="0.2">
      <c r="A91" s="27"/>
      <c r="B91" s="27"/>
      <c r="C91" s="99"/>
      <c r="D91" s="29">
        <v>24</v>
      </c>
      <c r="E91" s="31"/>
      <c r="F91" s="31"/>
      <c r="G91" s="2">
        <v>15.5</v>
      </c>
      <c r="H91" s="427"/>
      <c r="I91" s="427"/>
      <c r="J91" s="427"/>
      <c r="K91" s="427"/>
      <c r="L91" s="427"/>
      <c r="M91" s="427"/>
      <c r="N91" s="427"/>
      <c r="O91" s="427"/>
      <c r="P91" s="427"/>
      <c r="Q91" s="427"/>
      <c r="R91" s="427"/>
      <c r="S91" s="28">
        <v>8.5</v>
      </c>
      <c r="T91" s="32">
        <v>87</v>
      </c>
      <c r="U91" s="427"/>
      <c r="V91" s="427"/>
      <c r="W91" s="427"/>
      <c r="X91" s="427"/>
      <c r="Y91" s="427"/>
      <c r="Z91" s="427"/>
      <c r="AA91" s="439"/>
    </row>
    <row r="92" spans="1:27" x14ac:dyDescent="0.2">
      <c r="A92" s="27"/>
      <c r="B92" s="27"/>
      <c r="C92" s="99"/>
      <c r="D92" s="29">
        <v>25</v>
      </c>
      <c r="E92" s="31"/>
      <c r="F92" s="31"/>
      <c r="G92" s="28">
        <v>15.4</v>
      </c>
      <c r="H92" s="427"/>
      <c r="I92" s="427"/>
      <c r="J92" s="427"/>
      <c r="K92" s="427"/>
      <c r="L92" s="427"/>
      <c r="M92" s="427"/>
      <c r="N92" s="427"/>
      <c r="O92" s="427"/>
      <c r="P92" s="427"/>
      <c r="Q92" s="427"/>
      <c r="R92" s="427"/>
      <c r="S92" s="28">
        <v>8.4</v>
      </c>
      <c r="T92" s="32">
        <v>86</v>
      </c>
      <c r="U92" s="427"/>
      <c r="V92" s="427"/>
      <c r="W92" s="427"/>
      <c r="X92" s="427"/>
      <c r="Y92" s="427"/>
      <c r="Z92" s="427"/>
      <c r="AA92" s="439"/>
    </row>
    <row r="93" spans="1:27" x14ac:dyDescent="0.2">
      <c r="A93" s="27"/>
      <c r="B93" s="27"/>
      <c r="C93" s="99"/>
      <c r="D93" s="29">
        <v>26</v>
      </c>
      <c r="E93" s="31"/>
      <c r="F93" s="31"/>
      <c r="G93" s="28">
        <v>15.2</v>
      </c>
      <c r="H93" s="427"/>
      <c r="I93" s="427"/>
      <c r="J93" s="427"/>
      <c r="K93" s="427"/>
      <c r="L93" s="427"/>
      <c r="M93" s="427"/>
      <c r="N93" s="427"/>
      <c r="O93" s="427"/>
      <c r="P93" s="427"/>
      <c r="Q93" s="427"/>
      <c r="R93" s="427"/>
      <c r="S93" s="28">
        <v>8.1</v>
      </c>
      <c r="T93" s="32">
        <v>83</v>
      </c>
      <c r="U93" s="427"/>
      <c r="V93" s="427"/>
      <c r="W93" s="427"/>
      <c r="X93" s="427"/>
      <c r="Y93" s="427"/>
      <c r="Z93" s="427"/>
      <c r="AA93" s="439"/>
    </row>
    <row r="94" spans="1:27" x14ac:dyDescent="0.2">
      <c r="A94" s="27"/>
      <c r="B94" s="27"/>
      <c r="C94" s="99"/>
      <c r="D94" s="29">
        <v>27</v>
      </c>
      <c r="E94" s="31"/>
      <c r="F94" s="31"/>
      <c r="G94" s="28">
        <v>14.5</v>
      </c>
      <c r="H94" s="427"/>
      <c r="I94" s="427"/>
      <c r="J94" s="427"/>
      <c r="K94" s="427"/>
      <c r="L94" s="427"/>
      <c r="M94" s="427"/>
      <c r="N94" s="427"/>
      <c r="O94" s="427"/>
      <c r="P94" s="427"/>
      <c r="Q94" s="427"/>
      <c r="R94" s="427"/>
      <c r="S94" s="28">
        <v>7</v>
      </c>
      <c r="T94" s="32">
        <v>70</v>
      </c>
      <c r="U94" s="427"/>
      <c r="V94" s="427"/>
      <c r="W94" s="427"/>
      <c r="X94" s="427"/>
      <c r="Y94" s="427"/>
      <c r="Z94" s="427"/>
      <c r="AA94" s="439"/>
    </row>
    <row r="95" spans="1:27" x14ac:dyDescent="0.2">
      <c r="A95" s="27"/>
      <c r="B95" s="27"/>
      <c r="C95" s="99"/>
      <c r="D95" s="29">
        <v>28</v>
      </c>
      <c r="E95" s="31"/>
      <c r="F95" s="31"/>
      <c r="G95" s="28">
        <v>13.5</v>
      </c>
      <c r="H95" s="427"/>
      <c r="I95" s="427"/>
      <c r="J95" s="427"/>
      <c r="K95" s="427"/>
      <c r="L95" s="427"/>
      <c r="M95" s="427"/>
      <c r="N95" s="427"/>
      <c r="O95" s="427"/>
      <c r="P95" s="427"/>
      <c r="Q95" s="427"/>
      <c r="R95" s="427"/>
      <c r="S95" s="28">
        <v>5.9</v>
      </c>
      <c r="T95" s="32">
        <v>57</v>
      </c>
      <c r="U95" s="427"/>
      <c r="V95" s="427"/>
      <c r="W95" s="427"/>
      <c r="X95" s="427"/>
      <c r="Y95" s="427"/>
      <c r="Z95" s="427"/>
      <c r="AA95" s="439"/>
    </row>
    <row r="96" spans="1:27" x14ac:dyDescent="0.2">
      <c r="A96" s="27"/>
      <c r="B96" s="27"/>
      <c r="C96" s="99"/>
      <c r="D96" s="29">
        <v>29</v>
      </c>
      <c r="E96" s="31"/>
      <c r="F96" s="31"/>
      <c r="G96" s="28">
        <v>12</v>
      </c>
      <c r="H96" s="427"/>
      <c r="I96" s="427"/>
      <c r="J96" s="427"/>
      <c r="K96" s="427"/>
      <c r="L96" s="427"/>
      <c r="M96" s="427"/>
      <c r="N96" s="427"/>
      <c r="O96" s="427"/>
      <c r="P96" s="427"/>
      <c r="Q96" s="427"/>
      <c r="R96" s="427"/>
      <c r="S96" s="28">
        <v>4.2</v>
      </c>
      <c r="T96" s="32">
        <v>40</v>
      </c>
      <c r="U96" s="427"/>
      <c r="V96" s="427"/>
      <c r="W96" s="427"/>
      <c r="X96" s="427"/>
      <c r="Y96" s="427"/>
      <c r="Z96" s="427"/>
      <c r="AA96" s="439"/>
    </row>
    <row r="97" spans="1:27" x14ac:dyDescent="0.2">
      <c r="A97" s="27"/>
      <c r="B97" s="27"/>
      <c r="C97" s="99"/>
      <c r="D97" s="29">
        <v>30</v>
      </c>
      <c r="E97" s="31"/>
      <c r="F97" s="31"/>
      <c r="G97" s="28">
        <v>10.7</v>
      </c>
      <c r="H97" s="427"/>
      <c r="I97" s="427"/>
      <c r="J97" s="427"/>
      <c r="K97" s="427"/>
      <c r="L97" s="427"/>
      <c r="M97" s="427"/>
      <c r="N97" s="427"/>
      <c r="O97" s="427"/>
      <c r="P97" s="427"/>
      <c r="Q97" s="427"/>
      <c r="R97" s="427"/>
      <c r="S97" s="28">
        <v>3.2</v>
      </c>
      <c r="T97" s="32">
        <v>31</v>
      </c>
      <c r="U97" s="427"/>
      <c r="V97" s="427"/>
      <c r="W97" s="427"/>
      <c r="X97" s="427"/>
      <c r="Y97" s="427"/>
      <c r="Z97" s="427"/>
      <c r="AA97" s="439"/>
    </row>
    <row r="98" spans="1:27" x14ac:dyDescent="0.2">
      <c r="A98" s="27"/>
      <c r="B98" s="27"/>
      <c r="C98" s="99"/>
      <c r="D98" s="29">
        <v>31</v>
      </c>
      <c r="E98" s="31"/>
      <c r="F98" s="31"/>
      <c r="G98" s="28">
        <v>10.7</v>
      </c>
      <c r="H98" s="427"/>
      <c r="I98" s="427"/>
      <c r="J98" s="427"/>
      <c r="K98" s="427"/>
      <c r="L98" s="427"/>
      <c r="M98" s="427"/>
      <c r="N98" s="427"/>
      <c r="O98" s="427"/>
      <c r="P98" s="427"/>
      <c r="Q98" s="427"/>
      <c r="R98" s="427"/>
      <c r="S98" s="28">
        <v>3.2</v>
      </c>
      <c r="T98" s="32">
        <v>30</v>
      </c>
      <c r="U98" s="427"/>
      <c r="V98" s="427"/>
      <c r="W98" s="427"/>
      <c r="X98" s="427"/>
      <c r="Y98" s="427"/>
      <c r="Z98" s="427"/>
      <c r="AA98" s="439"/>
    </row>
    <row r="99" spans="1:27" x14ac:dyDescent="0.2">
      <c r="A99" s="87"/>
      <c r="B99" s="34" t="s">
        <v>124</v>
      </c>
      <c r="C99" s="36" t="s">
        <v>214</v>
      </c>
      <c r="D99" s="29">
        <v>32</v>
      </c>
      <c r="E99" s="421"/>
      <c r="F99" s="409"/>
      <c r="G99" s="406">
        <v>10.7</v>
      </c>
      <c r="H99" s="406">
        <v>6.5</v>
      </c>
      <c r="I99" s="407">
        <v>100</v>
      </c>
      <c r="J99" s="407">
        <v>13</v>
      </c>
      <c r="K99" s="408">
        <v>0.22</v>
      </c>
      <c r="L99" s="407">
        <v>10.1</v>
      </c>
      <c r="M99" s="406">
        <v>6.6</v>
      </c>
      <c r="N99" s="408">
        <v>0.33</v>
      </c>
      <c r="O99" s="407">
        <v>16</v>
      </c>
      <c r="P99" s="407">
        <v>400</v>
      </c>
      <c r="Q99" s="407">
        <v>830</v>
      </c>
      <c r="R99" s="407">
        <v>15</v>
      </c>
      <c r="S99" s="406">
        <v>3.2</v>
      </c>
      <c r="T99" s="407">
        <v>29</v>
      </c>
      <c r="U99" s="409"/>
      <c r="V99" s="409"/>
      <c r="W99" s="409"/>
      <c r="X99" s="409"/>
      <c r="Y99" s="409"/>
      <c r="Z99" s="409"/>
      <c r="AA99" s="409"/>
    </row>
    <row r="100" spans="1:27" x14ac:dyDescent="0.2">
      <c r="A100" s="17"/>
      <c r="B100" s="17"/>
      <c r="C100" s="12"/>
      <c r="D100" s="16"/>
      <c r="E100" s="16"/>
      <c r="F100" s="16"/>
      <c r="G100" s="16"/>
      <c r="H100" s="433"/>
      <c r="I100" s="433"/>
      <c r="J100" s="433"/>
      <c r="K100" s="433"/>
      <c r="L100" s="433"/>
      <c r="M100" s="433"/>
      <c r="N100" s="433"/>
      <c r="O100" s="433"/>
      <c r="P100" s="433"/>
      <c r="Q100" s="433"/>
      <c r="R100" s="433"/>
      <c r="S100" s="433"/>
      <c r="T100" s="433"/>
      <c r="U100" s="433"/>
      <c r="V100" s="433"/>
      <c r="W100" s="433"/>
      <c r="X100" s="433"/>
      <c r="Y100" s="433"/>
      <c r="Z100" s="433"/>
      <c r="AA100" s="433"/>
    </row>
    <row r="101" spans="1:27" x14ac:dyDescent="0.2">
      <c r="A101" s="17"/>
      <c r="B101" s="17"/>
      <c r="C101" s="20"/>
      <c r="D101" s="16"/>
      <c r="E101" s="16"/>
      <c r="F101" s="16"/>
      <c r="G101" s="16"/>
      <c r="H101" s="433"/>
      <c r="I101" s="438"/>
      <c r="J101" s="438"/>
      <c r="K101" s="438"/>
      <c r="L101" s="438"/>
      <c r="M101" s="438"/>
      <c r="N101" s="438"/>
      <c r="O101" s="438"/>
      <c r="P101" s="438"/>
      <c r="Q101" s="433"/>
      <c r="R101" s="433"/>
      <c r="S101" s="438"/>
      <c r="T101" s="433"/>
      <c r="U101" s="438"/>
      <c r="V101" s="438"/>
      <c r="W101" s="438"/>
      <c r="X101" s="438"/>
      <c r="Y101" s="438"/>
      <c r="Z101" s="438"/>
      <c r="AA101" s="438"/>
    </row>
    <row r="102" spans="1:27" x14ac:dyDescent="0.2">
      <c r="A102" s="88">
        <v>46</v>
      </c>
      <c r="B102" s="27" t="s">
        <v>125</v>
      </c>
      <c r="C102" s="36" t="s">
        <v>215</v>
      </c>
      <c r="D102" s="98">
        <v>0.5</v>
      </c>
      <c r="E102" s="41">
        <v>2.85</v>
      </c>
      <c r="F102" s="406">
        <v>2.85</v>
      </c>
      <c r="G102" s="406">
        <v>18.5</v>
      </c>
      <c r="H102" s="406">
        <v>2</v>
      </c>
      <c r="I102" s="407">
        <v>70</v>
      </c>
      <c r="J102" s="407">
        <v>10</v>
      </c>
      <c r="K102" s="408">
        <v>0.13</v>
      </c>
      <c r="L102" s="406">
        <v>8.9700000000000006</v>
      </c>
      <c r="M102" s="406">
        <v>7.3</v>
      </c>
      <c r="N102" s="408">
        <v>0.41</v>
      </c>
      <c r="O102" s="406">
        <v>7</v>
      </c>
      <c r="P102" s="414">
        <v>3</v>
      </c>
      <c r="Q102" s="407">
        <v>360</v>
      </c>
      <c r="R102" s="407">
        <v>15</v>
      </c>
      <c r="S102" s="406">
        <v>9</v>
      </c>
      <c r="T102" s="407">
        <v>99</v>
      </c>
      <c r="U102" s="406">
        <v>9</v>
      </c>
      <c r="V102" s="406">
        <v>2</v>
      </c>
      <c r="W102" s="406">
        <v>4.8</v>
      </c>
      <c r="X102" s="408">
        <v>0.86</v>
      </c>
      <c r="Y102" s="406">
        <v>7.2</v>
      </c>
      <c r="Z102" s="406">
        <v>5.9</v>
      </c>
      <c r="AA102" s="406">
        <v>7.4</v>
      </c>
    </row>
    <row r="103" spans="1:27" x14ac:dyDescent="0.2">
      <c r="A103" s="27"/>
      <c r="B103" s="27"/>
      <c r="C103" s="99"/>
      <c r="D103" s="29">
        <v>1</v>
      </c>
      <c r="E103" s="31"/>
      <c r="F103" s="31"/>
      <c r="G103" s="406">
        <v>18.5</v>
      </c>
      <c r="H103" s="427"/>
      <c r="I103" s="427"/>
      <c r="J103" s="427"/>
      <c r="K103" s="427"/>
      <c r="L103" s="427"/>
      <c r="M103" s="427"/>
      <c r="N103" s="427"/>
      <c r="O103" s="427"/>
      <c r="P103" s="427"/>
      <c r="Q103" s="427"/>
      <c r="R103" s="427"/>
      <c r="S103" s="28">
        <v>8.9</v>
      </c>
      <c r="T103" s="32">
        <v>98</v>
      </c>
      <c r="U103" s="427"/>
      <c r="V103" s="427"/>
      <c r="W103" s="427"/>
      <c r="X103" s="427"/>
      <c r="Y103" s="427"/>
      <c r="Z103" s="427"/>
      <c r="AA103" s="439"/>
    </row>
    <row r="104" spans="1:27" x14ac:dyDescent="0.2">
      <c r="A104" s="27"/>
      <c r="B104" s="27"/>
      <c r="C104" s="99"/>
      <c r="D104" s="29">
        <v>2</v>
      </c>
      <c r="E104" s="31"/>
      <c r="F104" s="31"/>
      <c r="G104" s="28">
        <v>18.399999999999999</v>
      </c>
      <c r="H104" s="427"/>
      <c r="I104" s="427"/>
      <c r="J104" s="427"/>
      <c r="K104" s="427"/>
      <c r="L104" s="427"/>
      <c r="M104" s="427"/>
      <c r="N104" s="427"/>
      <c r="O104" s="427"/>
      <c r="P104" s="427"/>
      <c r="Q104" s="427"/>
      <c r="R104" s="427"/>
      <c r="S104" s="28">
        <v>8.9</v>
      </c>
      <c r="T104" s="32">
        <v>97</v>
      </c>
      <c r="U104" s="427"/>
      <c r="V104" s="427"/>
      <c r="W104" s="427"/>
      <c r="X104" s="427"/>
      <c r="Y104" s="427"/>
      <c r="Z104" s="427"/>
      <c r="AA104" s="439"/>
    </row>
    <row r="105" spans="1:27" x14ac:dyDescent="0.2">
      <c r="A105" s="27"/>
      <c r="B105" s="27"/>
      <c r="C105" s="99"/>
      <c r="D105" s="29">
        <v>3</v>
      </c>
      <c r="E105" s="31"/>
      <c r="F105" s="31"/>
      <c r="G105" s="28">
        <v>18.3</v>
      </c>
      <c r="H105" s="427"/>
      <c r="I105" s="427"/>
      <c r="J105" s="427"/>
      <c r="K105" s="427"/>
      <c r="L105" s="427"/>
      <c r="M105" s="427"/>
      <c r="N105" s="427"/>
      <c r="O105" s="427"/>
      <c r="P105" s="427"/>
      <c r="Q105" s="427"/>
      <c r="R105" s="427"/>
      <c r="S105" s="28">
        <v>8.9</v>
      </c>
      <c r="T105" s="32">
        <v>97</v>
      </c>
      <c r="U105" s="427"/>
      <c r="V105" s="427"/>
      <c r="W105" s="427"/>
      <c r="X105" s="427"/>
      <c r="Y105" s="427"/>
      <c r="Z105" s="427"/>
      <c r="AA105" s="439"/>
    </row>
    <row r="106" spans="1:27" x14ac:dyDescent="0.2">
      <c r="A106" s="27"/>
      <c r="B106" s="27"/>
      <c r="C106" s="99"/>
      <c r="D106" s="29">
        <v>4</v>
      </c>
      <c r="E106" s="31"/>
      <c r="F106" s="31"/>
      <c r="G106" s="28">
        <v>17</v>
      </c>
      <c r="H106" s="427"/>
      <c r="I106" s="427"/>
      <c r="J106" s="427"/>
      <c r="K106" s="427"/>
      <c r="L106" s="427"/>
      <c r="M106" s="427"/>
      <c r="N106" s="427"/>
      <c r="O106" s="427"/>
      <c r="P106" s="427"/>
      <c r="Q106" s="427"/>
      <c r="R106" s="427"/>
      <c r="S106" s="28">
        <v>6.2</v>
      </c>
      <c r="T106" s="32">
        <v>66</v>
      </c>
      <c r="U106" s="427"/>
      <c r="V106" s="427"/>
      <c r="W106" s="427"/>
      <c r="X106" s="427"/>
      <c r="Y106" s="427"/>
      <c r="Z106" s="427"/>
      <c r="AA106" s="439"/>
    </row>
    <row r="107" spans="1:27" x14ac:dyDescent="0.2">
      <c r="A107" s="27"/>
      <c r="B107" s="27"/>
      <c r="C107" s="99"/>
      <c r="D107" s="29">
        <v>5</v>
      </c>
      <c r="E107" s="31"/>
      <c r="F107" s="31"/>
      <c r="G107" s="28">
        <v>16.2</v>
      </c>
      <c r="H107" s="427"/>
      <c r="I107" s="427"/>
      <c r="J107" s="427"/>
      <c r="K107" s="427"/>
      <c r="L107" s="427"/>
      <c r="M107" s="427"/>
      <c r="N107" s="427"/>
      <c r="O107" s="427"/>
      <c r="P107" s="427"/>
      <c r="Q107" s="427"/>
      <c r="R107" s="427"/>
      <c r="S107" s="28">
        <v>5</v>
      </c>
      <c r="T107" s="32">
        <v>52</v>
      </c>
      <c r="U107" s="427"/>
      <c r="V107" s="427"/>
      <c r="W107" s="427"/>
      <c r="X107" s="427"/>
      <c r="Y107" s="427"/>
      <c r="Z107" s="427"/>
      <c r="AA107" s="439"/>
    </row>
    <row r="108" spans="1:27" x14ac:dyDescent="0.2">
      <c r="A108" s="27"/>
      <c r="B108" s="27"/>
      <c r="C108" s="99"/>
      <c r="D108" s="29">
        <v>6</v>
      </c>
      <c r="E108" s="31"/>
      <c r="F108" s="31"/>
      <c r="G108" s="28">
        <v>15.9</v>
      </c>
      <c r="H108" s="427"/>
      <c r="I108" s="427"/>
      <c r="J108" s="427"/>
      <c r="K108" s="427"/>
      <c r="L108" s="427"/>
      <c r="M108" s="427"/>
      <c r="N108" s="427"/>
      <c r="O108" s="427"/>
      <c r="P108" s="427"/>
      <c r="Q108" s="427"/>
      <c r="R108" s="427"/>
      <c r="S108" s="28">
        <v>4.7</v>
      </c>
      <c r="T108" s="32">
        <v>49</v>
      </c>
      <c r="U108" s="427"/>
      <c r="V108" s="427"/>
      <c r="W108" s="427"/>
      <c r="X108" s="427"/>
      <c r="Y108" s="427"/>
      <c r="Z108" s="427"/>
      <c r="AA108" s="439"/>
    </row>
    <row r="109" spans="1:27" x14ac:dyDescent="0.2">
      <c r="A109" s="27"/>
      <c r="B109" s="27"/>
      <c r="C109" s="99"/>
      <c r="D109" s="29">
        <v>7</v>
      </c>
      <c r="E109" s="31"/>
      <c r="F109" s="31"/>
      <c r="G109" s="28">
        <v>15.8</v>
      </c>
      <c r="H109" s="427"/>
      <c r="I109" s="427"/>
      <c r="J109" s="427"/>
      <c r="K109" s="427"/>
      <c r="L109" s="427"/>
      <c r="M109" s="427"/>
      <c r="N109" s="427"/>
      <c r="O109" s="427"/>
      <c r="P109" s="427"/>
      <c r="Q109" s="427"/>
      <c r="R109" s="427"/>
      <c r="S109" s="28">
        <v>4.5</v>
      </c>
      <c r="T109" s="32">
        <v>46</v>
      </c>
      <c r="U109" s="427"/>
      <c r="V109" s="427"/>
      <c r="W109" s="427"/>
      <c r="X109" s="427"/>
      <c r="Y109" s="427"/>
      <c r="Z109" s="427"/>
      <c r="AA109" s="439"/>
    </row>
    <row r="110" spans="1:27" x14ac:dyDescent="0.2">
      <c r="A110" s="27"/>
      <c r="B110" s="27"/>
      <c r="C110" s="99"/>
      <c r="D110" s="423">
        <v>8</v>
      </c>
      <c r="E110" s="31"/>
      <c r="F110" s="31"/>
      <c r="G110" s="28">
        <v>15.5</v>
      </c>
      <c r="H110" s="427"/>
      <c r="I110" s="427"/>
      <c r="J110" s="427"/>
      <c r="K110" s="427"/>
      <c r="L110" s="427"/>
      <c r="M110" s="427"/>
      <c r="N110" s="427"/>
      <c r="O110" s="427"/>
      <c r="P110" s="427"/>
      <c r="Q110" s="427"/>
      <c r="R110" s="427"/>
      <c r="S110" s="28">
        <v>3.4</v>
      </c>
      <c r="T110" s="32">
        <v>35</v>
      </c>
      <c r="U110" s="427"/>
      <c r="V110" s="427"/>
      <c r="W110" s="427"/>
      <c r="X110" s="427"/>
      <c r="Y110" s="427"/>
      <c r="Z110" s="427"/>
      <c r="AA110" s="439"/>
    </row>
    <row r="111" spans="1:27" x14ac:dyDescent="0.2">
      <c r="A111" s="87"/>
      <c r="B111" s="27" t="s">
        <v>126</v>
      </c>
      <c r="C111" s="36" t="s">
        <v>215</v>
      </c>
      <c r="D111" s="29">
        <v>8.5</v>
      </c>
      <c r="E111" s="421"/>
      <c r="F111" s="409"/>
      <c r="G111" s="406">
        <v>15.3</v>
      </c>
      <c r="H111" s="407">
        <v>10</v>
      </c>
      <c r="I111" s="407">
        <v>70</v>
      </c>
      <c r="J111" s="406">
        <v>9.1999999999999993</v>
      </c>
      <c r="K111" s="411">
        <v>9.1999999999999998E-2</v>
      </c>
      <c r="L111" s="406">
        <v>9.5299999999999994</v>
      </c>
      <c r="M111" s="406">
        <v>6.8</v>
      </c>
      <c r="N111" s="408">
        <v>0.46</v>
      </c>
      <c r="O111" s="407">
        <v>120</v>
      </c>
      <c r="P111" s="407">
        <v>12</v>
      </c>
      <c r="Q111" s="407">
        <v>460</v>
      </c>
      <c r="R111" s="407">
        <v>14</v>
      </c>
      <c r="S111" s="406">
        <v>3.1</v>
      </c>
      <c r="T111" s="407">
        <v>32</v>
      </c>
      <c r="U111" s="409"/>
      <c r="V111" s="409"/>
      <c r="W111" s="409"/>
      <c r="X111" s="409"/>
      <c r="Y111" s="409"/>
      <c r="Z111" s="409"/>
      <c r="AA111" s="409"/>
    </row>
    <row r="112" spans="1:27" x14ac:dyDescent="0.2">
      <c r="A112" s="17"/>
      <c r="B112" s="17"/>
      <c r="C112" s="12"/>
      <c r="D112" s="16"/>
      <c r="E112" s="16"/>
      <c r="F112" s="16"/>
      <c r="G112" s="16"/>
      <c r="H112" s="433"/>
      <c r="I112" s="433"/>
      <c r="J112" s="433"/>
      <c r="K112" s="433"/>
      <c r="L112" s="433"/>
      <c r="M112" s="433"/>
      <c r="N112" s="433"/>
      <c r="O112" s="433"/>
      <c r="P112" s="433"/>
      <c r="Q112" s="433"/>
      <c r="R112" s="433"/>
      <c r="S112" s="433"/>
      <c r="T112" s="433"/>
      <c r="U112" s="433"/>
      <c r="V112" s="433"/>
      <c r="W112" s="433"/>
      <c r="X112" s="433"/>
      <c r="Y112" s="433"/>
      <c r="Z112" s="433"/>
      <c r="AA112" s="433"/>
    </row>
    <row r="113" spans="1:27" x14ac:dyDescent="0.2">
      <c r="A113" s="17"/>
      <c r="B113" s="17"/>
      <c r="C113" s="20"/>
      <c r="D113" s="16"/>
      <c r="E113" s="16"/>
      <c r="F113" s="16"/>
      <c r="G113" s="16"/>
      <c r="H113" s="438"/>
      <c r="I113" s="438"/>
      <c r="J113" s="438"/>
      <c r="K113" s="438"/>
      <c r="L113" s="438"/>
      <c r="M113" s="438"/>
      <c r="N113" s="438"/>
      <c r="O113" s="438"/>
      <c r="P113" s="438"/>
      <c r="Q113" s="433"/>
      <c r="R113" s="433"/>
      <c r="S113" s="438"/>
      <c r="T113" s="433"/>
      <c r="U113" s="438"/>
      <c r="V113" s="438"/>
      <c r="W113" s="438"/>
      <c r="X113" s="438"/>
      <c r="Y113" s="438"/>
      <c r="Z113" s="438"/>
      <c r="AA113" s="438"/>
    </row>
    <row r="114" spans="1:27" x14ac:dyDescent="0.2">
      <c r="A114" s="88">
        <v>510</v>
      </c>
      <c r="B114" s="27" t="s">
        <v>127</v>
      </c>
      <c r="C114" s="36" t="s">
        <v>216</v>
      </c>
      <c r="D114" s="98">
        <v>0.5</v>
      </c>
      <c r="E114" s="41">
        <v>2.9</v>
      </c>
      <c r="F114" s="405">
        <v>3.4</v>
      </c>
      <c r="G114" s="406">
        <v>17.7</v>
      </c>
      <c r="H114" s="406">
        <v>2.2000000000000002</v>
      </c>
      <c r="I114" s="407">
        <v>65</v>
      </c>
      <c r="J114" s="407">
        <v>10</v>
      </c>
      <c r="K114" s="408">
        <v>0.14000000000000001</v>
      </c>
      <c r="L114" s="406">
        <v>6.52</v>
      </c>
      <c r="M114" s="406">
        <v>7.1</v>
      </c>
      <c r="N114" s="408">
        <v>0.14000000000000001</v>
      </c>
      <c r="O114" s="407">
        <v>12</v>
      </c>
      <c r="P114" s="407">
        <v>110</v>
      </c>
      <c r="Q114" s="407">
        <v>490</v>
      </c>
      <c r="R114" s="407">
        <v>12</v>
      </c>
      <c r="S114" s="406">
        <v>9.1</v>
      </c>
      <c r="T114" s="407">
        <v>100</v>
      </c>
      <c r="U114" s="406">
        <v>4.5999999999999996</v>
      </c>
      <c r="V114" s="406">
        <v>1.2</v>
      </c>
      <c r="W114" s="406">
        <v>4.5999999999999996</v>
      </c>
      <c r="X114" s="408">
        <v>0.89</v>
      </c>
      <c r="Y114" s="406">
        <v>7.7</v>
      </c>
      <c r="Z114" s="406">
        <v>5.8</v>
      </c>
      <c r="AA114" s="407">
        <v>12</v>
      </c>
    </row>
    <row r="115" spans="1:27" x14ac:dyDescent="0.2">
      <c r="A115" s="27"/>
      <c r="B115" s="27"/>
      <c r="C115" s="99"/>
      <c r="D115" s="29">
        <v>1</v>
      </c>
      <c r="E115" s="31"/>
      <c r="F115" s="31"/>
      <c r="G115" s="406">
        <v>17.7</v>
      </c>
      <c r="H115" s="427"/>
      <c r="I115" s="427"/>
      <c r="J115" s="427"/>
      <c r="K115" s="427"/>
      <c r="L115" s="427"/>
      <c r="M115" s="427"/>
      <c r="N115" s="427"/>
      <c r="O115" s="427"/>
      <c r="P115" s="427"/>
      <c r="Q115" s="427"/>
      <c r="R115" s="427"/>
      <c r="S115" s="406">
        <v>9.1</v>
      </c>
      <c r="T115" s="407">
        <v>100</v>
      </c>
      <c r="U115" s="427"/>
      <c r="V115" s="427"/>
      <c r="W115" s="427"/>
      <c r="X115" s="427"/>
      <c r="Y115" s="427"/>
      <c r="Z115" s="427"/>
      <c r="AA115" s="439"/>
    </row>
    <row r="116" spans="1:27" x14ac:dyDescent="0.2">
      <c r="A116" s="27"/>
      <c r="B116" s="27"/>
      <c r="C116" s="99"/>
      <c r="D116" s="29">
        <v>2</v>
      </c>
      <c r="E116" s="31"/>
      <c r="F116" s="31"/>
      <c r="G116" s="28">
        <v>17.600000000000001</v>
      </c>
      <c r="H116" s="427"/>
      <c r="I116" s="427"/>
      <c r="J116" s="427"/>
      <c r="K116" s="427"/>
      <c r="L116" s="427"/>
      <c r="M116" s="427"/>
      <c r="N116" s="427"/>
      <c r="O116" s="427"/>
      <c r="P116" s="427"/>
      <c r="Q116" s="427"/>
      <c r="R116" s="427"/>
      <c r="S116" s="28">
        <v>9</v>
      </c>
      <c r="T116" s="32">
        <v>99</v>
      </c>
      <c r="U116" s="427"/>
      <c r="V116" s="427"/>
      <c r="W116" s="427"/>
      <c r="X116" s="427"/>
      <c r="Y116" s="427"/>
      <c r="Z116" s="427"/>
      <c r="AA116" s="439"/>
    </row>
    <row r="117" spans="1:27" x14ac:dyDescent="0.2">
      <c r="A117" s="27"/>
      <c r="B117" s="27"/>
      <c r="C117" s="99"/>
      <c r="D117" s="29">
        <v>3</v>
      </c>
      <c r="E117" s="31"/>
      <c r="F117" s="31"/>
      <c r="G117" s="28">
        <v>17.600000000000001</v>
      </c>
      <c r="H117" s="427"/>
      <c r="I117" s="427"/>
      <c r="J117" s="427"/>
      <c r="K117" s="427"/>
      <c r="L117" s="427"/>
      <c r="M117" s="427"/>
      <c r="N117" s="427"/>
      <c r="O117" s="427"/>
      <c r="P117" s="427"/>
      <c r="Q117" s="427"/>
      <c r="R117" s="427"/>
      <c r="S117" s="28">
        <v>9</v>
      </c>
      <c r="T117" s="32">
        <v>99</v>
      </c>
      <c r="U117" s="427"/>
      <c r="V117" s="427"/>
      <c r="W117" s="427"/>
      <c r="X117" s="427"/>
      <c r="Y117" s="427"/>
      <c r="Z117" s="427"/>
      <c r="AA117" s="439"/>
    </row>
    <row r="118" spans="1:27" x14ac:dyDescent="0.2">
      <c r="A118" s="27"/>
      <c r="B118" s="27"/>
      <c r="C118" s="99"/>
      <c r="D118" s="29">
        <v>4</v>
      </c>
      <c r="E118" s="31"/>
      <c r="F118" s="31"/>
      <c r="G118" s="28">
        <v>17.600000000000001</v>
      </c>
      <c r="H118" s="427"/>
      <c r="I118" s="427"/>
      <c r="J118" s="427"/>
      <c r="K118" s="427"/>
      <c r="L118" s="427"/>
      <c r="M118" s="427"/>
      <c r="N118" s="427"/>
      <c r="O118" s="427"/>
      <c r="P118" s="427"/>
      <c r="Q118" s="427"/>
      <c r="R118" s="427"/>
      <c r="S118" s="28">
        <v>9</v>
      </c>
      <c r="T118" s="32">
        <v>99</v>
      </c>
      <c r="U118" s="427"/>
      <c r="V118" s="427"/>
      <c r="W118" s="427"/>
      <c r="X118" s="427"/>
      <c r="Y118" s="427"/>
      <c r="Z118" s="427"/>
      <c r="AA118" s="439"/>
    </row>
    <row r="119" spans="1:27" x14ac:dyDescent="0.2">
      <c r="A119" s="27"/>
      <c r="B119" s="27"/>
      <c r="C119" s="99"/>
      <c r="D119" s="29">
        <v>5</v>
      </c>
      <c r="E119" s="31"/>
      <c r="F119" s="31"/>
      <c r="G119" s="28">
        <v>17.600000000000001</v>
      </c>
      <c r="H119" s="427"/>
      <c r="I119" s="427"/>
      <c r="J119" s="427"/>
      <c r="K119" s="427"/>
      <c r="L119" s="427"/>
      <c r="M119" s="427"/>
      <c r="N119" s="427"/>
      <c r="O119" s="427"/>
      <c r="P119" s="427"/>
      <c r="Q119" s="427"/>
      <c r="R119" s="427"/>
      <c r="S119" s="28">
        <v>9</v>
      </c>
      <c r="T119" s="32">
        <v>99</v>
      </c>
      <c r="U119" s="427"/>
      <c r="V119" s="427"/>
      <c r="W119" s="427"/>
      <c r="X119" s="427"/>
      <c r="Y119" s="427"/>
      <c r="Z119" s="427"/>
      <c r="AA119" s="439"/>
    </row>
    <row r="120" spans="1:27" x14ac:dyDescent="0.2">
      <c r="A120" s="27"/>
      <c r="B120" s="27"/>
      <c r="C120" s="99"/>
      <c r="D120" s="29">
        <v>6</v>
      </c>
      <c r="E120" s="31"/>
      <c r="F120" s="31"/>
      <c r="G120" s="28">
        <v>17.600000000000001</v>
      </c>
      <c r="H120" s="427"/>
      <c r="I120" s="427"/>
      <c r="J120" s="427"/>
      <c r="K120" s="427"/>
      <c r="L120" s="427"/>
      <c r="M120" s="427"/>
      <c r="N120" s="427"/>
      <c r="O120" s="427"/>
      <c r="P120" s="427"/>
      <c r="Q120" s="427"/>
      <c r="R120" s="427"/>
      <c r="S120" s="28">
        <v>9</v>
      </c>
      <c r="T120" s="32">
        <v>99</v>
      </c>
      <c r="U120" s="427"/>
      <c r="V120" s="427"/>
      <c r="W120" s="427"/>
      <c r="X120" s="427"/>
      <c r="Y120" s="427"/>
      <c r="Z120" s="427"/>
      <c r="AA120" s="439"/>
    </row>
    <row r="121" spans="1:27" x14ac:dyDescent="0.2">
      <c r="A121" s="27"/>
      <c r="B121" s="27"/>
      <c r="C121" s="99"/>
      <c r="D121" s="29">
        <v>7</v>
      </c>
      <c r="E121" s="31"/>
      <c r="F121" s="31"/>
      <c r="G121" s="28">
        <v>17.600000000000001</v>
      </c>
      <c r="H121" s="427"/>
      <c r="I121" s="427"/>
      <c r="J121" s="427"/>
      <c r="K121" s="427"/>
      <c r="L121" s="427"/>
      <c r="M121" s="427"/>
      <c r="N121" s="427"/>
      <c r="O121" s="427"/>
      <c r="P121" s="427"/>
      <c r="Q121" s="427"/>
      <c r="R121" s="427"/>
      <c r="S121" s="28">
        <v>9</v>
      </c>
      <c r="T121" s="32">
        <v>99</v>
      </c>
      <c r="U121" s="427"/>
      <c r="V121" s="427"/>
      <c r="W121" s="427"/>
      <c r="X121" s="427"/>
      <c r="Y121" s="427"/>
      <c r="Z121" s="427"/>
      <c r="AA121" s="439"/>
    </row>
    <row r="122" spans="1:27" x14ac:dyDescent="0.2">
      <c r="A122" s="27"/>
      <c r="B122" s="27"/>
      <c r="C122" s="99"/>
      <c r="D122" s="29">
        <v>8</v>
      </c>
      <c r="E122" s="31"/>
      <c r="F122" s="31"/>
      <c r="G122" s="28">
        <v>17.600000000000001</v>
      </c>
      <c r="H122" s="427"/>
      <c r="I122" s="427"/>
      <c r="J122" s="427"/>
      <c r="K122" s="427"/>
      <c r="L122" s="427"/>
      <c r="M122" s="427"/>
      <c r="N122" s="427"/>
      <c r="O122" s="427"/>
      <c r="P122" s="427"/>
      <c r="Q122" s="427"/>
      <c r="R122" s="427"/>
      <c r="S122" s="28">
        <v>9</v>
      </c>
      <c r="T122" s="32">
        <v>99</v>
      </c>
      <c r="U122" s="427"/>
      <c r="V122" s="427"/>
      <c r="W122" s="427"/>
      <c r="X122" s="427"/>
      <c r="Y122" s="427"/>
      <c r="Z122" s="427"/>
      <c r="AA122" s="439"/>
    </row>
    <row r="123" spans="1:27" x14ac:dyDescent="0.2">
      <c r="A123" s="27"/>
      <c r="B123" s="27"/>
      <c r="C123" s="99"/>
      <c r="D123" s="29">
        <v>9</v>
      </c>
      <c r="E123" s="31"/>
      <c r="F123" s="31"/>
      <c r="G123" s="28">
        <v>17.600000000000001</v>
      </c>
      <c r="H123" s="427"/>
      <c r="I123" s="427"/>
      <c r="J123" s="427"/>
      <c r="K123" s="427"/>
      <c r="L123" s="427"/>
      <c r="M123" s="427"/>
      <c r="N123" s="427"/>
      <c r="O123" s="427"/>
      <c r="P123" s="427"/>
      <c r="Q123" s="427"/>
      <c r="R123" s="427"/>
      <c r="S123" s="28">
        <v>9</v>
      </c>
      <c r="T123" s="32">
        <v>98</v>
      </c>
      <c r="U123" s="427"/>
      <c r="V123" s="427"/>
      <c r="W123" s="427"/>
      <c r="X123" s="427"/>
      <c r="Y123" s="427"/>
      <c r="Z123" s="427"/>
      <c r="AA123" s="439"/>
    </row>
    <row r="124" spans="1:27" x14ac:dyDescent="0.2">
      <c r="A124" s="27"/>
      <c r="B124" s="27"/>
      <c r="C124" s="99"/>
      <c r="D124" s="29">
        <v>10</v>
      </c>
      <c r="E124" s="31"/>
      <c r="F124" s="31"/>
      <c r="G124" s="28">
        <v>17.5</v>
      </c>
      <c r="H124" s="427"/>
      <c r="I124" s="427"/>
      <c r="J124" s="427"/>
      <c r="K124" s="427"/>
      <c r="L124" s="427"/>
      <c r="M124" s="427"/>
      <c r="N124" s="427"/>
      <c r="O124" s="427"/>
      <c r="P124" s="427"/>
      <c r="Q124" s="427"/>
      <c r="R124" s="427"/>
      <c r="S124" s="28">
        <v>8.9</v>
      </c>
      <c r="T124" s="32">
        <v>98</v>
      </c>
      <c r="U124" s="427"/>
      <c r="V124" s="427"/>
      <c r="W124" s="427"/>
      <c r="X124" s="427"/>
      <c r="Y124" s="427"/>
      <c r="Z124" s="427"/>
      <c r="AA124" s="439"/>
    </row>
    <row r="125" spans="1:27" x14ac:dyDescent="0.2">
      <c r="A125" s="27"/>
      <c r="B125" s="27"/>
      <c r="C125" s="99"/>
      <c r="D125" s="29">
        <v>11</v>
      </c>
      <c r="E125" s="31"/>
      <c r="F125" s="31"/>
      <c r="G125" s="28">
        <v>17.5</v>
      </c>
      <c r="H125" s="427"/>
      <c r="I125" s="427"/>
      <c r="J125" s="427"/>
      <c r="K125" s="427"/>
      <c r="L125" s="427"/>
      <c r="M125" s="427"/>
      <c r="N125" s="427"/>
      <c r="O125" s="427"/>
      <c r="P125" s="427"/>
      <c r="Q125" s="427"/>
      <c r="R125" s="427"/>
      <c r="S125" s="28">
        <v>8.9</v>
      </c>
      <c r="T125" s="32">
        <v>98</v>
      </c>
      <c r="U125" s="427"/>
      <c r="V125" s="427"/>
      <c r="W125" s="427"/>
      <c r="X125" s="427"/>
      <c r="Y125" s="427"/>
      <c r="Z125" s="427"/>
      <c r="AA125" s="439"/>
    </row>
    <row r="126" spans="1:27" x14ac:dyDescent="0.2">
      <c r="A126" s="27"/>
      <c r="B126" s="27"/>
      <c r="C126" s="99"/>
      <c r="D126" s="29">
        <v>12</v>
      </c>
      <c r="E126" s="31"/>
      <c r="F126" s="31"/>
      <c r="G126" s="28">
        <v>17.399999999999999</v>
      </c>
      <c r="H126" s="427"/>
      <c r="I126" s="427"/>
      <c r="J126" s="427"/>
      <c r="K126" s="427"/>
      <c r="L126" s="427"/>
      <c r="M126" s="427"/>
      <c r="N126" s="427"/>
      <c r="O126" s="427"/>
      <c r="P126" s="427"/>
      <c r="Q126" s="427"/>
      <c r="R126" s="427"/>
      <c r="S126" s="28">
        <v>8.9</v>
      </c>
      <c r="T126" s="32">
        <v>97</v>
      </c>
      <c r="U126" s="427"/>
      <c r="V126" s="427"/>
      <c r="W126" s="427"/>
      <c r="X126" s="427"/>
      <c r="Y126" s="427"/>
      <c r="Z126" s="427"/>
      <c r="AA126" s="439"/>
    </row>
    <row r="127" spans="1:27" x14ac:dyDescent="0.2">
      <c r="A127" s="27"/>
      <c r="B127" s="27"/>
      <c r="C127" s="99"/>
      <c r="D127" s="29">
        <v>13</v>
      </c>
      <c r="E127" s="31"/>
      <c r="F127" s="31"/>
      <c r="G127" s="28">
        <v>17.399999999999999</v>
      </c>
      <c r="H127" s="427"/>
      <c r="I127" s="427"/>
      <c r="J127" s="427"/>
      <c r="K127" s="427"/>
      <c r="L127" s="427"/>
      <c r="M127" s="427"/>
      <c r="N127" s="427"/>
      <c r="O127" s="427"/>
      <c r="P127" s="427"/>
      <c r="Q127" s="427"/>
      <c r="R127" s="427"/>
      <c r="S127" s="28">
        <v>8.9</v>
      </c>
      <c r="T127" s="32">
        <v>97</v>
      </c>
      <c r="U127" s="427"/>
      <c r="V127" s="427"/>
      <c r="W127" s="427"/>
      <c r="X127" s="427"/>
      <c r="Y127" s="427"/>
      <c r="Z127" s="427"/>
      <c r="AA127" s="439"/>
    </row>
    <row r="128" spans="1:27" x14ac:dyDescent="0.2">
      <c r="A128" s="27"/>
      <c r="B128" s="27"/>
      <c r="C128" s="99"/>
      <c r="D128" s="29">
        <v>14</v>
      </c>
      <c r="E128" s="31"/>
      <c r="F128" s="31"/>
      <c r="G128" s="28">
        <v>17.399999999999999</v>
      </c>
      <c r="H128" s="427"/>
      <c r="I128" s="427"/>
      <c r="J128" s="427"/>
      <c r="K128" s="427"/>
      <c r="L128" s="427"/>
      <c r="M128" s="427"/>
      <c r="N128" s="427"/>
      <c r="O128" s="427"/>
      <c r="P128" s="427"/>
      <c r="Q128" s="427"/>
      <c r="R128" s="427"/>
      <c r="S128" s="28">
        <v>8.9</v>
      </c>
      <c r="T128" s="32">
        <v>97</v>
      </c>
      <c r="U128" s="427"/>
      <c r="V128" s="427"/>
      <c r="W128" s="427"/>
      <c r="X128" s="427"/>
      <c r="Y128" s="427"/>
      <c r="Z128" s="427"/>
      <c r="AA128" s="439"/>
    </row>
    <row r="129" spans="1:27" x14ac:dyDescent="0.2">
      <c r="A129" s="27"/>
      <c r="B129" s="27"/>
      <c r="C129" s="99"/>
      <c r="D129" s="29">
        <v>15</v>
      </c>
      <c r="E129" s="31"/>
      <c r="F129" s="31"/>
      <c r="G129" s="28">
        <v>17.399999999999999</v>
      </c>
      <c r="H129" s="427"/>
      <c r="I129" s="427"/>
      <c r="J129" s="427"/>
      <c r="K129" s="427"/>
      <c r="L129" s="427"/>
      <c r="M129" s="427"/>
      <c r="N129" s="427"/>
      <c r="O129" s="427"/>
      <c r="P129" s="427"/>
      <c r="Q129" s="427"/>
      <c r="R129" s="427"/>
      <c r="S129" s="28">
        <v>8.9</v>
      </c>
      <c r="T129" s="32">
        <v>97</v>
      </c>
      <c r="U129" s="427"/>
      <c r="V129" s="427"/>
      <c r="W129" s="427"/>
      <c r="X129" s="427"/>
      <c r="Y129" s="427"/>
      <c r="Z129" s="427"/>
      <c r="AA129" s="439"/>
    </row>
    <row r="130" spans="1:27" x14ac:dyDescent="0.2">
      <c r="A130" s="27"/>
      <c r="B130" s="27"/>
      <c r="C130" s="99"/>
      <c r="D130" s="29">
        <v>16</v>
      </c>
      <c r="E130" s="31"/>
      <c r="F130" s="31"/>
      <c r="G130" s="28">
        <v>17.399999999999999</v>
      </c>
      <c r="H130" s="427"/>
      <c r="I130" s="427"/>
      <c r="J130" s="427"/>
      <c r="K130" s="427"/>
      <c r="L130" s="427"/>
      <c r="M130" s="427"/>
      <c r="N130" s="427"/>
      <c r="O130" s="427"/>
      <c r="P130" s="427"/>
      <c r="Q130" s="427"/>
      <c r="R130" s="427"/>
      <c r="S130" s="28">
        <v>8.9</v>
      </c>
      <c r="T130" s="32">
        <v>97</v>
      </c>
      <c r="U130" s="427"/>
      <c r="V130" s="427"/>
      <c r="W130" s="427"/>
      <c r="X130" s="427"/>
      <c r="Y130" s="427"/>
      <c r="Z130" s="427"/>
      <c r="AA130" s="439"/>
    </row>
    <row r="131" spans="1:27" x14ac:dyDescent="0.2">
      <c r="A131" s="27"/>
      <c r="B131" s="27"/>
      <c r="C131" s="99"/>
      <c r="D131" s="29">
        <v>17</v>
      </c>
      <c r="E131" s="31"/>
      <c r="F131" s="31"/>
      <c r="G131" s="28">
        <v>17.399999999999999</v>
      </c>
      <c r="H131" s="427"/>
      <c r="I131" s="427"/>
      <c r="J131" s="427"/>
      <c r="K131" s="427"/>
      <c r="L131" s="427"/>
      <c r="M131" s="427"/>
      <c r="N131" s="427"/>
      <c r="O131" s="427"/>
      <c r="P131" s="427"/>
      <c r="Q131" s="427"/>
      <c r="R131" s="427"/>
      <c r="S131" s="28">
        <v>8.8000000000000007</v>
      </c>
      <c r="T131" s="32">
        <v>96</v>
      </c>
      <c r="U131" s="427"/>
      <c r="V131" s="427"/>
      <c r="W131" s="427"/>
      <c r="X131" s="427"/>
      <c r="Y131" s="427"/>
      <c r="Z131" s="427"/>
      <c r="AA131" s="439"/>
    </row>
    <row r="132" spans="1:27" x14ac:dyDescent="0.2">
      <c r="A132" s="27"/>
      <c r="B132" s="27"/>
      <c r="C132" s="99"/>
      <c r="D132" s="29">
        <v>18</v>
      </c>
      <c r="E132" s="31"/>
      <c r="F132" s="31"/>
      <c r="G132" s="28">
        <v>16.899999999999999</v>
      </c>
      <c r="H132" s="427"/>
      <c r="I132" s="427"/>
      <c r="J132" s="427"/>
      <c r="K132" s="427"/>
      <c r="L132" s="427"/>
      <c r="M132" s="427"/>
      <c r="N132" s="427"/>
      <c r="O132" s="427"/>
      <c r="P132" s="427"/>
      <c r="Q132" s="427"/>
      <c r="R132" s="427"/>
      <c r="S132" s="28">
        <v>8.5</v>
      </c>
      <c r="T132" s="28">
        <v>9</v>
      </c>
      <c r="U132" s="427"/>
      <c r="V132" s="427"/>
      <c r="W132" s="427"/>
      <c r="X132" s="427"/>
      <c r="Y132" s="427"/>
      <c r="Z132" s="427"/>
      <c r="AA132" s="439"/>
    </row>
    <row r="133" spans="1:27" x14ac:dyDescent="0.2">
      <c r="A133" s="27"/>
      <c r="B133" s="27"/>
      <c r="C133" s="99"/>
      <c r="D133" s="29">
        <v>19</v>
      </c>
      <c r="E133" s="31"/>
      <c r="F133" s="31"/>
      <c r="G133" s="28">
        <v>16.5</v>
      </c>
      <c r="H133" s="427"/>
      <c r="I133" s="427"/>
      <c r="J133" s="427"/>
      <c r="K133" s="427"/>
      <c r="L133" s="427"/>
      <c r="M133" s="427"/>
      <c r="N133" s="427"/>
      <c r="O133" s="427"/>
      <c r="P133" s="427"/>
      <c r="Q133" s="427"/>
      <c r="R133" s="427"/>
      <c r="S133" s="28">
        <v>8.1</v>
      </c>
      <c r="T133" s="32">
        <v>86</v>
      </c>
      <c r="U133" s="427"/>
      <c r="V133" s="427"/>
      <c r="W133" s="427"/>
      <c r="X133" s="427"/>
      <c r="Y133" s="427"/>
      <c r="Z133" s="427"/>
      <c r="AA133" s="439"/>
    </row>
    <row r="134" spans="1:27" x14ac:dyDescent="0.2">
      <c r="A134" s="27"/>
      <c r="B134" s="27"/>
      <c r="C134" s="99"/>
      <c r="D134" s="29">
        <v>20</v>
      </c>
      <c r="E134" s="31"/>
      <c r="F134" s="31"/>
      <c r="G134" s="28">
        <v>14.6</v>
      </c>
      <c r="H134" s="427"/>
      <c r="I134" s="427"/>
      <c r="J134" s="427"/>
      <c r="K134" s="427"/>
      <c r="L134" s="427"/>
      <c r="M134" s="427"/>
      <c r="N134" s="427"/>
      <c r="O134" s="427"/>
      <c r="P134" s="427"/>
      <c r="Q134" s="427"/>
      <c r="R134" s="427"/>
      <c r="S134" s="28">
        <v>6.6</v>
      </c>
      <c r="T134" s="28">
        <v>8</v>
      </c>
      <c r="U134" s="427"/>
      <c r="V134" s="427"/>
      <c r="W134" s="427"/>
      <c r="X134" s="427"/>
      <c r="Y134" s="427"/>
      <c r="Z134" s="427"/>
      <c r="AA134" s="439"/>
    </row>
    <row r="135" spans="1:27" x14ac:dyDescent="0.2">
      <c r="A135" s="27"/>
      <c r="B135" s="27"/>
      <c r="C135" s="99"/>
      <c r="D135" s="29">
        <v>21</v>
      </c>
      <c r="E135" s="31"/>
      <c r="F135" s="31"/>
      <c r="G135" s="28">
        <v>13.7</v>
      </c>
      <c r="H135" s="427"/>
      <c r="I135" s="427"/>
      <c r="J135" s="427"/>
      <c r="K135" s="427"/>
      <c r="L135" s="427"/>
      <c r="M135" s="427"/>
      <c r="N135" s="427"/>
      <c r="O135" s="427"/>
      <c r="P135" s="427"/>
      <c r="Q135" s="427"/>
      <c r="R135" s="427"/>
      <c r="S135" s="28">
        <v>6.2</v>
      </c>
      <c r="T135" s="32">
        <v>63</v>
      </c>
      <c r="U135" s="427"/>
      <c r="V135" s="427"/>
      <c r="W135" s="427"/>
      <c r="X135" s="427"/>
      <c r="Y135" s="427"/>
      <c r="Z135" s="427"/>
      <c r="AA135" s="439"/>
    </row>
    <row r="136" spans="1:27" x14ac:dyDescent="0.2">
      <c r="A136" s="27"/>
      <c r="B136" s="27"/>
      <c r="C136" s="99"/>
      <c r="D136" s="29">
        <v>22</v>
      </c>
      <c r="E136" s="31"/>
      <c r="F136" s="31"/>
      <c r="G136" s="28">
        <v>11.9</v>
      </c>
      <c r="H136" s="427"/>
      <c r="I136" s="427"/>
      <c r="J136" s="427"/>
      <c r="K136" s="427"/>
      <c r="L136" s="427"/>
      <c r="M136" s="427"/>
      <c r="N136" s="427"/>
      <c r="O136" s="427"/>
      <c r="P136" s="427"/>
      <c r="Q136" s="427"/>
      <c r="R136" s="427"/>
      <c r="S136" s="28">
        <v>6.1</v>
      </c>
      <c r="T136" s="32">
        <v>59</v>
      </c>
      <c r="U136" s="427"/>
      <c r="V136" s="427"/>
      <c r="W136" s="427"/>
      <c r="X136" s="427"/>
      <c r="Y136" s="427"/>
      <c r="Z136" s="427"/>
      <c r="AA136" s="439"/>
    </row>
    <row r="137" spans="1:27" x14ac:dyDescent="0.2">
      <c r="A137" s="27"/>
      <c r="B137" s="27"/>
      <c r="C137" s="99"/>
      <c r="D137" s="29">
        <v>23</v>
      </c>
      <c r="E137" s="31"/>
      <c r="F137" s="31"/>
      <c r="G137" s="28">
        <v>11.6</v>
      </c>
      <c r="H137" s="427"/>
      <c r="I137" s="427"/>
      <c r="J137" s="427"/>
      <c r="K137" s="427"/>
      <c r="L137" s="427"/>
      <c r="M137" s="427"/>
      <c r="N137" s="427"/>
      <c r="O137" s="427"/>
      <c r="P137" s="427"/>
      <c r="Q137" s="427"/>
      <c r="R137" s="427"/>
      <c r="S137" s="28">
        <v>6.1</v>
      </c>
      <c r="T137" s="32">
        <v>58</v>
      </c>
      <c r="U137" s="427"/>
      <c r="V137" s="427"/>
      <c r="W137" s="427"/>
      <c r="X137" s="427"/>
      <c r="Y137" s="427"/>
      <c r="Z137" s="427"/>
      <c r="AA137" s="439"/>
    </row>
    <row r="138" spans="1:27" x14ac:dyDescent="0.2">
      <c r="A138" s="27"/>
      <c r="B138" s="27"/>
      <c r="C138" s="99"/>
      <c r="D138" s="29">
        <v>24</v>
      </c>
      <c r="E138" s="31"/>
      <c r="F138" s="31"/>
      <c r="G138" s="28">
        <v>11.6</v>
      </c>
      <c r="H138" s="427"/>
      <c r="I138" s="427"/>
      <c r="J138" s="427"/>
      <c r="K138" s="427"/>
      <c r="L138" s="427"/>
      <c r="M138" s="427"/>
      <c r="N138" s="427"/>
      <c r="O138" s="427"/>
      <c r="P138" s="427"/>
      <c r="Q138" s="427"/>
      <c r="R138" s="427"/>
      <c r="S138" s="28">
        <v>6.1</v>
      </c>
      <c r="T138" s="32">
        <v>58</v>
      </c>
      <c r="U138" s="427"/>
      <c r="V138" s="427"/>
      <c r="W138" s="427"/>
      <c r="X138" s="427"/>
      <c r="Y138" s="427"/>
      <c r="Z138" s="427"/>
      <c r="AA138" s="439"/>
    </row>
    <row r="139" spans="1:27" x14ac:dyDescent="0.2">
      <c r="A139" s="27"/>
      <c r="B139" s="27"/>
      <c r="C139" s="99"/>
      <c r="D139" s="29">
        <v>25</v>
      </c>
      <c r="E139" s="31"/>
      <c r="F139" s="31"/>
      <c r="G139" s="28">
        <v>11.4</v>
      </c>
      <c r="H139" s="427"/>
      <c r="I139" s="427"/>
      <c r="J139" s="427"/>
      <c r="K139" s="427"/>
      <c r="L139" s="427"/>
      <c r="M139" s="427"/>
      <c r="N139" s="427"/>
      <c r="O139" s="427"/>
      <c r="P139" s="427"/>
      <c r="Q139" s="427"/>
      <c r="R139" s="427"/>
      <c r="S139" s="28">
        <v>6.1</v>
      </c>
      <c r="T139" s="32">
        <v>58</v>
      </c>
      <c r="U139" s="427"/>
      <c r="V139" s="427"/>
      <c r="W139" s="427"/>
      <c r="X139" s="427"/>
      <c r="Y139" s="427"/>
      <c r="Z139" s="427"/>
      <c r="AA139" s="439"/>
    </row>
    <row r="140" spans="1:27" x14ac:dyDescent="0.2">
      <c r="A140" s="27"/>
      <c r="B140" s="27"/>
      <c r="C140" s="99"/>
      <c r="D140" s="29">
        <v>26</v>
      </c>
      <c r="E140" s="31"/>
      <c r="F140" s="31"/>
      <c r="G140" s="28">
        <v>11.4</v>
      </c>
      <c r="H140" s="427"/>
      <c r="I140" s="427"/>
      <c r="J140" s="427"/>
      <c r="K140" s="427"/>
      <c r="L140" s="427"/>
      <c r="M140" s="427"/>
      <c r="N140" s="427"/>
      <c r="O140" s="427"/>
      <c r="P140" s="427"/>
      <c r="Q140" s="427"/>
      <c r="R140" s="427"/>
      <c r="S140" s="28">
        <v>6.1</v>
      </c>
      <c r="T140" s="32">
        <v>58</v>
      </c>
      <c r="U140" s="427"/>
      <c r="V140" s="427"/>
      <c r="W140" s="427"/>
      <c r="X140" s="427"/>
      <c r="Y140" s="427"/>
      <c r="Z140" s="427"/>
      <c r="AA140" s="439"/>
    </row>
    <row r="141" spans="1:27" x14ac:dyDescent="0.2">
      <c r="A141" s="27"/>
      <c r="B141" s="27"/>
      <c r="C141" s="99"/>
      <c r="D141" s="29">
        <v>27</v>
      </c>
      <c r="E141" s="31"/>
      <c r="F141" s="31"/>
      <c r="G141" s="28">
        <v>11.1</v>
      </c>
      <c r="H141" s="427"/>
      <c r="I141" s="427"/>
      <c r="J141" s="427"/>
      <c r="K141" s="427"/>
      <c r="L141" s="427"/>
      <c r="M141" s="427"/>
      <c r="N141" s="427"/>
      <c r="O141" s="427"/>
      <c r="P141" s="427"/>
      <c r="Q141" s="427"/>
      <c r="R141" s="427"/>
      <c r="S141" s="28">
        <v>6.1</v>
      </c>
      <c r="T141" s="32">
        <v>57</v>
      </c>
      <c r="U141" s="427"/>
      <c r="V141" s="427"/>
      <c r="W141" s="427"/>
      <c r="X141" s="427"/>
      <c r="Y141" s="427"/>
      <c r="Z141" s="427"/>
      <c r="AA141" s="439"/>
    </row>
    <row r="142" spans="1:27" x14ac:dyDescent="0.2">
      <c r="A142" s="27"/>
      <c r="B142" s="27"/>
      <c r="C142" s="99"/>
      <c r="D142" s="29">
        <v>28</v>
      </c>
      <c r="E142" s="31"/>
      <c r="F142" s="31"/>
      <c r="G142" s="28">
        <v>11.1</v>
      </c>
      <c r="H142" s="427"/>
      <c r="I142" s="427"/>
      <c r="J142" s="427"/>
      <c r="K142" s="427"/>
      <c r="L142" s="427"/>
      <c r="M142" s="427"/>
      <c r="N142" s="427"/>
      <c r="O142" s="427"/>
      <c r="P142" s="427"/>
      <c r="Q142" s="427"/>
      <c r="R142" s="427"/>
      <c r="S142" s="28">
        <v>6.1</v>
      </c>
      <c r="T142" s="32">
        <v>57</v>
      </c>
      <c r="U142" s="427"/>
      <c r="V142" s="427"/>
      <c r="W142" s="427"/>
      <c r="X142" s="427"/>
      <c r="Y142" s="427"/>
      <c r="Z142" s="427"/>
      <c r="AA142" s="439"/>
    </row>
    <row r="143" spans="1:27" x14ac:dyDescent="0.2">
      <c r="A143" s="27"/>
      <c r="B143" s="27"/>
      <c r="C143" s="99"/>
      <c r="D143" s="29">
        <v>29</v>
      </c>
      <c r="E143" s="31"/>
      <c r="F143" s="31"/>
      <c r="G143" s="28">
        <v>10.9</v>
      </c>
      <c r="H143" s="427"/>
      <c r="I143" s="427"/>
      <c r="J143" s="427"/>
      <c r="K143" s="427"/>
      <c r="L143" s="427"/>
      <c r="M143" s="427"/>
      <c r="N143" s="427"/>
      <c r="O143" s="427"/>
      <c r="P143" s="427"/>
      <c r="Q143" s="427"/>
      <c r="R143" s="427"/>
      <c r="S143" s="28">
        <v>5.9</v>
      </c>
      <c r="T143" s="32">
        <v>56</v>
      </c>
      <c r="U143" s="427"/>
      <c r="V143" s="427"/>
      <c r="W143" s="427"/>
      <c r="X143" s="427"/>
      <c r="Y143" s="427"/>
      <c r="Z143" s="427"/>
      <c r="AA143" s="439"/>
    </row>
    <row r="144" spans="1:27" x14ac:dyDescent="0.2">
      <c r="A144" s="27"/>
      <c r="B144" s="27"/>
      <c r="C144" s="99"/>
      <c r="D144" s="29">
        <v>30</v>
      </c>
      <c r="E144" s="31"/>
      <c r="F144" s="31"/>
      <c r="G144" s="28">
        <v>10.9</v>
      </c>
      <c r="H144" s="427"/>
      <c r="I144" s="427"/>
      <c r="J144" s="427"/>
      <c r="K144" s="427"/>
      <c r="L144" s="427"/>
      <c r="M144" s="427"/>
      <c r="N144" s="427"/>
      <c r="O144" s="427"/>
      <c r="P144" s="427"/>
      <c r="Q144" s="427"/>
      <c r="R144" s="427"/>
      <c r="S144" s="28">
        <v>5.9</v>
      </c>
      <c r="T144" s="424">
        <v>56</v>
      </c>
      <c r="U144" s="427"/>
      <c r="V144" s="427"/>
      <c r="W144" s="427"/>
      <c r="X144" s="427"/>
      <c r="Y144" s="427"/>
      <c r="Z144" s="427"/>
      <c r="AA144" s="439"/>
    </row>
    <row r="145" spans="1:27" x14ac:dyDescent="0.2">
      <c r="A145" s="27"/>
      <c r="B145" s="27"/>
      <c r="C145" s="99"/>
      <c r="D145" s="29">
        <v>31</v>
      </c>
      <c r="E145" s="31"/>
      <c r="F145" s="31"/>
      <c r="G145" s="28">
        <v>10.8</v>
      </c>
      <c r="H145" s="427"/>
      <c r="I145" s="427"/>
      <c r="J145" s="427"/>
      <c r="K145" s="427"/>
      <c r="L145" s="427"/>
      <c r="M145" s="427"/>
      <c r="N145" s="427"/>
      <c r="O145" s="427"/>
      <c r="P145" s="427"/>
      <c r="Q145" s="427"/>
      <c r="R145" s="427"/>
      <c r="S145" s="28">
        <v>5.7</v>
      </c>
      <c r="T145" s="32">
        <v>54</v>
      </c>
      <c r="U145" s="427"/>
      <c r="V145" s="427"/>
      <c r="W145" s="427"/>
      <c r="X145" s="427"/>
      <c r="Y145" s="427"/>
      <c r="Z145" s="427"/>
      <c r="AA145" s="439"/>
    </row>
    <row r="146" spans="1:27" x14ac:dyDescent="0.2">
      <c r="A146" s="27"/>
      <c r="B146" s="27"/>
      <c r="C146" s="99"/>
      <c r="D146" s="29">
        <v>32</v>
      </c>
      <c r="E146" s="31"/>
      <c r="F146" s="31"/>
      <c r="G146" s="28">
        <v>10.8</v>
      </c>
      <c r="H146" s="427"/>
      <c r="I146" s="427"/>
      <c r="J146" s="427"/>
      <c r="K146" s="427"/>
      <c r="L146" s="427"/>
      <c r="M146" s="427"/>
      <c r="N146" s="427"/>
      <c r="O146" s="427"/>
      <c r="P146" s="427"/>
      <c r="Q146" s="427"/>
      <c r="R146" s="427"/>
      <c r="S146" s="28">
        <v>5.7</v>
      </c>
      <c r="T146" s="32">
        <v>54</v>
      </c>
      <c r="U146" s="427"/>
      <c r="V146" s="427"/>
      <c r="W146" s="427"/>
      <c r="X146" s="427"/>
      <c r="Y146" s="427"/>
      <c r="Z146" s="427"/>
      <c r="AA146" s="439"/>
    </row>
    <row r="147" spans="1:27" x14ac:dyDescent="0.2">
      <c r="A147" s="27"/>
      <c r="B147" s="27"/>
      <c r="C147" s="99"/>
      <c r="D147" s="29">
        <v>33</v>
      </c>
      <c r="E147" s="31"/>
      <c r="F147" s="31"/>
      <c r="G147" s="28">
        <v>10.7</v>
      </c>
      <c r="H147" s="427"/>
      <c r="I147" s="427"/>
      <c r="J147" s="427"/>
      <c r="K147" s="427"/>
      <c r="L147" s="427"/>
      <c r="M147" s="427"/>
      <c r="N147" s="427"/>
      <c r="O147" s="427"/>
      <c r="P147" s="427"/>
      <c r="Q147" s="427"/>
      <c r="R147" s="427"/>
      <c r="S147" s="28">
        <v>5.7</v>
      </c>
      <c r="T147" s="32">
        <v>53</v>
      </c>
      <c r="U147" s="427"/>
      <c r="V147" s="427"/>
      <c r="W147" s="427"/>
      <c r="X147" s="427"/>
      <c r="Y147" s="427"/>
      <c r="Z147" s="427"/>
      <c r="AA147" s="439"/>
    </row>
    <row r="148" spans="1:27" x14ac:dyDescent="0.2">
      <c r="A148" s="87"/>
      <c r="B148" s="27" t="s">
        <v>128</v>
      </c>
      <c r="C148" s="36" t="s">
        <v>216</v>
      </c>
      <c r="D148" s="29">
        <v>34</v>
      </c>
      <c r="E148" s="421"/>
      <c r="F148" s="409"/>
      <c r="G148" s="406">
        <v>10.7</v>
      </c>
      <c r="H148" s="406">
        <v>1.5</v>
      </c>
      <c r="I148" s="407">
        <v>80</v>
      </c>
      <c r="J148" s="406">
        <v>9.6</v>
      </c>
      <c r="K148" s="408">
        <v>0.18</v>
      </c>
      <c r="L148" s="406">
        <v>6.74</v>
      </c>
      <c r="M148" s="406">
        <v>6.4</v>
      </c>
      <c r="N148" s="408">
        <v>0.15</v>
      </c>
      <c r="O148" s="406">
        <v>5.9</v>
      </c>
      <c r="P148" s="407">
        <v>240</v>
      </c>
      <c r="Q148" s="407">
        <v>590</v>
      </c>
      <c r="R148" s="407">
        <v>14</v>
      </c>
      <c r="S148" s="406">
        <v>5.6</v>
      </c>
      <c r="T148" s="407">
        <v>53</v>
      </c>
      <c r="U148" s="409"/>
      <c r="V148" s="409"/>
      <c r="W148" s="409"/>
      <c r="X148" s="409"/>
      <c r="Y148" s="409"/>
      <c r="Z148" s="409"/>
      <c r="AA148" s="409"/>
    </row>
    <row r="149" spans="1:27" x14ac:dyDescent="0.2">
      <c r="A149" s="17"/>
      <c r="B149" s="17"/>
      <c r="C149" s="12"/>
      <c r="D149" s="16"/>
      <c r="E149" s="16"/>
      <c r="F149" s="16"/>
      <c r="G149" s="16"/>
      <c r="H149" s="433"/>
      <c r="I149" s="433"/>
      <c r="J149" s="433"/>
      <c r="K149" s="433"/>
      <c r="L149" s="433"/>
      <c r="M149" s="433"/>
      <c r="N149" s="433"/>
      <c r="O149" s="433"/>
      <c r="P149" s="433"/>
      <c r="Q149" s="433"/>
      <c r="R149" s="433"/>
      <c r="S149" s="433"/>
      <c r="T149" s="433"/>
      <c r="U149" s="433"/>
      <c r="V149" s="433"/>
      <c r="W149" s="433"/>
      <c r="X149" s="433"/>
      <c r="Y149" s="433"/>
      <c r="Z149" s="433"/>
      <c r="AA149" s="433"/>
    </row>
    <row r="150" spans="1:27" x14ac:dyDescent="0.2">
      <c r="A150" s="17"/>
      <c r="B150" s="17"/>
      <c r="C150" s="20"/>
      <c r="D150" s="16"/>
      <c r="E150" s="16"/>
      <c r="F150" s="16"/>
      <c r="G150" s="16"/>
      <c r="H150" s="438"/>
      <c r="I150" s="438"/>
      <c r="J150" s="438"/>
      <c r="K150" s="438"/>
      <c r="L150" s="438"/>
      <c r="M150" s="438"/>
      <c r="N150" s="438"/>
      <c r="O150" s="438"/>
      <c r="P150" s="438"/>
      <c r="Q150" s="433"/>
      <c r="R150" s="433"/>
      <c r="S150" s="433"/>
      <c r="T150" s="433"/>
      <c r="U150" s="438"/>
      <c r="V150" s="438"/>
      <c r="W150" s="438"/>
      <c r="X150" s="438"/>
      <c r="Y150" s="438"/>
      <c r="Z150" s="438"/>
      <c r="AA150" s="438"/>
    </row>
    <row r="151" spans="1:27" x14ac:dyDescent="0.2">
      <c r="A151" s="88">
        <v>522</v>
      </c>
      <c r="B151" s="27" t="s">
        <v>129</v>
      </c>
      <c r="C151" s="36" t="s">
        <v>217</v>
      </c>
      <c r="D151" s="28">
        <v>0.5</v>
      </c>
      <c r="E151" s="41">
        <v>2.2000000000000002</v>
      </c>
      <c r="F151" s="406">
        <v>3</v>
      </c>
      <c r="G151" s="406">
        <v>17.2</v>
      </c>
      <c r="H151" s="406">
        <v>1.1000000000000001</v>
      </c>
      <c r="I151" s="407">
        <v>80</v>
      </c>
      <c r="J151" s="406">
        <v>9.8000000000000007</v>
      </c>
      <c r="K151" s="408">
        <v>0.14000000000000001</v>
      </c>
      <c r="L151" s="406">
        <v>6.08</v>
      </c>
      <c r="M151" s="406">
        <v>6.8</v>
      </c>
      <c r="N151" s="408">
        <v>0.1</v>
      </c>
      <c r="O151" s="407">
        <v>15</v>
      </c>
      <c r="P151" s="407">
        <v>160</v>
      </c>
      <c r="Q151" s="407">
        <v>520</v>
      </c>
      <c r="R151" s="406">
        <v>6.6</v>
      </c>
      <c r="S151" s="406">
        <v>8.8000000000000007</v>
      </c>
      <c r="T151" s="407">
        <v>96</v>
      </c>
      <c r="U151" s="406">
        <v>3.9</v>
      </c>
      <c r="V151" s="406">
        <v>1</v>
      </c>
      <c r="W151" s="406">
        <v>4.8</v>
      </c>
      <c r="X151" s="408">
        <v>0.65</v>
      </c>
      <c r="Y151" s="406">
        <v>8</v>
      </c>
      <c r="Z151" s="406">
        <v>4.7</v>
      </c>
      <c r="AA151" s="406">
        <v>5</v>
      </c>
    </row>
    <row r="152" spans="1:27" x14ac:dyDescent="0.2">
      <c r="A152" s="27"/>
      <c r="B152" s="27"/>
      <c r="D152" s="425">
        <v>1</v>
      </c>
      <c r="G152" s="406">
        <v>17.2</v>
      </c>
      <c r="H152" s="420"/>
      <c r="I152" s="420"/>
      <c r="J152" s="420"/>
      <c r="K152" s="420"/>
      <c r="L152" s="420"/>
      <c r="M152" s="420"/>
      <c r="N152" s="420"/>
      <c r="O152" s="420"/>
      <c r="P152" s="420"/>
      <c r="Q152" s="420"/>
      <c r="R152" s="420"/>
      <c r="S152" s="406">
        <v>8.8000000000000007</v>
      </c>
      <c r="T152" s="407">
        <v>96</v>
      </c>
      <c r="U152" s="420"/>
      <c r="V152" s="420"/>
      <c r="W152" s="420"/>
      <c r="X152" s="420"/>
      <c r="Y152" s="420"/>
      <c r="Z152" s="420"/>
      <c r="AA152" s="420"/>
    </row>
    <row r="153" spans="1:27" x14ac:dyDescent="0.2">
      <c r="A153" s="27"/>
      <c r="B153" s="27"/>
      <c r="C153" s="99"/>
      <c r="D153" s="29">
        <v>2</v>
      </c>
      <c r="E153" s="29"/>
      <c r="F153" s="33"/>
      <c r="G153" s="406">
        <v>17.2</v>
      </c>
      <c r="H153" s="427"/>
      <c r="I153" s="427"/>
      <c r="J153" s="427"/>
      <c r="K153" s="427"/>
      <c r="L153" s="427"/>
      <c r="M153" s="427"/>
      <c r="N153" s="427"/>
      <c r="O153" s="427"/>
      <c r="P153" s="427"/>
      <c r="Q153" s="427"/>
      <c r="R153" s="427"/>
      <c r="S153" s="406">
        <v>8.8000000000000007</v>
      </c>
      <c r="T153" s="407">
        <v>96</v>
      </c>
      <c r="U153" s="427"/>
      <c r="V153" s="427"/>
      <c r="W153" s="427"/>
      <c r="X153" s="427"/>
      <c r="Y153" s="427"/>
      <c r="Z153" s="427"/>
      <c r="AA153" s="427"/>
    </row>
    <row r="154" spans="1:27" x14ac:dyDescent="0.2">
      <c r="A154" s="27"/>
      <c r="B154" s="27"/>
      <c r="C154" s="99"/>
      <c r="D154" s="425">
        <v>3</v>
      </c>
      <c r="E154" s="29"/>
      <c r="F154" s="33"/>
      <c r="G154" s="406">
        <v>17.2</v>
      </c>
      <c r="H154" s="427"/>
      <c r="I154" s="427"/>
      <c r="J154" s="427"/>
      <c r="K154" s="427"/>
      <c r="L154" s="427"/>
      <c r="M154" s="427"/>
      <c r="N154" s="427"/>
      <c r="O154" s="427"/>
      <c r="P154" s="427"/>
      <c r="Q154" s="427"/>
      <c r="R154" s="427"/>
      <c r="S154" s="406">
        <v>8.8000000000000007</v>
      </c>
      <c r="T154" s="32">
        <v>95</v>
      </c>
      <c r="U154" s="427"/>
      <c r="V154" s="427"/>
      <c r="W154" s="427"/>
      <c r="X154" s="427"/>
      <c r="Y154" s="427"/>
      <c r="Z154" s="427"/>
      <c r="AA154" s="427"/>
    </row>
    <row r="155" spans="1:27" x14ac:dyDescent="0.2">
      <c r="A155" s="27"/>
      <c r="B155" s="27"/>
      <c r="C155" s="99"/>
      <c r="D155" s="29">
        <v>4</v>
      </c>
      <c r="E155" s="29"/>
      <c r="F155" s="33"/>
      <c r="G155" s="406">
        <v>17.2</v>
      </c>
      <c r="H155" s="427"/>
      <c r="I155" s="427"/>
      <c r="J155" s="427"/>
      <c r="K155" s="427"/>
      <c r="L155" s="427"/>
      <c r="M155" s="427"/>
      <c r="N155" s="427"/>
      <c r="O155" s="427"/>
      <c r="P155" s="427"/>
      <c r="Q155" s="427"/>
      <c r="R155" s="427"/>
      <c r="S155" s="406">
        <v>8.8000000000000007</v>
      </c>
      <c r="T155" s="32">
        <v>95</v>
      </c>
      <c r="U155" s="427"/>
      <c r="V155" s="427"/>
      <c r="W155" s="427"/>
      <c r="X155" s="427"/>
      <c r="Y155" s="427"/>
      <c r="Z155" s="427"/>
      <c r="AA155" s="427"/>
    </row>
    <row r="156" spans="1:27" x14ac:dyDescent="0.2">
      <c r="A156" s="27"/>
      <c r="B156" s="27"/>
      <c r="C156" s="99"/>
      <c r="D156" s="425">
        <v>5</v>
      </c>
      <c r="E156" s="29"/>
      <c r="F156" s="33"/>
      <c r="G156" s="406">
        <v>17.2</v>
      </c>
      <c r="H156" s="427"/>
      <c r="I156" s="427"/>
      <c r="J156" s="427"/>
      <c r="K156" s="427"/>
      <c r="L156" s="427"/>
      <c r="M156" s="427"/>
      <c r="N156" s="427"/>
      <c r="O156" s="427"/>
      <c r="P156" s="427"/>
      <c r="Q156" s="427"/>
      <c r="R156" s="427"/>
      <c r="S156" s="406">
        <v>8.8000000000000007</v>
      </c>
      <c r="T156" s="32">
        <v>95</v>
      </c>
      <c r="U156" s="427"/>
      <c r="V156" s="427"/>
      <c r="W156" s="427"/>
      <c r="X156" s="427"/>
      <c r="Y156" s="427"/>
      <c r="Z156" s="427"/>
      <c r="AA156" s="427"/>
    </row>
    <row r="157" spans="1:27" x14ac:dyDescent="0.2">
      <c r="A157" s="27"/>
      <c r="B157" s="27"/>
      <c r="C157" s="99"/>
      <c r="D157" s="29">
        <v>6</v>
      </c>
      <c r="E157" s="29"/>
      <c r="F157" s="33"/>
      <c r="G157" s="406">
        <v>17.2</v>
      </c>
      <c r="H157" s="427"/>
      <c r="I157" s="427"/>
      <c r="J157" s="427"/>
      <c r="K157" s="427"/>
      <c r="L157" s="427"/>
      <c r="M157" s="427"/>
      <c r="N157" s="427"/>
      <c r="O157" s="427"/>
      <c r="P157" s="427"/>
      <c r="Q157" s="427"/>
      <c r="R157" s="427"/>
      <c r="S157" s="406">
        <v>8.8000000000000007</v>
      </c>
      <c r="T157" s="32">
        <v>95</v>
      </c>
      <c r="U157" s="427"/>
      <c r="V157" s="427"/>
      <c r="W157" s="427"/>
      <c r="X157" s="427"/>
      <c r="Y157" s="427"/>
      <c r="Z157" s="427"/>
      <c r="AA157" s="427"/>
    </row>
    <row r="158" spans="1:27" x14ac:dyDescent="0.2">
      <c r="A158" s="27"/>
      <c r="B158" s="27"/>
      <c r="C158" s="99"/>
      <c r="D158" s="425">
        <v>7</v>
      </c>
      <c r="E158" s="29"/>
      <c r="F158" s="33"/>
      <c r="G158" s="28">
        <v>17.100000000000001</v>
      </c>
      <c r="H158" s="427"/>
      <c r="I158" s="427"/>
      <c r="J158" s="427"/>
      <c r="K158" s="427"/>
      <c r="L158" s="427"/>
      <c r="M158" s="427"/>
      <c r="N158" s="427"/>
      <c r="O158" s="427"/>
      <c r="P158" s="427"/>
      <c r="Q158" s="427"/>
      <c r="R158" s="427"/>
      <c r="S158" s="406">
        <v>8.8000000000000007</v>
      </c>
      <c r="T158" s="32">
        <v>95</v>
      </c>
      <c r="U158" s="427"/>
      <c r="V158" s="427"/>
      <c r="W158" s="427"/>
      <c r="X158" s="427"/>
      <c r="Y158" s="427"/>
      <c r="Z158" s="427"/>
      <c r="AA158" s="427"/>
    </row>
    <row r="159" spans="1:27" x14ac:dyDescent="0.2">
      <c r="A159" s="27"/>
      <c r="B159" s="27"/>
      <c r="C159" s="99"/>
      <c r="D159" s="29">
        <v>8</v>
      </c>
      <c r="E159" s="29"/>
      <c r="F159" s="33"/>
      <c r="G159" s="28">
        <v>17.100000000000001</v>
      </c>
      <c r="H159" s="427"/>
      <c r="I159" s="427"/>
      <c r="J159" s="427"/>
      <c r="K159" s="427"/>
      <c r="L159" s="427"/>
      <c r="M159" s="427"/>
      <c r="N159" s="427"/>
      <c r="O159" s="427"/>
      <c r="P159" s="427"/>
      <c r="Q159" s="427"/>
      <c r="R159" s="427"/>
      <c r="S159" s="406">
        <v>8.6999999999999993</v>
      </c>
      <c r="T159" s="32">
        <v>94</v>
      </c>
      <c r="U159" s="427"/>
      <c r="V159" s="427"/>
      <c r="W159" s="427"/>
      <c r="X159" s="427"/>
      <c r="Y159" s="427"/>
      <c r="Z159" s="427"/>
      <c r="AA159" s="427"/>
    </row>
    <row r="160" spans="1:27" x14ac:dyDescent="0.2">
      <c r="A160" s="27"/>
      <c r="B160" s="27"/>
      <c r="C160" s="99"/>
      <c r="D160" s="425">
        <v>9</v>
      </c>
      <c r="E160" s="29"/>
      <c r="F160" s="33"/>
      <c r="G160" s="28">
        <v>17</v>
      </c>
      <c r="H160" s="427"/>
      <c r="I160" s="427"/>
      <c r="J160" s="427"/>
      <c r="K160" s="427"/>
      <c r="L160" s="427"/>
      <c r="M160" s="427"/>
      <c r="N160" s="427"/>
      <c r="O160" s="427"/>
      <c r="P160" s="427"/>
      <c r="Q160" s="427"/>
      <c r="R160" s="427"/>
      <c r="S160" s="28">
        <v>8.6</v>
      </c>
      <c r="T160" s="32">
        <v>93</v>
      </c>
      <c r="U160" s="427"/>
      <c r="V160" s="427"/>
      <c r="W160" s="427"/>
      <c r="X160" s="427"/>
      <c r="Y160" s="427"/>
      <c r="Z160" s="427"/>
      <c r="AA160" s="427"/>
    </row>
    <row r="161" spans="1:27" x14ac:dyDescent="0.2">
      <c r="A161" s="27"/>
      <c r="B161" s="27"/>
      <c r="C161" s="99"/>
      <c r="D161" s="29">
        <v>10</v>
      </c>
      <c r="E161" s="29"/>
      <c r="F161" s="33"/>
      <c r="G161" s="28">
        <v>16.7</v>
      </c>
      <c r="H161" s="427"/>
      <c r="I161" s="427"/>
      <c r="J161" s="427"/>
      <c r="K161" s="427"/>
      <c r="L161" s="427"/>
      <c r="M161" s="427"/>
      <c r="N161" s="427"/>
      <c r="O161" s="427"/>
      <c r="P161" s="427"/>
      <c r="Q161" s="427"/>
      <c r="R161" s="427"/>
      <c r="S161" s="28">
        <v>8.1</v>
      </c>
      <c r="T161" s="32">
        <v>87</v>
      </c>
      <c r="U161" s="427"/>
      <c r="V161" s="427"/>
      <c r="W161" s="427"/>
      <c r="X161" s="427"/>
      <c r="Y161" s="427"/>
      <c r="Z161" s="427"/>
      <c r="AA161" s="427"/>
    </row>
    <row r="162" spans="1:27" x14ac:dyDescent="0.2">
      <c r="A162" s="27"/>
      <c r="B162" s="27"/>
      <c r="C162" s="99"/>
      <c r="D162" s="425">
        <v>11</v>
      </c>
      <c r="E162" s="29"/>
      <c r="F162" s="33"/>
      <c r="G162" s="28">
        <v>12.1</v>
      </c>
      <c r="H162" s="427"/>
      <c r="I162" s="427"/>
      <c r="J162" s="427"/>
      <c r="K162" s="427"/>
      <c r="L162" s="427"/>
      <c r="M162" s="427"/>
      <c r="N162" s="427"/>
      <c r="O162" s="427"/>
      <c r="P162" s="427"/>
      <c r="Q162" s="427"/>
      <c r="R162" s="427"/>
      <c r="S162" s="28">
        <v>4.5999999999999996</v>
      </c>
      <c r="T162" s="32">
        <v>45</v>
      </c>
      <c r="U162" s="427"/>
      <c r="V162" s="427"/>
      <c r="W162" s="427"/>
      <c r="X162" s="427"/>
      <c r="Y162" s="427"/>
      <c r="Z162" s="427"/>
      <c r="AA162" s="427"/>
    </row>
    <row r="163" spans="1:27" x14ac:dyDescent="0.2">
      <c r="A163" s="27"/>
      <c r="B163" s="27"/>
      <c r="C163" s="99"/>
      <c r="D163" s="29">
        <v>12</v>
      </c>
      <c r="E163" s="29"/>
      <c r="F163" s="33"/>
      <c r="G163" s="28">
        <v>11.6</v>
      </c>
      <c r="H163" s="427"/>
      <c r="I163" s="427"/>
      <c r="J163" s="427"/>
      <c r="K163" s="427"/>
      <c r="L163" s="427"/>
      <c r="M163" s="427"/>
      <c r="N163" s="427"/>
      <c r="O163" s="427"/>
      <c r="P163" s="427"/>
      <c r="Q163" s="427"/>
      <c r="R163" s="427"/>
      <c r="S163" s="28">
        <v>4.4000000000000004</v>
      </c>
      <c r="T163" s="32">
        <v>43</v>
      </c>
      <c r="U163" s="427"/>
      <c r="V163" s="427"/>
      <c r="W163" s="427"/>
      <c r="X163" s="427"/>
      <c r="Y163" s="427"/>
      <c r="Z163" s="427"/>
      <c r="AA163" s="427"/>
    </row>
    <row r="164" spans="1:27" x14ac:dyDescent="0.2">
      <c r="A164" s="27"/>
      <c r="B164" s="27"/>
      <c r="C164" s="99"/>
      <c r="D164" s="425">
        <v>13</v>
      </c>
      <c r="E164" s="29"/>
      <c r="F164" s="33"/>
      <c r="G164" s="28">
        <v>11.4</v>
      </c>
      <c r="H164" s="427"/>
      <c r="I164" s="427"/>
      <c r="J164" s="427"/>
      <c r="K164" s="427"/>
      <c r="L164" s="427"/>
      <c r="M164" s="427"/>
      <c r="N164" s="427"/>
      <c r="O164" s="427"/>
      <c r="P164" s="427"/>
      <c r="Q164" s="427"/>
      <c r="R164" s="427"/>
      <c r="S164" s="28">
        <v>4.4000000000000004</v>
      </c>
      <c r="T164" s="32">
        <v>42</v>
      </c>
      <c r="U164" s="427"/>
      <c r="V164" s="427"/>
      <c r="W164" s="427"/>
      <c r="X164" s="427"/>
      <c r="Y164" s="427"/>
      <c r="Z164" s="427"/>
      <c r="AA164" s="427"/>
    </row>
    <row r="165" spans="1:27" x14ac:dyDescent="0.2">
      <c r="A165" s="27"/>
      <c r="B165" s="27"/>
      <c r="C165" s="99"/>
      <c r="D165" s="29">
        <v>14</v>
      </c>
      <c r="E165" s="29"/>
      <c r="F165" s="33"/>
      <c r="G165" s="28">
        <v>11.3</v>
      </c>
      <c r="H165" s="427"/>
      <c r="I165" s="427"/>
      <c r="J165" s="427"/>
      <c r="K165" s="427"/>
      <c r="L165" s="427"/>
      <c r="M165" s="427"/>
      <c r="N165" s="427"/>
      <c r="O165" s="427"/>
      <c r="P165" s="427"/>
      <c r="Q165" s="427"/>
      <c r="R165" s="427"/>
      <c r="S165" s="28">
        <v>4.0999999999999996</v>
      </c>
      <c r="T165" s="32">
        <v>40</v>
      </c>
      <c r="U165" s="427"/>
      <c r="V165" s="427"/>
      <c r="W165" s="427"/>
      <c r="X165" s="427"/>
      <c r="Y165" s="427"/>
      <c r="Z165" s="427"/>
      <c r="AA165" s="427"/>
    </row>
    <row r="166" spans="1:27" x14ac:dyDescent="0.2">
      <c r="A166" s="27"/>
      <c r="B166" s="27"/>
      <c r="C166" s="99"/>
      <c r="D166" s="425">
        <v>15</v>
      </c>
      <c r="E166" s="29"/>
      <c r="F166" s="33"/>
      <c r="G166" s="28">
        <v>11</v>
      </c>
      <c r="H166" s="427"/>
      <c r="I166" s="427"/>
      <c r="J166" s="427"/>
      <c r="K166" s="427"/>
      <c r="L166" s="427"/>
      <c r="M166" s="427"/>
      <c r="N166" s="427"/>
      <c r="O166" s="427"/>
      <c r="P166" s="427"/>
      <c r="Q166" s="427"/>
      <c r="R166" s="427"/>
      <c r="S166" s="28">
        <v>3.8</v>
      </c>
      <c r="T166" s="32">
        <v>36</v>
      </c>
      <c r="U166" s="427"/>
      <c r="V166" s="427"/>
      <c r="W166" s="427"/>
      <c r="X166" s="427"/>
      <c r="Y166" s="427"/>
      <c r="Z166" s="427"/>
      <c r="AA166" s="427"/>
    </row>
    <row r="167" spans="1:27" x14ac:dyDescent="0.2">
      <c r="A167" s="27"/>
      <c r="B167" s="27"/>
      <c r="C167" s="99"/>
      <c r="D167" s="29">
        <v>16</v>
      </c>
      <c r="E167" s="29"/>
      <c r="F167" s="33"/>
      <c r="G167" s="28">
        <v>10.8</v>
      </c>
      <c r="H167" s="427"/>
      <c r="I167" s="427"/>
      <c r="J167" s="427"/>
      <c r="K167" s="427"/>
      <c r="L167" s="427"/>
      <c r="M167" s="427"/>
      <c r="N167" s="427"/>
      <c r="O167" s="427"/>
      <c r="P167" s="427"/>
      <c r="Q167" s="427"/>
      <c r="R167" s="427"/>
      <c r="S167" s="28">
        <v>3.4</v>
      </c>
      <c r="T167" s="32">
        <v>32</v>
      </c>
      <c r="U167" s="427"/>
      <c r="V167" s="427"/>
      <c r="W167" s="427"/>
      <c r="X167" s="427"/>
      <c r="Y167" s="427"/>
      <c r="Z167" s="427"/>
      <c r="AA167" s="427"/>
    </row>
    <row r="168" spans="1:27" x14ac:dyDescent="0.2">
      <c r="A168" s="87"/>
      <c r="B168" s="27" t="s">
        <v>130</v>
      </c>
      <c r="C168" s="36" t="s">
        <v>217</v>
      </c>
      <c r="D168" s="425">
        <v>17</v>
      </c>
      <c r="E168" s="421"/>
      <c r="F168" s="409"/>
      <c r="G168" s="406">
        <v>10.6</v>
      </c>
      <c r="H168" s="406">
        <v>1.7</v>
      </c>
      <c r="I168" s="407">
        <v>110</v>
      </c>
      <c r="J168" s="407">
        <v>10</v>
      </c>
      <c r="K168" s="408">
        <v>0.2</v>
      </c>
      <c r="L168" s="406">
        <v>6.47</v>
      </c>
      <c r="M168" s="406">
        <v>6.2</v>
      </c>
      <c r="N168" s="408">
        <v>0.13</v>
      </c>
      <c r="O168" s="406">
        <v>8.9</v>
      </c>
      <c r="P168" s="407">
        <v>290</v>
      </c>
      <c r="Q168" s="407">
        <v>620</v>
      </c>
      <c r="R168" s="407">
        <v>19</v>
      </c>
      <c r="S168" s="406">
        <v>2.7</v>
      </c>
      <c r="T168" s="407">
        <v>26</v>
      </c>
      <c r="U168" s="409"/>
      <c r="V168" s="409"/>
      <c r="W168" s="409"/>
      <c r="X168" s="409"/>
      <c r="Y168" s="409"/>
      <c r="Z168" s="409"/>
      <c r="AA168" s="409"/>
    </row>
    <row r="169" spans="1:27" x14ac:dyDescent="0.2">
      <c r="A169" s="17"/>
      <c r="B169" s="17"/>
      <c r="C169" s="12"/>
      <c r="D169" s="16"/>
      <c r="E169" s="16"/>
      <c r="F169" s="16"/>
      <c r="G169" s="16"/>
      <c r="H169" s="433"/>
      <c r="I169" s="433"/>
      <c r="J169" s="433"/>
      <c r="K169" s="433"/>
      <c r="L169" s="433"/>
      <c r="M169" s="433"/>
      <c r="N169" s="433"/>
      <c r="O169" s="433"/>
      <c r="P169" s="433"/>
      <c r="Q169" s="433"/>
      <c r="R169" s="433"/>
      <c r="S169" s="433"/>
      <c r="T169" s="433"/>
      <c r="U169" s="433"/>
      <c r="V169" s="433"/>
      <c r="W169" s="433"/>
      <c r="X169" s="433"/>
      <c r="Y169" s="433"/>
      <c r="Z169" s="433"/>
      <c r="AA169" s="433"/>
    </row>
    <row r="170" spans="1:27" x14ac:dyDescent="0.2">
      <c r="A170" s="17"/>
      <c r="B170" s="17"/>
      <c r="C170" s="20"/>
      <c r="D170" s="16"/>
      <c r="E170" s="16"/>
      <c r="F170" s="16"/>
      <c r="G170" s="16"/>
      <c r="H170" s="438"/>
      <c r="I170" s="438"/>
      <c r="J170" s="438"/>
      <c r="K170" s="438"/>
      <c r="L170" s="438"/>
      <c r="M170" s="438"/>
      <c r="N170" s="438"/>
      <c r="O170" s="438"/>
      <c r="P170" s="438"/>
      <c r="Q170" s="433"/>
      <c r="R170" s="433"/>
      <c r="S170" s="438"/>
      <c r="T170" s="433"/>
      <c r="U170" s="438"/>
      <c r="V170" s="438"/>
      <c r="W170" s="438"/>
      <c r="X170" s="438"/>
      <c r="Y170" s="438"/>
      <c r="Z170" s="438"/>
      <c r="AA170" s="438"/>
    </row>
    <row r="171" spans="1:27" x14ac:dyDescent="0.2">
      <c r="A171" s="88">
        <v>530</v>
      </c>
      <c r="B171" s="27" t="s">
        <v>131</v>
      </c>
      <c r="C171" s="36" t="s">
        <v>216</v>
      </c>
      <c r="D171" s="98">
        <v>0.5</v>
      </c>
      <c r="E171" s="41">
        <v>1.5</v>
      </c>
      <c r="F171" s="405">
        <v>1.9</v>
      </c>
      <c r="G171" s="406">
        <v>17.8</v>
      </c>
      <c r="H171" s="406">
        <v>3.2</v>
      </c>
      <c r="I171" s="407">
        <v>100</v>
      </c>
      <c r="J171" s="407">
        <v>11</v>
      </c>
      <c r="K171" s="408">
        <v>0.17</v>
      </c>
      <c r="L171" s="406">
        <v>6.78</v>
      </c>
      <c r="M171" s="406">
        <v>7</v>
      </c>
      <c r="N171" s="408">
        <v>0.16</v>
      </c>
      <c r="O171" s="407">
        <v>34</v>
      </c>
      <c r="P171" s="407">
        <v>23</v>
      </c>
      <c r="Q171" s="407">
        <v>530</v>
      </c>
      <c r="R171" s="407">
        <v>25</v>
      </c>
      <c r="S171" s="406">
        <v>8.9</v>
      </c>
      <c r="T171" s="407">
        <v>97</v>
      </c>
      <c r="U171" s="406">
        <v>4.9000000000000004</v>
      </c>
      <c r="V171" s="406">
        <v>1.3</v>
      </c>
      <c r="W171" s="406">
        <v>4.7</v>
      </c>
      <c r="X171" s="408">
        <v>0.99</v>
      </c>
      <c r="Y171" s="406">
        <v>7.7</v>
      </c>
      <c r="Z171" s="406">
        <v>6.1</v>
      </c>
      <c r="AA171" s="407">
        <v>22</v>
      </c>
    </row>
    <row r="172" spans="1:27" x14ac:dyDescent="0.2">
      <c r="A172" s="27"/>
      <c r="B172" s="27"/>
      <c r="D172" s="425">
        <v>1</v>
      </c>
      <c r="G172" s="406">
        <v>17.8</v>
      </c>
      <c r="H172" s="420"/>
      <c r="I172" s="420"/>
      <c r="J172" s="420"/>
      <c r="K172" s="420"/>
      <c r="L172" s="420"/>
      <c r="M172" s="420"/>
      <c r="N172" s="420"/>
      <c r="O172" s="420"/>
      <c r="P172" s="420"/>
      <c r="Q172" s="420"/>
      <c r="R172" s="420"/>
      <c r="S172" s="2">
        <v>8.8000000000000007</v>
      </c>
      <c r="T172" s="2">
        <v>7</v>
      </c>
      <c r="U172" s="420"/>
      <c r="V172" s="420"/>
      <c r="W172" s="420"/>
      <c r="X172" s="420"/>
      <c r="Y172" s="420"/>
      <c r="Z172" s="420"/>
      <c r="AA172" s="420"/>
    </row>
    <row r="173" spans="1:27" x14ac:dyDescent="0.2">
      <c r="A173" s="27"/>
      <c r="B173" s="27"/>
      <c r="C173" s="99"/>
      <c r="D173" s="29">
        <v>2</v>
      </c>
      <c r="E173" s="31"/>
      <c r="F173" s="31"/>
      <c r="G173" s="406">
        <v>17.8</v>
      </c>
      <c r="H173" s="427"/>
      <c r="I173" s="427"/>
      <c r="J173" s="427"/>
      <c r="K173" s="427"/>
      <c r="L173" s="427"/>
      <c r="M173" s="427"/>
      <c r="N173" s="427"/>
      <c r="O173" s="427"/>
      <c r="P173" s="427"/>
      <c r="Q173" s="427"/>
      <c r="R173" s="427"/>
      <c r="S173" s="28">
        <v>8.8000000000000007</v>
      </c>
      <c r="T173" s="32">
        <v>96</v>
      </c>
      <c r="U173" s="427"/>
      <c r="V173" s="427"/>
      <c r="W173" s="427"/>
      <c r="X173" s="427"/>
      <c r="Y173" s="427"/>
      <c r="Z173" s="427"/>
      <c r="AA173" s="439"/>
    </row>
    <row r="174" spans="1:27" x14ac:dyDescent="0.2">
      <c r="A174" s="27"/>
      <c r="B174" s="27"/>
      <c r="C174" s="99"/>
      <c r="D174" s="425">
        <v>3</v>
      </c>
      <c r="E174" s="31"/>
      <c r="F174" s="31"/>
      <c r="G174" s="28">
        <v>17.7</v>
      </c>
      <c r="H174" s="427"/>
      <c r="I174" s="427"/>
      <c r="J174" s="427"/>
      <c r="K174" s="427"/>
      <c r="L174" s="427"/>
      <c r="M174" s="427"/>
      <c r="N174" s="427"/>
      <c r="O174" s="427"/>
      <c r="P174" s="427"/>
      <c r="Q174" s="427"/>
      <c r="R174" s="427"/>
      <c r="S174" s="28">
        <v>8.6999999999999993</v>
      </c>
      <c r="T174" s="32">
        <v>95</v>
      </c>
      <c r="U174" s="427"/>
      <c r="V174" s="427"/>
      <c r="W174" s="427"/>
      <c r="X174" s="427"/>
      <c r="Y174" s="427"/>
      <c r="Z174" s="427"/>
      <c r="AA174" s="439"/>
    </row>
    <row r="175" spans="1:27" x14ac:dyDescent="0.2">
      <c r="A175" s="27"/>
      <c r="B175" s="27"/>
      <c r="C175" s="99"/>
      <c r="D175" s="29">
        <v>4</v>
      </c>
      <c r="E175" s="31"/>
      <c r="F175" s="31"/>
      <c r="G175" s="28">
        <v>17.600000000000001</v>
      </c>
      <c r="H175" s="427"/>
      <c r="I175" s="427"/>
      <c r="J175" s="427"/>
      <c r="K175" s="427"/>
      <c r="L175" s="427"/>
      <c r="M175" s="427"/>
      <c r="N175" s="427"/>
      <c r="O175" s="427"/>
      <c r="P175" s="427"/>
      <c r="Q175" s="427"/>
      <c r="R175" s="427"/>
      <c r="S175" s="28">
        <v>8.6</v>
      </c>
      <c r="T175" s="32">
        <v>94</v>
      </c>
      <c r="U175" s="427"/>
      <c r="V175" s="427"/>
      <c r="W175" s="427"/>
      <c r="X175" s="427"/>
      <c r="Y175" s="427"/>
      <c r="Z175" s="427"/>
      <c r="AA175" s="439"/>
    </row>
    <row r="176" spans="1:27" x14ac:dyDescent="0.2">
      <c r="A176" s="27"/>
      <c r="B176" s="27"/>
      <c r="C176" s="99"/>
      <c r="D176" s="425">
        <v>5</v>
      </c>
      <c r="E176" s="31"/>
      <c r="F176" s="31"/>
      <c r="G176" s="28">
        <v>17.600000000000001</v>
      </c>
      <c r="H176" s="427"/>
      <c r="I176" s="427"/>
      <c r="J176" s="427"/>
      <c r="K176" s="427"/>
      <c r="L176" s="427"/>
      <c r="M176" s="427"/>
      <c r="N176" s="427"/>
      <c r="O176" s="427"/>
      <c r="P176" s="427"/>
      <c r="Q176" s="427"/>
      <c r="R176" s="427"/>
      <c r="S176" s="28">
        <v>8.6</v>
      </c>
      <c r="T176" s="32">
        <v>94</v>
      </c>
      <c r="U176" s="427"/>
      <c r="V176" s="427"/>
      <c r="W176" s="427"/>
      <c r="X176" s="427"/>
      <c r="Y176" s="427"/>
      <c r="Z176" s="427"/>
      <c r="AA176" s="439"/>
    </row>
    <row r="177" spans="1:27" x14ac:dyDescent="0.2">
      <c r="A177" s="27"/>
      <c r="B177" s="27"/>
      <c r="C177" s="99"/>
      <c r="D177" s="29">
        <v>6</v>
      </c>
      <c r="E177" s="31"/>
      <c r="F177" s="31"/>
      <c r="G177" s="28">
        <v>17.5</v>
      </c>
      <c r="H177" s="427"/>
      <c r="I177" s="427"/>
      <c r="J177" s="427"/>
      <c r="K177" s="427"/>
      <c r="L177" s="427"/>
      <c r="M177" s="427"/>
      <c r="N177" s="427"/>
      <c r="O177" s="427"/>
      <c r="P177" s="427"/>
      <c r="Q177" s="427"/>
      <c r="R177" s="427"/>
      <c r="S177" s="28">
        <v>8.5</v>
      </c>
      <c r="T177" s="32">
        <v>93</v>
      </c>
      <c r="U177" s="427"/>
      <c r="V177" s="427"/>
      <c r="W177" s="427"/>
      <c r="X177" s="427"/>
      <c r="Y177" s="427"/>
      <c r="Z177" s="427"/>
      <c r="AA177" s="439"/>
    </row>
    <row r="178" spans="1:27" x14ac:dyDescent="0.2">
      <c r="A178" s="27"/>
      <c r="B178" s="27"/>
      <c r="C178" s="99"/>
      <c r="D178" s="425">
        <v>7</v>
      </c>
      <c r="E178" s="31"/>
      <c r="F178" s="31"/>
      <c r="G178" s="28">
        <v>17.399999999999999</v>
      </c>
      <c r="H178" s="427"/>
      <c r="I178" s="427"/>
      <c r="J178" s="427"/>
      <c r="K178" s="427"/>
      <c r="L178" s="427"/>
      <c r="M178" s="427"/>
      <c r="N178" s="427"/>
      <c r="O178" s="427"/>
      <c r="P178" s="427"/>
      <c r="Q178" s="427"/>
      <c r="R178" s="427"/>
      <c r="S178" s="28">
        <v>8.5</v>
      </c>
      <c r="T178" s="32">
        <v>93</v>
      </c>
      <c r="U178" s="427"/>
      <c r="V178" s="427"/>
      <c r="W178" s="427"/>
      <c r="X178" s="427"/>
      <c r="Y178" s="427"/>
      <c r="Z178" s="427"/>
      <c r="AA178" s="439"/>
    </row>
    <row r="179" spans="1:27" x14ac:dyDescent="0.2">
      <c r="A179" s="27"/>
      <c r="B179" s="27"/>
      <c r="C179" s="99"/>
      <c r="D179" s="29">
        <v>8</v>
      </c>
      <c r="E179" s="31"/>
      <c r="F179" s="31"/>
      <c r="G179" s="28">
        <v>17.399999999999999</v>
      </c>
      <c r="H179" s="427"/>
      <c r="I179" s="427"/>
      <c r="J179" s="427"/>
      <c r="K179" s="427"/>
      <c r="L179" s="427"/>
      <c r="M179" s="427"/>
      <c r="N179" s="427"/>
      <c r="O179" s="427"/>
      <c r="P179" s="427"/>
      <c r="Q179" s="427"/>
      <c r="R179" s="427"/>
      <c r="S179" s="28">
        <v>8.5</v>
      </c>
      <c r="T179" s="32">
        <v>92</v>
      </c>
      <c r="U179" s="427"/>
      <c r="V179" s="427"/>
      <c r="W179" s="427"/>
      <c r="X179" s="427"/>
      <c r="Y179" s="427"/>
      <c r="Z179" s="427"/>
      <c r="AA179" s="439"/>
    </row>
    <row r="180" spans="1:27" x14ac:dyDescent="0.2">
      <c r="A180" s="27"/>
      <c r="B180" s="27"/>
      <c r="C180" s="99"/>
      <c r="D180" s="425">
        <v>9</v>
      </c>
      <c r="E180" s="31"/>
      <c r="F180" s="31"/>
      <c r="G180" s="28">
        <v>17.3</v>
      </c>
      <c r="H180" s="427"/>
      <c r="I180" s="427"/>
      <c r="J180" s="427"/>
      <c r="K180" s="427"/>
      <c r="L180" s="427"/>
      <c r="M180" s="427"/>
      <c r="N180" s="427"/>
      <c r="O180" s="427"/>
      <c r="P180" s="427"/>
      <c r="Q180" s="427"/>
      <c r="R180" s="427"/>
      <c r="S180" s="28">
        <v>8.4</v>
      </c>
      <c r="T180" s="32">
        <v>92</v>
      </c>
      <c r="U180" s="427"/>
      <c r="V180" s="427"/>
      <c r="W180" s="427"/>
      <c r="X180" s="427"/>
      <c r="Y180" s="427"/>
      <c r="Z180" s="427"/>
      <c r="AA180" s="439"/>
    </row>
    <row r="181" spans="1:27" x14ac:dyDescent="0.2">
      <c r="A181" s="27"/>
      <c r="B181" s="27"/>
      <c r="C181" s="99"/>
      <c r="D181" s="29">
        <v>10</v>
      </c>
      <c r="E181" s="31"/>
      <c r="F181" s="31"/>
      <c r="G181" s="28">
        <v>17.3</v>
      </c>
      <c r="H181" s="427"/>
      <c r="I181" s="427"/>
      <c r="J181" s="427"/>
      <c r="K181" s="427"/>
      <c r="L181" s="427"/>
      <c r="M181" s="427"/>
      <c r="N181" s="427"/>
      <c r="O181" s="427"/>
      <c r="P181" s="427"/>
      <c r="Q181" s="427"/>
      <c r="R181" s="427"/>
      <c r="S181" s="28">
        <v>8.4</v>
      </c>
      <c r="T181" s="32">
        <v>92</v>
      </c>
      <c r="U181" s="427"/>
      <c r="V181" s="427"/>
      <c r="W181" s="427"/>
      <c r="X181" s="427"/>
      <c r="Y181" s="427"/>
      <c r="Z181" s="427"/>
      <c r="AA181" s="439"/>
    </row>
    <row r="182" spans="1:27" x14ac:dyDescent="0.2">
      <c r="A182" s="27"/>
      <c r="B182" s="27"/>
      <c r="C182" s="99"/>
      <c r="D182" s="425">
        <v>11</v>
      </c>
      <c r="E182" s="31"/>
      <c r="F182" s="31"/>
      <c r="G182" s="28">
        <v>17.3</v>
      </c>
      <c r="H182" s="427"/>
      <c r="I182" s="427"/>
      <c r="J182" s="427"/>
      <c r="K182" s="427"/>
      <c r="L182" s="427"/>
      <c r="M182" s="427"/>
      <c r="N182" s="427"/>
      <c r="O182" s="427"/>
      <c r="P182" s="427"/>
      <c r="Q182" s="427"/>
      <c r="R182" s="427"/>
      <c r="S182" s="28">
        <v>8.4</v>
      </c>
      <c r="T182" s="32">
        <v>92</v>
      </c>
      <c r="U182" s="427"/>
      <c r="V182" s="427"/>
      <c r="W182" s="427"/>
      <c r="X182" s="427"/>
      <c r="Y182" s="427"/>
      <c r="Z182" s="427"/>
      <c r="AA182" s="439"/>
    </row>
    <row r="183" spans="1:27" x14ac:dyDescent="0.2">
      <c r="A183" s="87"/>
      <c r="B183" s="27" t="s">
        <v>132</v>
      </c>
      <c r="C183" s="36" t="s">
        <v>216</v>
      </c>
      <c r="D183" s="29">
        <v>12</v>
      </c>
      <c r="E183" s="421"/>
      <c r="F183" s="409"/>
      <c r="G183" s="406">
        <v>17.3</v>
      </c>
      <c r="H183" s="406">
        <v>4.3</v>
      </c>
      <c r="I183" s="407">
        <v>110</v>
      </c>
      <c r="J183" s="407">
        <v>12</v>
      </c>
      <c r="K183" s="408">
        <v>0.17</v>
      </c>
      <c r="L183" s="406">
        <v>6.78</v>
      </c>
      <c r="M183" s="406">
        <v>6.9</v>
      </c>
      <c r="N183" s="408">
        <v>0.16</v>
      </c>
      <c r="O183" s="407">
        <v>29</v>
      </c>
      <c r="P183" s="407">
        <v>26</v>
      </c>
      <c r="Q183" s="407">
        <v>560</v>
      </c>
      <c r="R183" s="407">
        <v>20</v>
      </c>
      <c r="S183" s="406">
        <v>8.4</v>
      </c>
      <c r="T183" s="407">
        <v>92</v>
      </c>
      <c r="U183" s="409"/>
      <c r="V183" s="409"/>
      <c r="W183" s="409"/>
      <c r="X183" s="409"/>
      <c r="Y183" s="409"/>
      <c r="Z183" s="409"/>
      <c r="AA183" s="409"/>
    </row>
    <row r="184" spans="1:27" x14ac:dyDescent="0.2">
      <c r="A184" s="17"/>
      <c r="B184" s="17"/>
      <c r="C184" s="12"/>
      <c r="D184" s="16"/>
      <c r="E184" s="16"/>
      <c r="F184" s="16"/>
      <c r="G184" s="16"/>
      <c r="H184" s="433"/>
      <c r="I184" s="433"/>
      <c r="J184" s="433"/>
      <c r="K184" s="433"/>
      <c r="L184" s="433"/>
      <c r="M184" s="433"/>
      <c r="N184" s="433"/>
      <c r="O184" s="433"/>
      <c r="P184" s="433"/>
      <c r="Q184" s="433"/>
      <c r="R184" s="433"/>
      <c r="S184" s="433"/>
      <c r="T184" s="433"/>
      <c r="U184" s="433"/>
      <c r="V184" s="433"/>
      <c r="W184" s="433"/>
      <c r="X184" s="433"/>
      <c r="Y184" s="433"/>
      <c r="Z184" s="433"/>
      <c r="AA184" s="433"/>
    </row>
    <row r="185" spans="1:27" x14ac:dyDescent="0.2">
      <c r="A185" s="173"/>
      <c r="B185" s="173"/>
      <c r="C185" s="174"/>
      <c r="D185" s="175"/>
      <c r="E185" s="175"/>
      <c r="F185" s="175"/>
      <c r="G185" s="175"/>
      <c r="H185" s="438"/>
      <c r="I185" s="438"/>
      <c r="J185" s="438"/>
      <c r="K185" s="438"/>
      <c r="L185" s="438"/>
      <c r="M185" s="438"/>
      <c r="N185" s="438"/>
      <c r="O185" s="438"/>
      <c r="P185" s="438"/>
      <c r="Q185" s="438"/>
      <c r="R185" s="438"/>
      <c r="S185" s="438"/>
      <c r="T185" s="438"/>
      <c r="U185" s="438"/>
      <c r="V185" s="438"/>
      <c r="W185" s="438"/>
      <c r="X185" s="438"/>
      <c r="Y185" s="438"/>
      <c r="Z185" s="438"/>
      <c r="AA185" s="438"/>
    </row>
    <row r="186" spans="1:27" x14ac:dyDescent="0.2">
      <c r="A186" s="87">
        <v>560</v>
      </c>
      <c r="B186" s="34" t="s">
        <v>133</v>
      </c>
      <c r="C186" s="36" t="s">
        <v>213</v>
      </c>
      <c r="D186" s="28">
        <v>0.5</v>
      </c>
      <c r="E186" s="76">
        <v>1.3</v>
      </c>
      <c r="F186" s="405">
        <v>1.7</v>
      </c>
      <c r="G186" s="406">
        <v>15.9</v>
      </c>
      <c r="H186" s="406">
        <v>3.3</v>
      </c>
      <c r="I186" s="407">
        <v>100</v>
      </c>
      <c r="J186" s="407">
        <v>13</v>
      </c>
      <c r="K186" s="408">
        <v>0.25</v>
      </c>
      <c r="L186" s="406">
        <v>5.21</v>
      </c>
      <c r="M186" s="406">
        <v>6.9</v>
      </c>
      <c r="N186" s="408">
        <v>0.15</v>
      </c>
      <c r="O186" s="407">
        <v>18</v>
      </c>
      <c r="P186" s="410">
        <v>50</v>
      </c>
      <c r="Q186" s="407">
        <v>450</v>
      </c>
      <c r="R186" s="407">
        <v>17</v>
      </c>
      <c r="S186" s="406">
        <v>8.8000000000000007</v>
      </c>
      <c r="T186" s="407">
        <v>92</v>
      </c>
      <c r="U186" s="406">
        <v>5</v>
      </c>
      <c r="V186" s="408">
        <v>0.93</v>
      </c>
      <c r="W186" s="406">
        <v>3.4</v>
      </c>
      <c r="X186" s="408">
        <v>0.7</v>
      </c>
      <c r="Y186" s="406">
        <v>5.0999999999999996</v>
      </c>
      <c r="Z186" s="406">
        <v>4.2</v>
      </c>
      <c r="AA186" s="406">
        <v>6.2</v>
      </c>
    </row>
    <row r="187" spans="1:27" x14ac:dyDescent="0.2">
      <c r="A187" s="27"/>
      <c r="B187" s="27"/>
      <c r="D187" s="425">
        <v>1</v>
      </c>
      <c r="G187" s="406">
        <v>15.9</v>
      </c>
      <c r="H187" s="420"/>
      <c r="I187" s="420"/>
      <c r="J187" s="420"/>
      <c r="K187" s="420"/>
      <c r="L187" s="420"/>
      <c r="M187" s="420"/>
      <c r="N187" s="420"/>
      <c r="O187" s="420"/>
      <c r="P187" s="420"/>
      <c r="Q187" s="420"/>
      <c r="R187" s="420"/>
      <c r="S187" s="406">
        <v>8.8000000000000007</v>
      </c>
      <c r="T187" s="407">
        <v>92</v>
      </c>
      <c r="U187" s="420"/>
      <c r="V187" s="420"/>
      <c r="W187" s="420"/>
      <c r="X187" s="420"/>
      <c r="Y187" s="420"/>
      <c r="Z187" s="420"/>
      <c r="AA187" s="420"/>
    </row>
    <row r="188" spans="1:27" x14ac:dyDescent="0.2">
      <c r="A188" s="27"/>
      <c r="B188" s="27"/>
      <c r="C188" s="99"/>
      <c r="D188" s="29">
        <v>2</v>
      </c>
      <c r="E188" s="28"/>
      <c r="F188" s="31"/>
      <c r="G188" s="28">
        <v>15.8</v>
      </c>
      <c r="H188" s="427"/>
      <c r="I188" s="427"/>
      <c r="J188" s="427"/>
      <c r="K188" s="427"/>
      <c r="L188" s="427"/>
      <c r="M188" s="427"/>
      <c r="N188" s="427"/>
      <c r="O188" s="427"/>
      <c r="P188" s="427"/>
      <c r="Q188" s="427"/>
      <c r="R188" s="427"/>
      <c r="S188" s="406">
        <v>8.8000000000000007</v>
      </c>
      <c r="T188" s="407">
        <v>92</v>
      </c>
      <c r="U188" s="427"/>
      <c r="V188" s="427"/>
      <c r="W188" s="427"/>
      <c r="X188" s="427"/>
      <c r="Y188" s="427"/>
      <c r="Z188" s="427"/>
      <c r="AA188" s="439"/>
    </row>
    <row r="189" spans="1:27" x14ac:dyDescent="0.2">
      <c r="A189" s="27"/>
      <c r="B189" s="27"/>
      <c r="C189" s="99"/>
      <c r="D189" s="425">
        <v>3</v>
      </c>
      <c r="E189" s="28"/>
      <c r="F189" s="31"/>
      <c r="G189" s="28">
        <v>15.8</v>
      </c>
      <c r="H189" s="427"/>
      <c r="I189" s="427"/>
      <c r="J189" s="427"/>
      <c r="K189" s="427"/>
      <c r="L189" s="427"/>
      <c r="M189" s="427"/>
      <c r="N189" s="427"/>
      <c r="O189" s="427"/>
      <c r="P189" s="427"/>
      <c r="Q189" s="427"/>
      <c r="R189" s="427"/>
      <c r="S189" s="406">
        <v>8.8000000000000007</v>
      </c>
      <c r="T189" s="407">
        <v>92</v>
      </c>
      <c r="U189" s="427"/>
      <c r="V189" s="427"/>
      <c r="W189" s="427"/>
      <c r="X189" s="427"/>
      <c r="Y189" s="427"/>
      <c r="Z189" s="427"/>
      <c r="AA189" s="439"/>
    </row>
    <row r="190" spans="1:27" x14ac:dyDescent="0.2">
      <c r="A190" s="27"/>
      <c r="B190" s="27"/>
      <c r="C190" s="99"/>
      <c r="D190" s="29">
        <v>4</v>
      </c>
      <c r="E190" s="28"/>
      <c r="F190" s="31"/>
      <c r="G190" s="28">
        <v>15.7</v>
      </c>
      <c r="H190" s="427"/>
      <c r="I190" s="427"/>
      <c r="J190" s="427"/>
      <c r="K190" s="427"/>
      <c r="L190" s="427"/>
      <c r="M190" s="427"/>
      <c r="N190" s="427"/>
      <c r="O190" s="427"/>
      <c r="P190" s="427"/>
      <c r="Q190" s="427"/>
      <c r="R190" s="427"/>
      <c r="S190" s="406">
        <v>8.8000000000000007</v>
      </c>
      <c r="T190" s="407">
        <v>92</v>
      </c>
      <c r="U190" s="427"/>
      <c r="V190" s="427"/>
      <c r="W190" s="427"/>
      <c r="X190" s="427"/>
      <c r="Y190" s="427"/>
      <c r="Z190" s="427"/>
      <c r="AA190" s="439"/>
    </row>
    <row r="191" spans="1:27" x14ac:dyDescent="0.2">
      <c r="A191" s="27"/>
      <c r="B191" s="27"/>
      <c r="C191" s="99"/>
      <c r="D191" s="425">
        <v>5</v>
      </c>
      <c r="E191" s="28"/>
      <c r="F191" s="31"/>
      <c r="G191" s="28">
        <v>15.7</v>
      </c>
      <c r="H191" s="427"/>
      <c r="I191" s="427"/>
      <c r="J191" s="427"/>
      <c r="K191" s="427"/>
      <c r="L191" s="427"/>
      <c r="M191" s="427"/>
      <c r="N191" s="427"/>
      <c r="O191" s="427"/>
      <c r="P191" s="427"/>
      <c r="Q191" s="427"/>
      <c r="R191" s="427"/>
      <c r="S191" s="406">
        <v>8.8000000000000007</v>
      </c>
      <c r="T191" s="407">
        <v>92</v>
      </c>
      <c r="U191" s="427"/>
      <c r="V191" s="427"/>
      <c r="W191" s="427"/>
      <c r="X191" s="427"/>
      <c r="Y191" s="427"/>
      <c r="Z191" s="427"/>
      <c r="AA191" s="439"/>
    </row>
    <row r="192" spans="1:27" x14ac:dyDescent="0.2">
      <c r="A192" s="27"/>
      <c r="B192" s="27"/>
      <c r="C192" s="99"/>
      <c r="D192" s="29">
        <v>6</v>
      </c>
      <c r="E192" s="28"/>
      <c r="F192" s="31"/>
      <c r="G192" s="28">
        <v>15.7</v>
      </c>
      <c r="H192" s="427"/>
      <c r="I192" s="427"/>
      <c r="J192" s="427"/>
      <c r="K192" s="427"/>
      <c r="L192" s="427"/>
      <c r="M192" s="427"/>
      <c r="N192" s="427"/>
      <c r="O192" s="427"/>
      <c r="P192" s="427"/>
      <c r="Q192" s="427"/>
      <c r="R192" s="427"/>
      <c r="S192" s="406">
        <v>8.8000000000000007</v>
      </c>
      <c r="T192" s="407">
        <v>92</v>
      </c>
      <c r="U192" s="427"/>
      <c r="V192" s="427"/>
      <c r="W192" s="427"/>
      <c r="X192" s="427"/>
      <c r="Y192" s="427"/>
      <c r="Z192" s="427"/>
      <c r="AA192" s="439"/>
    </row>
    <row r="193" spans="1:27" x14ac:dyDescent="0.2">
      <c r="A193" s="34"/>
      <c r="B193" s="34"/>
      <c r="D193" s="425">
        <v>7</v>
      </c>
      <c r="E193" s="98"/>
      <c r="F193" s="426"/>
      <c r="G193" s="28">
        <v>15.7</v>
      </c>
      <c r="H193" s="420"/>
      <c r="I193" s="420"/>
      <c r="J193" s="420"/>
      <c r="K193" s="420"/>
      <c r="L193" s="420"/>
      <c r="M193" s="420"/>
      <c r="N193" s="420"/>
      <c r="O193" s="420"/>
      <c r="P193" s="420"/>
      <c r="Q193" s="420"/>
      <c r="R193" s="420"/>
      <c r="S193" s="406">
        <v>8.8000000000000007</v>
      </c>
      <c r="T193" s="407">
        <v>92</v>
      </c>
      <c r="U193" s="420"/>
      <c r="V193" s="420"/>
      <c r="W193" s="420"/>
      <c r="X193" s="420"/>
      <c r="Y193" s="420"/>
      <c r="Z193" s="420"/>
      <c r="AA193" s="440"/>
    </row>
    <row r="194" spans="1:27" x14ac:dyDescent="0.2">
      <c r="A194" s="87"/>
      <c r="B194" s="34" t="s">
        <v>134</v>
      </c>
      <c r="C194" s="36" t="s">
        <v>213</v>
      </c>
      <c r="D194" s="29">
        <v>8</v>
      </c>
      <c r="E194" s="421"/>
      <c r="F194" s="409"/>
      <c r="G194" s="406">
        <v>15.6</v>
      </c>
      <c r="H194" s="406">
        <v>4.2</v>
      </c>
      <c r="I194" s="407">
        <v>100</v>
      </c>
      <c r="J194" s="407">
        <v>13</v>
      </c>
      <c r="K194" s="408">
        <v>0.41</v>
      </c>
      <c r="L194" s="406">
        <v>5.2</v>
      </c>
      <c r="M194" s="406">
        <v>6.8</v>
      </c>
      <c r="N194" s="408">
        <v>0.15</v>
      </c>
      <c r="O194" s="407">
        <v>16</v>
      </c>
      <c r="P194" s="410">
        <v>50</v>
      </c>
      <c r="Q194" s="407">
        <v>480</v>
      </c>
      <c r="R194" s="407">
        <v>18</v>
      </c>
      <c r="S194" s="406">
        <v>8.8000000000000007</v>
      </c>
      <c r="T194" s="407">
        <v>92</v>
      </c>
      <c r="U194" s="409"/>
      <c r="V194" s="409"/>
      <c r="W194" s="409"/>
      <c r="X194" s="409"/>
      <c r="Y194" s="409"/>
      <c r="Z194" s="409"/>
      <c r="AA194" s="409"/>
    </row>
    <row r="195" spans="1:27" x14ac:dyDescent="0.2">
      <c r="A195" s="17"/>
      <c r="B195" s="17"/>
      <c r="C195" s="12"/>
      <c r="D195" s="16"/>
      <c r="E195" s="16"/>
      <c r="F195" s="16"/>
      <c r="G195" s="16"/>
      <c r="H195" s="433"/>
      <c r="I195" s="433"/>
      <c r="J195" s="433"/>
      <c r="K195" s="433"/>
      <c r="L195" s="433"/>
      <c r="M195" s="433"/>
      <c r="N195" s="433"/>
      <c r="O195" s="433"/>
      <c r="P195" s="433"/>
      <c r="Q195" s="433"/>
      <c r="R195" s="433"/>
      <c r="S195" s="433"/>
      <c r="T195" s="433"/>
      <c r="U195" s="433"/>
      <c r="V195" s="433"/>
      <c r="W195" s="433"/>
      <c r="X195" s="433"/>
      <c r="Y195" s="433"/>
      <c r="Z195" s="433"/>
      <c r="AA195" s="433"/>
    </row>
    <row r="196" spans="1:27" x14ac:dyDescent="0.2">
      <c r="A196" s="17"/>
      <c r="B196" s="17"/>
      <c r="C196" s="20"/>
      <c r="D196" s="16"/>
      <c r="E196" s="16"/>
      <c r="F196" s="16"/>
      <c r="G196" s="16"/>
      <c r="H196" s="433"/>
      <c r="I196" s="433"/>
      <c r="J196" s="433"/>
      <c r="K196" s="433"/>
      <c r="L196" s="433"/>
      <c r="M196" s="438"/>
      <c r="N196" s="438"/>
      <c r="O196" s="438"/>
      <c r="P196" s="438"/>
      <c r="Q196" s="433"/>
      <c r="R196" s="433"/>
      <c r="S196" s="433"/>
      <c r="T196" s="433"/>
      <c r="U196" s="433"/>
      <c r="V196" s="433"/>
      <c r="W196" s="433"/>
      <c r="X196" s="433"/>
      <c r="Y196" s="433"/>
      <c r="Z196" s="433"/>
      <c r="AA196" s="433"/>
    </row>
    <row r="197" spans="1:27" x14ac:dyDescent="0.2">
      <c r="A197" s="88">
        <v>630</v>
      </c>
      <c r="B197" s="27" t="s">
        <v>135</v>
      </c>
      <c r="C197" s="36" t="s">
        <v>213</v>
      </c>
      <c r="D197" s="98">
        <v>0.5</v>
      </c>
      <c r="E197" s="41">
        <v>1.5</v>
      </c>
      <c r="F197" s="405">
        <v>1.8</v>
      </c>
      <c r="G197" s="406">
        <v>16.2</v>
      </c>
      <c r="H197" s="406">
        <v>4.5</v>
      </c>
      <c r="I197" s="407">
        <v>100</v>
      </c>
      <c r="J197" s="407">
        <v>12</v>
      </c>
      <c r="K197" s="408">
        <v>0.11</v>
      </c>
      <c r="L197" s="406">
        <v>7.53</v>
      </c>
      <c r="M197" s="406">
        <v>7.2</v>
      </c>
      <c r="N197" s="408">
        <v>0.18</v>
      </c>
      <c r="O197" s="406">
        <v>3.4</v>
      </c>
      <c r="P197" s="414">
        <v>3</v>
      </c>
      <c r="Q197" s="407">
        <v>550</v>
      </c>
      <c r="R197" s="407">
        <v>29</v>
      </c>
      <c r="S197" s="406">
        <v>9.3000000000000007</v>
      </c>
      <c r="T197" s="407">
        <v>97</v>
      </c>
      <c r="U197" s="406">
        <v>5.6</v>
      </c>
      <c r="V197" s="406">
        <v>1.8</v>
      </c>
      <c r="W197" s="406">
        <v>5.8</v>
      </c>
      <c r="X197" s="406">
        <v>1</v>
      </c>
      <c r="Y197" s="406">
        <v>8.4</v>
      </c>
      <c r="Z197" s="406">
        <v>7.3</v>
      </c>
      <c r="AA197" s="407">
        <v>19</v>
      </c>
    </row>
    <row r="198" spans="1:27" x14ac:dyDescent="0.2">
      <c r="A198" s="27"/>
      <c r="B198" s="27"/>
      <c r="D198" s="425">
        <v>1</v>
      </c>
      <c r="G198" s="406">
        <v>16.2</v>
      </c>
      <c r="H198" s="420"/>
      <c r="I198" s="420"/>
      <c r="J198" s="420"/>
      <c r="K198" s="420"/>
      <c r="L198" s="420"/>
      <c r="M198" s="420"/>
      <c r="N198" s="420"/>
      <c r="O198" s="420"/>
      <c r="P198" s="420"/>
      <c r="Q198" s="420"/>
      <c r="R198" s="420"/>
      <c r="S198" s="406">
        <v>9.3000000000000007</v>
      </c>
      <c r="T198" s="407">
        <v>97</v>
      </c>
      <c r="U198" s="420"/>
      <c r="V198" s="420"/>
      <c r="W198" s="420"/>
      <c r="X198" s="420"/>
      <c r="Y198" s="420"/>
      <c r="Z198" s="420"/>
      <c r="AA198" s="420"/>
    </row>
    <row r="199" spans="1:27" x14ac:dyDescent="0.2">
      <c r="A199" s="27"/>
      <c r="B199" s="27"/>
      <c r="C199" s="99"/>
      <c r="D199" s="29">
        <v>2</v>
      </c>
      <c r="E199" s="31"/>
      <c r="F199" s="31"/>
      <c r="G199" s="406">
        <v>16.2</v>
      </c>
      <c r="H199" s="427"/>
      <c r="I199" s="427"/>
      <c r="J199" s="427"/>
      <c r="K199" s="427"/>
      <c r="L199" s="427"/>
      <c r="M199" s="427"/>
      <c r="N199" s="427"/>
      <c r="O199" s="146"/>
      <c r="P199" s="146"/>
      <c r="Q199" s="146"/>
      <c r="R199" s="427"/>
      <c r="S199" s="406">
        <v>9.3000000000000007</v>
      </c>
      <c r="T199" s="407">
        <v>97</v>
      </c>
      <c r="U199" s="427"/>
      <c r="V199" s="427"/>
      <c r="W199" s="427"/>
      <c r="X199" s="427"/>
      <c r="Y199" s="427"/>
      <c r="Z199" s="427"/>
      <c r="AA199" s="439"/>
    </row>
    <row r="200" spans="1:27" x14ac:dyDescent="0.2">
      <c r="A200" s="27"/>
      <c r="B200" s="27"/>
      <c r="C200" s="99"/>
      <c r="D200" s="425">
        <v>3</v>
      </c>
      <c r="E200" s="31"/>
      <c r="F200" s="31"/>
      <c r="G200" s="406">
        <v>16.2</v>
      </c>
      <c r="H200" s="427"/>
      <c r="I200" s="427"/>
      <c r="J200" s="427"/>
      <c r="K200" s="427"/>
      <c r="L200" s="427"/>
      <c r="M200" s="427"/>
      <c r="N200" s="427"/>
      <c r="O200" s="146"/>
      <c r="P200" s="146"/>
      <c r="Q200" s="146"/>
      <c r="R200" s="427"/>
      <c r="S200" s="406">
        <v>9.3000000000000007</v>
      </c>
      <c r="T200" s="407">
        <v>97</v>
      </c>
      <c r="U200" s="427"/>
      <c r="V200" s="427"/>
      <c r="W200" s="427"/>
      <c r="X200" s="427"/>
      <c r="Y200" s="427"/>
      <c r="Z200" s="427"/>
      <c r="AA200" s="439"/>
    </row>
    <row r="201" spans="1:27" x14ac:dyDescent="0.2">
      <c r="A201" s="27"/>
      <c r="B201" s="27"/>
      <c r="C201" s="99"/>
      <c r="D201" s="29">
        <v>4</v>
      </c>
      <c r="E201" s="31"/>
      <c r="F201" s="31"/>
      <c r="G201" s="406">
        <v>16.2</v>
      </c>
      <c r="H201" s="427"/>
      <c r="I201" s="427"/>
      <c r="J201" s="427"/>
      <c r="K201" s="427"/>
      <c r="L201" s="427"/>
      <c r="M201" s="427"/>
      <c r="N201" s="427"/>
      <c r="O201" s="146"/>
      <c r="P201" s="146"/>
      <c r="Q201" s="146"/>
      <c r="R201" s="427"/>
      <c r="S201" s="28">
        <v>9.1999999999999993</v>
      </c>
      <c r="T201" s="407">
        <v>97</v>
      </c>
      <c r="U201" s="427"/>
      <c r="V201" s="427"/>
      <c r="W201" s="427"/>
      <c r="X201" s="427"/>
      <c r="Y201" s="427"/>
      <c r="Z201" s="427"/>
      <c r="AA201" s="439"/>
    </row>
    <row r="202" spans="1:27" x14ac:dyDescent="0.2">
      <c r="A202" s="27"/>
      <c r="B202" s="27"/>
      <c r="C202" s="99"/>
      <c r="D202" s="425">
        <v>5</v>
      </c>
      <c r="E202" s="31"/>
      <c r="F202" s="31"/>
      <c r="G202" s="406">
        <v>16.2</v>
      </c>
      <c r="H202" s="427"/>
      <c r="I202" s="427"/>
      <c r="J202" s="427"/>
      <c r="K202" s="427"/>
      <c r="L202" s="427"/>
      <c r="M202" s="427"/>
      <c r="N202" s="427"/>
      <c r="O202" s="146"/>
      <c r="P202" s="146"/>
      <c r="Q202" s="146"/>
      <c r="R202" s="427"/>
      <c r="S202" s="28">
        <v>9.1999999999999993</v>
      </c>
      <c r="T202" s="407">
        <v>97</v>
      </c>
      <c r="U202" s="427"/>
      <c r="V202" s="427"/>
      <c r="W202" s="427"/>
      <c r="X202" s="427"/>
      <c r="Y202" s="427"/>
      <c r="Z202" s="427"/>
      <c r="AA202" s="439"/>
    </row>
    <row r="203" spans="1:27" x14ac:dyDescent="0.2">
      <c r="A203" s="27"/>
      <c r="B203" s="27"/>
      <c r="C203" s="99"/>
      <c r="D203" s="29">
        <v>6</v>
      </c>
      <c r="E203" s="31"/>
      <c r="F203" s="31"/>
      <c r="G203" s="406">
        <v>16.2</v>
      </c>
      <c r="H203" s="427"/>
      <c r="I203" s="427"/>
      <c r="J203" s="427"/>
      <c r="K203" s="427"/>
      <c r="L203" s="427"/>
      <c r="M203" s="427"/>
      <c r="N203" s="427"/>
      <c r="O203" s="146"/>
      <c r="P203" s="146"/>
      <c r="Q203" s="146"/>
      <c r="R203" s="427"/>
      <c r="S203" s="28">
        <v>9.1999999999999993</v>
      </c>
      <c r="T203" s="32">
        <v>96</v>
      </c>
      <c r="U203" s="427"/>
      <c r="V203" s="427"/>
      <c r="W203" s="427"/>
      <c r="X203" s="427"/>
      <c r="Y203" s="427"/>
      <c r="Z203" s="427"/>
      <c r="AA203" s="439"/>
    </row>
    <row r="204" spans="1:27" x14ac:dyDescent="0.2">
      <c r="A204" s="27"/>
      <c r="B204" s="27"/>
      <c r="C204" s="99"/>
      <c r="D204" s="425">
        <v>7</v>
      </c>
      <c r="E204" s="31"/>
      <c r="F204" s="31"/>
      <c r="G204" s="406">
        <v>16.2</v>
      </c>
      <c r="H204" s="427"/>
      <c r="I204" s="427"/>
      <c r="J204" s="427"/>
      <c r="K204" s="427"/>
      <c r="L204" s="427"/>
      <c r="M204" s="427"/>
      <c r="N204" s="427"/>
      <c r="O204" s="146"/>
      <c r="P204" s="146"/>
      <c r="Q204" s="146"/>
      <c r="R204" s="427"/>
      <c r="S204" s="28">
        <v>9.1999999999999993</v>
      </c>
      <c r="T204" s="32">
        <v>97</v>
      </c>
      <c r="U204" s="427"/>
      <c r="V204" s="427"/>
      <c r="W204" s="427"/>
      <c r="X204" s="427"/>
      <c r="Y204" s="427"/>
      <c r="Z204" s="427"/>
      <c r="AA204" s="439"/>
    </row>
    <row r="205" spans="1:27" x14ac:dyDescent="0.2">
      <c r="A205" s="27"/>
      <c r="B205" s="27"/>
      <c r="C205" s="99"/>
      <c r="D205" s="29">
        <v>8</v>
      </c>
      <c r="E205" s="31"/>
      <c r="F205" s="31"/>
      <c r="G205" s="406">
        <v>16.2</v>
      </c>
      <c r="H205" s="427"/>
      <c r="I205" s="427"/>
      <c r="J205" s="427"/>
      <c r="K205" s="427"/>
      <c r="L205" s="427"/>
      <c r="M205" s="427"/>
      <c r="N205" s="427"/>
      <c r="O205" s="146"/>
      <c r="P205" s="146"/>
      <c r="Q205" s="146"/>
      <c r="R205" s="427"/>
      <c r="S205" s="28">
        <v>9.1999999999999993</v>
      </c>
      <c r="T205" s="32">
        <v>96</v>
      </c>
      <c r="U205" s="427"/>
      <c r="V205" s="427"/>
      <c r="W205" s="427"/>
      <c r="X205" s="427"/>
      <c r="Y205" s="427"/>
      <c r="Z205" s="427"/>
      <c r="AA205" s="439"/>
    </row>
    <row r="206" spans="1:27" x14ac:dyDescent="0.2">
      <c r="A206" s="27"/>
      <c r="B206" s="27"/>
      <c r="D206" s="425">
        <v>9</v>
      </c>
      <c r="E206" s="31"/>
      <c r="F206" s="426"/>
      <c r="G206" s="406">
        <v>16.2</v>
      </c>
      <c r="H206" s="420"/>
      <c r="I206" s="420"/>
      <c r="J206" s="420"/>
      <c r="K206" s="420"/>
      <c r="L206" s="420"/>
      <c r="M206" s="420"/>
      <c r="N206" s="420"/>
      <c r="O206" s="441"/>
      <c r="P206" s="441"/>
      <c r="Q206" s="441"/>
      <c r="R206" s="420"/>
      <c r="S206" s="28">
        <v>9.1999999999999993</v>
      </c>
      <c r="T206" s="425">
        <v>97</v>
      </c>
      <c r="U206" s="420"/>
      <c r="V206" s="420"/>
      <c r="W206" s="420"/>
      <c r="X206" s="420"/>
      <c r="Y206" s="420"/>
      <c r="Z206" s="420"/>
      <c r="AA206" s="440"/>
    </row>
    <row r="207" spans="1:27" x14ac:dyDescent="0.2">
      <c r="A207" s="88"/>
      <c r="B207" s="27" t="s">
        <v>136</v>
      </c>
      <c r="C207" s="36" t="s">
        <v>213</v>
      </c>
      <c r="D207" s="29">
        <v>10</v>
      </c>
      <c r="E207" s="146"/>
      <c r="F207" s="409"/>
      <c r="G207" s="406">
        <v>16.2</v>
      </c>
      <c r="H207" s="406">
        <v>5.7</v>
      </c>
      <c r="I207" s="407">
        <v>90</v>
      </c>
      <c r="J207" s="407">
        <v>12</v>
      </c>
      <c r="K207" s="408">
        <v>0.28999999999999998</v>
      </c>
      <c r="L207" s="406">
        <v>7.52</v>
      </c>
      <c r="M207" s="406">
        <v>7.1</v>
      </c>
      <c r="N207" s="408">
        <v>0.18</v>
      </c>
      <c r="O207" s="406">
        <v>3.9</v>
      </c>
      <c r="P207" s="414">
        <v>3</v>
      </c>
      <c r="Q207" s="407">
        <v>550</v>
      </c>
      <c r="R207" s="407">
        <v>31</v>
      </c>
      <c r="S207" s="406">
        <v>9.1999999999999993</v>
      </c>
      <c r="T207" s="407">
        <v>96</v>
      </c>
      <c r="U207" s="409"/>
      <c r="V207" s="409"/>
      <c r="W207" s="409"/>
      <c r="X207" s="409"/>
      <c r="Y207" s="409"/>
      <c r="Z207" s="409"/>
      <c r="AA207" s="409"/>
    </row>
    <row r="208" spans="1:27" x14ac:dyDescent="0.2">
      <c r="A208" s="17"/>
      <c r="B208" s="17"/>
      <c r="C208" s="12"/>
      <c r="D208" s="16"/>
      <c r="E208" s="16"/>
      <c r="F208" s="16"/>
      <c r="G208" s="16"/>
      <c r="H208" s="433"/>
      <c r="I208" s="433"/>
      <c r="J208" s="433"/>
      <c r="K208" s="433"/>
      <c r="L208" s="433"/>
      <c r="M208" s="433"/>
      <c r="N208" s="433"/>
      <c r="O208" s="433"/>
      <c r="P208" s="433"/>
      <c r="Q208" s="433"/>
      <c r="R208" s="433"/>
      <c r="S208" s="433"/>
      <c r="T208" s="433"/>
      <c r="U208" s="433"/>
      <c r="V208" s="433"/>
      <c r="W208" s="433"/>
      <c r="X208" s="433"/>
      <c r="Y208" s="433"/>
      <c r="Z208" s="433"/>
      <c r="AA208" s="433"/>
    </row>
    <row r="209" spans="1:28" x14ac:dyDescent="0.2">
      <c r="A209" s="17"/>
      <c r="B209" s="17"/>
      <c r="C209" s="20"/>
      <c r="D209" s="16"/>
      <c r="E209" s="16"/>
      <c r="F209" s="16"/>
      <c r="G209" s="16"/>
      <c r="H209" s="433"/>
      <c r="I209" s="433"/>
      <c r="J209" s="433"/>
      <c r="K209" s="433"/>
      <c r="L209" s="433"/>
      <c r="M209" s="433"/>
      <c r="N209" s="433"/>
      <c r="O209" s="433"/>
      <c r="P209" s="433"/>
      <c r="Q209" s="433"/>
      <c r="R209" s="433"/>
      <c r="S209" s="433"/>
      <c r="T209" s="433"/>
      <c r="U209" s="433"/>
      <c r="V209" s="433"/>
      <c r="W209" s="433"/>
      <c r="X209" s="433"/>
      <c r="Y209" s="433"/>
      <c r="Z209" s="433"/>
      <c r="AA209" s="433"/>
    </row>
    <row r="210" spans="1:28" x14ac:dyDescent="0.2">
      <c r="A210" s="88">
        <v>638</v>
      </c>
      <c r="B210" s="27" t="s">
        <v>137</v>
      </c>
      <c r="C210" s="36" t="s">
        <v>214</v>
      </c>
      <c r="D210" s="28">
        <v>0.5</v>
      </c>
      <c r="E210" s="41">
        <v>2</v>
      </c>
      <c r="F210" s="405">
        <v>2.4</v>
      </c>
      <c r="G210" s="406">
        <v>16.2</v>
      </c>
      <c r="H210" s="406">
        <v>2.5</v>
      </c>
      <c r="I210" s="407">
        <v>80</v>
      </c>
      <c r="J210" s="407">
        <v>12</v>
      </c>
      <c r="K210" s="408">
        <v>0.22</v>
      </c>
      <c r="L210" s="406">
        <v>7.64</v>
      </c>
      <c r="M210" s="406">
        <v>7.1</v>
      </c>
      <c r="N210" s="408">
        <v>0.21</v>
      </c>
      <c r="O210" s="407">
        <v>17</v>
      </c>
      <c r="P210" s="414">
        <v>3</v>
      </c>
      <c r="Q210" s="407">
        <v>520</v>
      </c>
      <c r="R210" s="407">
        <v>19</v>
      </c>
      <c r="S210" s="406">
        <v>8.9</v>
      </c>
      <c r="T210" s="407">
        <v>92</v>
      </c>
      <c r="U210" s="406">
        <v>5.9</v>
      </c>
      <c r="V210" s="406">
        <v>1.9</v>
      </c>
      <c r="W210" s="406">
        <v>5.9</v>
      </c>
      <c r="X210" s="406">
        <v>1</v>
      </c>
      <c r="Y210" s="406">
        <v>8.4</v>
      </c>
      <c r="Z210" s="406">
        <v>7.1</v>
      </c>
      <c r="AA210" s="407">
        <v>12</v>
      </c>
    </row>
    <row r="211" spans="1:28" x14ac:dyDescent="0.2">
      <c r="A211" s="27"/>
      <c r="B211" s="27"/>
      <c r="D211" s="425">
        <v>1</v>
      </c>
      <c r="G211" s="406">
        <v>16.2</v>
      </c>
      <c r="H211" s="420"/>
      <c r="I211" s="420"/>
      <c r="J211" s="420"/>
      <c r="K211" s="420"/>
      <c r="L211" s="420"/>
      <c r="M211" s="420"/>
      <c r="N211" s="420"/>
      <c r="O211" s="420"/>
      <c r="P211" s="420"/>
      <c r="Q211" s="420"/>
      <c r="R211" s="420"/>
      <c r="S211" s="406">
        <v>8.9</v>
      </c>
      <c r="T211" s="407">
        <v>92</v>
      </c>
      <c r="U211" s="420"/>
      <c r="V211" s="420"/>
      <c r="W211" s="420"/>
      <c r="X211" s="420"/>
      <c r="Y211" s="420"/>
      <c r="Z211" s="420"/>
      <c r="AA211" s="420"/>
      <c r="AB211" s="13"/>
    </row>
    <row r="212" spans="1:28" x14ac:dyDescent="0.2">
      <c r="A212" s="27"/>
      <c r="B212" s="27"/>
      <c r="C212" s="99"/>
      <c r="D212" s="29">
        <v>2</v>
      </c>
      <c r="E212" s="31"/>
      <c r="F212" s="31"/>
      <c r="G212" s="406">
        <v>16.2</v>
      </c>
      <c r="H212" s="427"/>
      <c r="I212" s="427"/>
      <c r="J212" s="427"/>
      <c r="K212" s="427"/>
      <c r="L212" s="427"/>
      <c r="M212" s="427"/>
      <c r="N212" s="427"/>
      <c r="O212" s="427"/>
      <c r="P212" s="427"/>
      <c r="Q212" s="427"/>
      <c r="R212" s="427"/>
      <c r="S212" s="28">
        <v>8.8000000000000007</v>
      </c>
      <c r="T212" s="407">
        <v>92</v>
      </c>
      <c r="U212" s="427"/>
      <c r="V212" s="427"/>
      <c r="W212" s="427"/>
      <c r="X212" s="427"/>
      <c r="Y212" s="427"/>
      <c r="Z212" s="427"/>
      <c r="AA212" s="439"/>
      <c r="AB212" s="13"/>
    </row>
    <row r="213" spans="1:28" x14ac:dyDescent="0.2">
      <c r="A213" s="27"/>
      <c r="B213" s="27"/>
      <c r="C213" s="99"/>
      <c r="D213" s="425">
        <v>3</v>
      </c>
      <c r="E213" s="31"/>
      <c r="F213" s="31"/>
      <c r="G213" s="28">
        <v>16.100000000000001</v>
      </c>
      <c r="H213" s="427"/>
      <c r="I213" s="427"/>
      <c r="J213" s="427"/>
      <c r="K213" s="427"/>
      <c r="L213" s="427"/>
      <c r="M213" s="427"/>
      <c r="N213" s="427"/>
      <c r="O213" s="427"/>
      <c r="P213" s="427"/>
      <c r="Q213" s="427"/>
      <c r="R213" s="427"/>
      <c r="S213" s="28">
        <v>8.8000000000000007</v>
      </c>
      <c r="T213" s="407">
        <v>92</v>
      </c>
      <c r="U213" s="427"/>
      <c r="V213" s="427"/>
      <c r="W213" s="427"/>
      <c r="X213" s="427"/>
      <c r="Y213" s="427"/>
      <c r="Z213" s="427"/>
      <c r="AA213" s="439"/>
      <c r="AB213" s="13"/>
    </row>
    <row r="214" spans="1:28" x14ac:dyDescent="0.2">
      <c r="A214" s="27"/>
      <c r="B214" s="27"/>
      <c r="C214" s="99"/>
      <c r="D214" s="29">
        <v>4</v>
      </c>
      <c r="E214" s="31"/>
      <c r="F214" s="31"/>
      <c r="G214" s="28">
        <v>16.100000000000001</v>
      </c>
      <c r="H214" s="427"/>
      <c r="I214" s="427"/>
      <c r="J214" s="427"/>
      <c r="K214" s="427"/>
      <c r="L214" s="427"/>
      <c r="M214" s="427"/>
      <c r="N214" s="427"/>
      <c r="O214" s="427"/>
      <c r="P214" s="427"/>
      <c r="Q214" s="427"/>
      <c r="R214" s="427"/>
      <c r="S214" s="28">
        <v>8.8000000000000007</v>
      </c>
      <c r="T214" s="407">
        <v>92</v>
      </c>
      <c r="U214" s="427"/>
      <c r="V214" s="427"/>
      <c r="W214" s="427"/>
      <c r="X214" s="427"/>
      <c r="Y214" s="427"/>
      <c r="Z214" s="427"/>
      <c r="AA214" s="439"/>
      <c r="AB214" s="13"/>
    </row>
    <row r="215" spans="1:28" x14ac:dyDescent="0.2">
      <c r="A215" s="27"/>
      <c r="B215" s="27"/>
      <c r="C215" s="99"/>
      <c r="D215" s="425">
        <v>5</v>
      </c>
      <c r="E215" s="31"/>
      <c r="F215" s="31"/>
      <c r="G215" s="28">
        <v>16.100000000000001</v>
      </c>
      <c r="H215" s="427"/>
      <c r="I215" s="427"/>
      <c r="J215" s="427"/>
      <c r="K215" s="427"/>
      <c r="L215" s="427"/>
      <c r="M215" s="427"/>
      <c r="N215" s="427"/>
      <c r="O215" s="427"/>
      <c r="P215" s="427"/>
      <c r="Q215" s="427"/>
      <c r="R215" s="427"/>
      <c r="S215" s="28">
        <v>8.8000000000000007</v>
      </c>
      <c r="T215" s="407">
        <v>92</v>
      </c>
      <c r="U215" s="427"/>
      <c r="V215" s="427"/>
      <c r="W215" s="427"/>
      <c r="X215" s="427"/>
      <c r="Y215" s="427"/>
      <c r="Z215" s="427"/>
      <c r="AA215" s="439"/>
      <c r="AB215" s="13"/>
    </row>
    <row r="216" spans="1:28" x14ac:dyDescent="0.2">
      <c r="A216" s="88"/>
      <c r="B216" s="27" t="s">
        <v>138</v>
      </c>
      <c r="C216" s="36" t="s">
        <v>214</v>
      </c>
      <c r="D216" s="29">
        <v>6</v>
      </c>
      <c r="E216" s="146"/>
      <c r="F216" s="409"/>
      <c r="G216" s="406">
        <v>16.100000000000001</v>
      </c>
      <c r="H216" s="406">
        <v>2.9</v>
      </c>
      <c r="I216" s="407">
        <v>80</v>
      </c>
      <c r="J216" s="407">
        <v>12</v>
      </c>
      <c r="K216" s="408">
        <v>0.13</v>
      </c>
      <c r="L216" s="406">
        <v>7.45</v>
      </c>
      <c r="M216" s="406">
        <v>7.1</v>
      </c>
      <c r="N216" s="408">
        <v>0.2</v>
      </c>
      <c r="O216" s="407">
        <v>22</v>
      </c>
      <c r="P216" s="414">
        <v>3</v>
      </c>
      <c r="Q216" s="407">
        <v>560</v>
      </c>
      <c r="R216" s="407">
        <v>20</v>
      </c>
      <c r="S216" s="406">
        <v>8.8000000000000007</v>
      </c>
      <c r="T216" s="407">
        <v>91</v>
      </c>
      <c r="U216" s="409"/>
      <c r="V216" s="409"/>
      <c r="W216" s="409"/>
      <c r="X216" s="409"/>
      <c r="Y216" s="409"/>
      <c r="Z216" s="409"/>
      <c r="AA216" s="409"/>
    </row>
    <row r="217" spans="1:28" x14ac:dyDescent="0.2">
      <c r="A217" s="17"/>
      <c r="B217" s="17"/>
      <c r="C217" s="12"/>
      <c r="D217" s="16"/>
      <c r="E217" s="16"/>
      <c r="F217" s="16"/>
      <c r="G217" s="16"/>
      <c r="H217" s="433"/>
      <c r="I217" s="433"/>
      <c r="J217" s="433"/>
      <c r="K217" s="433"/>
      <c r="L217" s="433"/>
      <c r="M217" s="433"/>
      <c r="N217" s="433"/>
      <c r="O217" s="433"/>
      <c r="P217" s="433"/>
      <c r="Q217" s="433"/>
      <c r="R217" s="433"/>
      <c r="S217" s="433"/>
      <c r="T217" s="433"/>
      <c r="U217" s="433"/>
      <c r="V217" s="433"/>
      <c r="W217" s="433"/>
      <c r="X217" s="433"/>
      <c r="Y217" s="433"/>
      <c r="Z217" s="433"/>
      <c r="AA217" s="433"/>
    </row>
    <row r="218" spans="1:28" x14ac:dyDescent="0.2">
      <c r="A218" s="17"/>
      <c r="B218" s="17"/>
      <c r="C218" s="20"/>
      <c r="D218" s="16"/>
      <c r="E218" s="16"/>
      <c r="F218" s="16"/>
      <c r="G218" s="16"/>
      <c r="H218" s="433"/>
      <c r="I218" s="433"/>
      <c r="J218" s="433"/>
      <c r="K218" s="433"/>
      <c r="L218" s="433"/>
      <c r="M218" s="433"/>
      <c r="N218" s="433"/>
      <c r="O218" s="433"/>
      <c r="P218" s="433"/>
      <c r="Q218" s="433"/>
      <c r="R218" s="433"/>
      <c r="S218" s="433"/>
      <c r="T218" s="433"/>
      <c r="U218" s="433"/>
      <c r="V218" s="433"/>
      <c r="W218" s="433"/>
      <c r="X218" s="433"/>
      <c r="Y218" s="433"/>
      <c r="Z218" s="433"/>
      <c r="AA218" s="433"/>
    </row>
    <row r="219" spans="1:28" x14ac:dyDescent="0.2">
      <c r="A219" s="88">
        <v>644</v>
      </c>
      <c r="B219" s="27" t="s">
        <v>139</v>
      </c>
      <c r="C219" s="36" t="s">
        <v>214</v>
      </c>
      <c r="D219" s="98">
        <v>0.5</v>
      </c>
      <c r="E219" s="41">
        <v>2.2000000000000002</v>
      </c>
      <c r="F219" s="405">
        <v>2.6</v>
      </c>
      <c r="G219" s="406">
        <v>16</v>
      </c>
      <c r="H219" s="406">
        <v>2.6</v>
      </c>
      <c r="I219" s="407">
        <v>75</v>
      </c>
      <c r="J219" s="407">
        <v>12</v>
      </c>
      <c r="K219" s="408">
        <v>0.12</v>
      </c>
      <c r="L219" s="406">
        <v>7.73</v>
      </c>
      <c r="M219" s="406">
        <v>7.1</v>
      </c>
      <c r="N219" s="408">
        <v>0.21</v>
      </c>
      <c r="O219" s="407">
        <v>15</v>
      </c>
      <c r="P219" s="414">
        <v>3</v>
      </c>
      <c r="Q219" s="407">
        <v>500</v>
      </c>
      <c r="R219" s="407">
        <v>22</v>
      </c>
      <c r="S219" s="406">
        <v>9</v>
      </c>
      <c r="T219" s="407">
        <v>93</v>
      </c>
      <c r="U219" s="406">
        <v>6</v>
      </c>
      <c r="V219" s="406">
        <v>1.9</v>
      </c>
      <c r="W219" s="406">
        <v>5.9</v>
      </c>
      <c r="X219" s="406">
        <v>1</v>
      </c>
      <c r="Y219" s="406">
        <v>8.3000000000000007</v>
      </c>
      <c r="Z219" s="406">
        <v>7.1</v>
      </c>
      <c r="AA219" s="407">
        <v>14</v>
      </c>
    </row>
    <row r="220" spans="1:28" x14ac:dyDescent="0.2">
      <c r="A220" s="27"/>
      <c r="B220" s="27"/>
      <c r="C220" s="29"/>
      <c r="D220" s="29">
        <v>1</v>
      </c>
      <c r="E220" s="29"/>
      <c r="F220" s="29"/>
      <c r="G220" s="406">
        <v>16</v>
      </c>
      <c r="H220" s="427"/>
      <c r="I220" s="427"/>
      <c r="J220" s="427"/>
      <c r="K220" s="427"/>
      <c r="L220" s="427"/>
      <c r="M220" s="427"/>
      <c r="N220" s="427"/>
      <c r="O220" s="427"/>
      <c r="P220" s="427"/>
      <c r="Q220" s="427"/>
      <c r="R220" s="427"/>
      <c r="S220" s="406">
        <v>9</v>
      </c>
      <c r="T220" s="407">
        <v>93</v>
      </c>
      <c r="U220" s="427"/>
      <c r="V220" s="427"/>
      <c r="W220" s="427"/>
      <c r="X220" s="427"/>
      <c r="Y220" s="427"/>
      <c r="Z220" s="427"/>
      <c r="AA220" s="427"/>
    </row>
    <row r="221" spans="1:28" x14ac:dyDescent="0.2">
      <c r="A221" s="27"/>
      <c r="B221" s="27"/>
      <c r="C221" s="29"/>
      <c r="D221" s="29">
        <v>2</v>
      </c>
      <c r="E221" s="29"/>
      <c r="F221" s="31"/>
      <c r="G221" s="406">
        <v>16</v>
      </c>
      <c r="H221" s="427"/>
      <c r="I221" s="427"/>
      <c r="J221" s="427"/>
      <c r="K221" s="427"/>
      <c r="L221" s="427"/>
      <c r="M221" s="427"/>
      <c r="N221" s="427"/>
      <c r="O221" s="427"/>
      <c r="P221" s="427"/>
      <c r="Q221" s="427"/>
      <c r="R221" s="427"/>
      <c r="S221" s="28">
        <v>8.9</v>
      </c>
      <c r="T221" s="407">
        <v>93</v>
      </c>
      <c r="U221" s="427"/>
      <c r="V221" s="427"/>
      <c r="W221" s="427"/>
      <c r="X221" s="427"/>
      <c r="Y221" s="427"/>
      <c r="Z221" s="427"/>
      <c r="AA221" s="439"/>
    </row>
    <row r="222" spans="1:28" x14ac:dyDescent="0.2">
      <c r="A222" s="27"/>
      <c r="B222" s="27"/>
      <c r="C222" s="99"/>
      <c r="D222" s="29">
        <v>3</v>
      </c>
      <c r="E222" s="29"/>
      <c r="F222" s="31"/>
      <c r="G222" s="406">
        <v>16</v>
      </c>
      <c r="H222" s="427"/>
      <c r="I222" s="427"/>
      <c r="J222" s="427"/>
      <c r="K222" s="427"/>
      <c r="L222" s="427"/>
      <c r="M222" s="427"/>
      <c r="N222" s="427"/>
      <c r="O222" s="427"/>
      <c r="P222" s="427"/>
      <c r="Q222" s="427"/>
      <c r="R222" s="427"/>
      <c r="S222" s="28">
        <v>8.9</v>
      </c>
      <c r="T222" s="407">
        <v>93</v>
      </c>
      <c r="U222" s="427"/>
      <c r="V222" s="427"/>
      <c r="W222" s="427"/>
      <c r="X222" s="427"/>
      <c r="Y222" s="427"/>
      <c r="Z222" s="427"/>
      <c r="AA222" s="439"/>
    </row>
    <row r="223" spans="1:28" x14ac:dyDescent="0.2">
      <c r="A223" s="27"/>
      <c r="B223" s="27"/>
      <c r="C223" s="99"/>
      <c r="D223" s="29">
        <v>4</v>
      </c>
      <c r="E223" s="29"/>
      <c r="F223" s="31"/>
      <c r="G223" s="28">
        <v>15.9</v>
      </c>
      <c r="H223" s="427"/>
      <c r="I223" s="427"/>
      <c r="J223" s="427"/>
      <c r="K223" s="427"/>
      <c r="L223" s="427"/>
      <c r="M223" s="427"/>
      <c r="N223" s="427"/>
      <c r="O223" s="427"/>
      <c r="P223" s="427"/>
      <c r="Q223" s="427"/>
      <c r="R223" s="427"/>
      <c r="S223" s="28">
        <v>8.9</v>
      </c>
      <c r="T223" s="407">
        <v>93</v>
      </c>
      <c r="U223" s="427"/>
      <c r="V223" s="427"/>
      <c r="W223" s="427"/>
      <c r="X223" s="427"/>
      <c r="Y223" s="427"/>
      <c r="Z223" s="427"/>
      <c r="AA223" s="439"/>
    </row>
    <row r="224" spans="1:28" x14ac:dyDescent="0.2">
      <c r="A224" s="27"/>
      <c r="B224" s="27"/>
      <c r="C224" s="99"/>
      <c r="D224" s="29">
        <v>5</v>
      </c>
      <c r="E224" s="29"/>
      <c r="F224" s="31"/>
      <c r="G224" s="28">
        <v>16</v>
      </c>
      <c r="H224" s="427"/>
      <c r="I224" s="427"/>
      <c r="J224" s="427"/>
      <c r="K224" s="427"/>
      <c r="L224" s="427"/>
      <c r="M224" s="427"/>
      <c r="N224" s="427"/>
      <c r="O224" s="427"/>
      <c r="P224" s="427"/>
      <c r="Q224" s="427"/>
      <c r="R224" s="427"/>
      <c r="S224" s="28">
        <v>8.9</v>
      </c>
      <c r="T224" s="407">
        <v>93</v>
      </c>
      <c r="U224" s="427"/>
      <c r="V224" s="427"/>
      <c r="W224" s="427"/>
      <c r="X224" s="427"/>
      <c r="Y224" s="427"/>
      <c r="Z224" s="427"/>
      <c r="AA224" s="439"/>
    </row>
    <row r="225" spans="1:28" x14ac:dyDescent="0.2">
      <c r="A225" s="27"/>
      <c r="B225" s="27"/>
      <c r="C225" s="99"/>
      <c r="D225" s="29">
        <v>6</v>
      </c>
      <c r="E225" s="29"/>
      <c r="F225" s="31"/>
      <c r="G225" s="28">
        <v>15.9</v>
      </c>
      <c r="H225" s="427"/>
      <c r="I225" s="427"/>
      <c r="J225" s="427"/>
      <c r="K225" s="427"/>
      <c r="L225" s="427"/>
      <c r="M225" s="427"/>
      <c r="N225" s="427"/>
      <c r="O225" s="427"/>
      <c r="P225" s="427"/>
      <c r="Q225" s="427"/>
      <c r="R225" s="427"/>
      <c r="S225" s="28">
        <v>8.9</v>
      </c>
      <c r="T225" s="32">
        <v>92</v>
      </c>
      <c r="U225" s="427"/>
      <c r="V225" s="427"/>
      <c r="W225" s="427"/>
      <c r="X225" s="427"/>
      <c r="Y225" s="427"/>
      <c r="Z225" s="427"/>
      <c r="AA225" s="439"/>
    </row>
    <row r="226" spans="1:28" x14ac:dyDescent="0.2">
      <c r="A226" s="27"/>
      <c r="B226" s="27"/>
      <c r="C226" s="99"/>
      <c r="D226" s="29">
        <v>7</v>
      </c>
      <c r="E226" s="29"/>
      <c r="F226" s="31"/>
      <c r="G226" s="28">
        <v>15.9</v>
      </c>
      <c r="H226" s="427"/>
      <c r="I226" s="427"/>
      <c r="J226" s="427"/>
      <c r="K226" s="427"/>
      <c r="L226" s="427"/>
      <c r="M226" s="427"/>
      <c r="N226" s="427"/>
      <c r="O226" s="427"/>
      <c r="P226" s="427"/>
      <c r="Q226" s="427"/>
      <c r="R226" s="427"/>
      <c r="S226" s="28">
        <v>8.9</v>
      </c>
      <c r="T226" s="32">
        <v>92</v>
      </c>
      <c r="U226" s="427"/>
      <c r="V226" s="427"/>
      <c r="W226" s="427"/>
      <c r="X226" s="427"/>
      <c r="Y226" s="427"/>
      <c r="Z226" s="427"/>
      <c r="AA226" s="439"/>
    </row>
    <row r="227" spans="1:28" x14ac:dyDescent="0.2">
      <c r="A227" s="27"/>
      <c r="B227" s="27"/>
      <c r="C227" s="99"/>
      <c r="D227" s="29">
        <v>8</v>
      </c>
      <c r="E227" s="29"/>
      <c r="F227" s="31"/>
      <c r="G227" s="28">
        <v>15.9</v>
      </c>
      <c r="H227" s="427"/>
      <c r="I227" s="427"/>
      <c r="J227" s="427"/>
      <c r="K227" s="427"/>
      <c r="L227" s="427"/>
      <c r="M227" s="427"/>
      <c r="N227" s="427"/>
      <c r="O227" s="427"/>
      <c r="P227" s="427"/>
      <c r="Q227" s="427"/>
      <c r="R227" s="427"/>
      <c r="S227" s="28">
        <v>8.9</v>
      </c>
      <c r="T227" s="32">
        <v>92</v>
      </c>
      <c r="U227" s="427"/>
      <c r="V227" s="427"/>
      <c r="W227" s="427"/>
      <c r="X227" s="427"/>
      <c r="Y227" s="427"/>
      <c r="Z227" s="427"/>
      <c r="AA227" s="439"/>
    </row>
    <row r="228" spans="1:28" x14ac:dyDescent="0.2">
      <c r="A228" s="27"/>
      <c r="B228" s="27"/>
      <c r="C228" s="99"/>
      <c r="D228" s="29">
        <v>9</v>
      </c>
      <c r="E228" s="29"/>
      <c r="F228" s="31"/>
      <c r="G228" s="28">
        <v>15.9</v>
      </c>
      <c r="H228" s="427"/>
      <c r="I228" s="427"/>
      <c r="J228" s="427"/>
      <c r="K228" s="427"/>
      <c r="L228" s="427"/>
      <c r="M228" s="427"/>
      <c r="N228" s="427"/>
      <c r="O228" s="427"/>
      <c r="P228" s="427"/>
      <c r="Q228" s="427"/>
      <c r="R228" s="427"/>
      <c r="S228" s="28">
        <v>8.9</v>
      </c>
      <c r="T228" s="32">
        <v>92</v>
      </c>
      <c r="U228" s="427"/>
      <c r="V228" s="427"/>
      <c r="W228" s="427"/>
      <c r="X228" s="427"/>
      <c r="Y228" s="427"/>
      <c r="Z228" s="427"/>
      <c r="AA228" s="439"/>
    </row>
    <row r="229" spans="1:28" x14ac:dyDescent="0.2">
      <c r="A229" s="27"/>
      <c r="B229" s="27"/>
      <c r="C229" s="99"/>
      <c r="D229" s="29">
        <v>10</v>
      </c>
      <c r="E229" s="29"/>
      <c r="F229" s="31"/>
      <c r="G229" s="28">
        <v>15.9</v>
      </c>
      <c r="H229" s="427"/>
      <c r="I229" s="427"/>
      <c r="J229" s="427"/>
      <c r="K229" s="427"/>
      <c r="L229" s="427"/>
      <c r="M229" s="427"/>
      <c r="N229" s="427"/>
      <c r="O229" s="427"/>
      <c r="P229" s="427"/>
      <c r="Q229" s="427"/>
      <c r="R229" s="427"/>
      <c r="S229" s="28">
        <v>9</v>
      </c>
      <c r="T229" s="32">
        <v>92</v>
      </c>
      <c r="U229" s="427"/>
      <c r="V229" s="427"/>
      <c r="W229" s="427"/>
      <c r="X229" s="427"/>
      <c r="Y229" s="427"/>
      <c r="Z229" s="427"/>
      <c r="AA229" s="439"/>
    </row>
    <row r="230" spans="1:28" x14ac:dyDescent="0.2">
      <c r="A230" s="27"/>
      <c r="B230" s="27"/>
      <c r="C230" s="99"/>
      <c r="D230" s="29">
        <v>11</v>
      </c>
      <c r="E230" s="29"/>
      <c r="F230" s="31"/>
      <c r="G230" s="28">
        <v>15.9</v>
      </c>
      <c r="H230" s="427"/>
      <c r="I230" s="427"/>
      <c r="J230" s="427"/>
      <c r="K230" s="427"/>
      <c r="L230" s="427"/>
      <c r="M230" s="427"/>
      <c r="N230" s="427"/>
      <c r="O230" s="427"/>
      <c r="P230" s="427"/>
      <c r="Q230" s="427"/>
      <c r="R230" s="427"/>
      <c r="S230" s="28">
        <v>9</v>
      </c>
      <c r="T230" s="32">
        <v>93</v>
      </c>
      <c r="U230" s="427"/>
      <c r="V230" s="427"/>
      <c r="W230" s="427"/>
      <c r="X230" s="427"/>
      <c r="Y230" s="427"/>
      <c r="Z230" s="427"/>
      <c r="AA230" s="439"/>
    </row>
    <row r="231" spans="1:28" x14ac:dyDescent="0.2">
      <c r="A231" s="27"/>
      <c r="B231" s="27"/>
      <c r="C231" s="99"/>
      <c r="D231" s="29">
        <v>12</v>
      </c>
      <c r="E231" s="29"/>
      <c r="F231" s="31"/>
      <c r="G231" s="28">
        <v>15.8</v>
      </c>
      <c r="H231" s="427"/>
      <c r="I231" s="427"/>
      <c r="J231" s="427"/>
      <c r="K231" s="427"/>
      <c r="L231" s="427"/>
      <c r="M231" s="427"/>
      <c r="N231" s="427"/>
      <c r="O231" s="427"/>
      <c r="P231" s="427"/>
      <c r="Q231" s="427"/>
      <c r="R231" s="427"/>
      <c r="S231" s="28">
        <v>9</v>
      </c>
      <c r="T231" s="32">
        <v>93</v>
      </c>
      <c r="U231" s="427"/>
      <c r="V231" s="427"/>
      <c r="W231" s="427"/>
      <c r="X231" s="427"/>
      <c r="Y231" s="427"/>
      <c r="Z231" s="427"/>
      <c r="AA231" s="439"/>
    </row>
    <row r="232" spans="1:28" x14ac:dyDescent="0.2">
      <c r="A232" s="88"/>
      <c r="B232" s="27" t="s">
        <v>140</v>
      </c>
      <c r="C232" s="36" t="s">
        <v>214</v>
      </c>
      <c r="D232" s="29">
        <v>13</v>
      </c>
      <c r="E232" s="146"/>
      <c r="F232" s="409"/>
      <c r="G232" s="406">
        <v>15.8</v>
      </c>
      <c r="H232" s="406">
        <v>2.6</v>
      </c>
      <c r="I232" s="407">
        <v>100</v>
      </c>
      <c r="J232" s="407">
        <v>11</v>
      </c>
      <c r="K232" s="408">
        <v>0.2</v>
      </c>
      <c r="L232" s="406">
        <v>7.62</v>
      </c>
      <c r="M232" s="406">
        <v>7.1</v>
      </c>
      <c r="N232" s="408">
        <v>0.21</v>
      </c>
      <c r="O232" s="407">
        <v>12</v>
      </c>
      <c r="P232" s="414">
        <v>3</v>
      </c>
      <c r="Q232" s="407">
        <v>510</v>
      </c>
      <c r="R232" s="407">
        <v>20</v>
      </c>
      <c r="S232" s="28">
        <v>9</v>
      </c>
      <c r="T232" s="407">
        <v>93</v>
      </c>
      <c r="U232" s="409"/>
      <c r="V232" s="409"/>
      <c r="W232" s="409"/>
      <c r="X232" s="409"/>
      <c r="Y232" s="409"/>
      <c r="Z232" s="409"/>
      <c r="AA232" s="409"/>
    </row>
    <row r="233" spans="1:28" x14ac:dyDescent="0.2">
      <c r="A233" s="17"/>
      <c r="B233" s="17"/>
      <c r="C233" s="12"/>
      <c r="D233" s="16"/>
      <c r="E233" s="16"/>
      <c r="F233" s="16"/>
      <c r="G233" s="16"/>
      <c r="H233" s="433"/>
      <c r="I233" s="433"/>
      <c r="J233" s="433"/>
      <c r="K233" s="433"/>
      <c r="L233" s="433"/>
      <c r="M233" s="433"/>
      <c r="N233" s="433"/>
      <c r="O233" s="433"/>
      <c r="P233" s="433"/>
      <c r="Q233" s="433"/>
      <c r="R233" s="433"/>
      <c r="S233" s="433"/>
      <c r="T233" s="433"/>
      <c r="U233" s="433"/>
      <c r="V233" s="433"/>
      <c r="W233" s="433"/>
      <c r="X233" s="433"/>
      <c r="Y233" s="433"/>
      <c r="Z233" s="433"/>
      <c r="AA233" s="433"/>
    </row>
    <row r="234" spans="1:28" x14ac:dyDescent="0.2">
      <c r="A234" s="17"/>
      <c r="B234" s="17"/>
      <c r="C234" s="20"/>
      <c r="D234" s="16"/>
      <c r="E234" s="16"/>
      <c r="F234" s="16"/>
      <c r="G234" s="16"/>
      <c r="H234" s="433"/>
      <c r="I234" s="433"/>
      <c r="J234" s="433"/>
      <c r="K234" s="433"/>
      <c r="L234" s="433"/>
      <c r="M234" s="438"/>
      <c r="N234" s="438"/>
      <c r="O234" s="438"/>
      <c r="P234" s="433"/>
      <c r="Q234" s="433"/>
      <c r="R234" s="433"/>
      <c r="S234" s="433"/>
      <c r="T234" s="433"/>
      <c r="U234" s="433"/>
      <c r="V234" s="433"/>
      <c r="W234" s="433"/>
      <c r="X234" s="433"/>
      <c r="Y234" s="433"/>
      <c r="Z234" s="433"/>
      <c r="AA234" s="433"/>
    </row>
    <row r="235" spans="1:28" x14ac:dyDescent="0.2">
      <c r="A235" s="85">
        <v>658</v>
      </c>
      <c r="B235" s="38" t="s">
        <v>141</v>
      </c>
      <c r="C235" s="36" t="s">
        <v>214</v>
      </c>
      <c r="D235" s="41">
        <v>0.5</v>
      </c>
      <c r="E235" s="41">
        <v>2.4</v>
      </c>
      <c r="F235" s="405">
        <v>3.3</v>
      </c>
      <c r="G235" s="406">
        <v>16.2</v>
      </c>
      <c r="H235" s="406">
        <v>1.8</v>
      </c>
      <c r="I235" s="407">
        <v>30</v>
      </c>
      <c r="J235" s="406">
        <v>9.8000000000000007</v>
      </c>
      <c r="K235" s="411">
        <v>7.0000000000000007E-2</v>
      </c>
      <c r="L235" s="406">
        <v>7.32</v>
      </c>
      <c r="M235" s="406">
        <v>7</v>
      </c>
      <c r="N235" s="408">
        <v>0.15</v>
      </c>
      <c r="O235" s="407">
        <v>13</v>
      </c>
      <c r="P235" s="407">
        <v>15</v>
      </c>
      <c r="Q235" s="407">
        <v>460</v>
      </c>
      <c r="R235" s="407">
        <v>11</v>
      </c>
      <c r="S235" s="406">
        <v>8.8000000000000007</v>
      </c>
      <c r="T235" s="407">
        <v>92</v>
      </c>
      <c r="U235" s="406">
        <v>4.9000000000000004</v>
      </c>
      <c r="V235" s="406">
        <v>1.6</v>
      </c>
      <c r="W235" s="406">
        <v>6.3</v>
      </c>
      <c r="X235" s="408">
        <v>0.94</v>
      </c>
      <c r="Y235" s="406">
        <v>9.3000000000000007</v>
      </c>
      <c r="Z235" s="406">
        <v>6.9</v>
      </c>
      <c r="AA235" s="406">
        <v>9.6999999999999993</v>
      </c>
    </row>
    <row r="236" spans="1:28" x14ac:dyDescent="0.2">
      <c r="A236" s="38"/>
      <c r="B236" s="38"/>
      <c r="C236" s="428"/>
      <c r="D236" s="429">
        <v>1</v>
      </c>
      <c r="E236" s="430"/>
      <c r="F236" s="430"/>
      <c r="G236" s="406">
        <v>16.2</v>
      </c>
      <c r="H236" s="146"/>
      <c r="I236" s="146"/>
      <c r="J236" s="146"/>
      <c r="K236" s="146"/>
      <c r="L236" s="146"/>
      <c r="M236" s="146"/>
      <c r="N236" s="146"/>
      <c r="O236" s="442"/>
      <c r="P236" s="442"/>
      <c r="Q236" s="146"/>
      <c r="R236" s="146"/>
      <c r="S236" s="406">
        <v>8.8000000000000007</v>
      </c>
      <c r="T236" s="407">
        <v>92</v>
      </c>
      <c r="U236" s="146"/>
      <c r="V236" s="146"/>
      <c r="W236" s="146"/>
      <c r="X236" s="146"/>
      <c r="Y236" s="442"/>
      <c r="Z236" s="442"/>
      <c r="AA236" s="146"/>
      <c r="AB236" s="13"/>
    </row>
    <row r="237" spans="1:28" x14ac:dyDescent="0.2">
      <c r="A237" s="38"/>
      <c r="B237" s="38"/>
      <c r="C237" s="428"/>
      <c r="D237" s="429">
        <v>2</v>
      </c>
      <c r="E237" s="430"/>
      <c r="F237" s="430"/>
      <c r="G237" s="406">
        <v>16.2</v>
      </c>
      <c r="H237" s="146"/>
      <c r="I237" s="146"/>
      <c r="J237" s="146"/>
      <c r="K237" s="146"/>
      <c r="L237" s="146"/>
      <c r="M237" s="146"/>
      <c r="N237" s="146"/>
      <c r="O237" s="442"/>
      <c r="P237" s="442"/>
      <c r="Q237" s="146"/>
      <c r="R237" s="146"/>
      <c r="S237" s="406">
        <v>8.8000000000000007</v>
      </c>
      <c r="T237" s="407">
        <v>92</v>
      </c>
      <c r="U237" s="146"/>
      <c r="V237" s="146"/>
      <c r="W237" s="146"/>
      <c r="X237" s="146"/>
      <c r="Y237" s="442"/>
      <c r="Z237" s="442"/>
      <c r="AA237" s="146"/>
      <c r="AB237" s="13"/>
    </row>
    <row r="238" spans="1:28" x14ac:dyDescent="0.2">
      <c r="A238" s="38"/>
      <c r="B238" s="38"/>
      <c r="C238" s="428"/>
      <c r="D238" s="429">
        <v>3</v>
      </c>
      <c r="E238" s="430"/>
      <c r="F238" s="430"/>
      <c r="G238" s="406">
        <v>16.2</v>
      </c>
      <c r="H238" s="146"/>
      <c r="I238" s="146"/>
      <c r="J238" s="146"/>
      <c r="K238" s="146"/>
      <c r="L238" s="146"/>
      <c r="M238" s="146"/>
      <c r="N238" s="146"/>
      <c r="O238" s="146"/>
      <c r="P238" s="146"/>
      <c r="Q238" s="146"/>
      <c r="R238" s="146"/>
      <c r="S238" s="406">
        <v>8.8000000000000007</v>
      </c>
      <c r="T238" s="407">
        <v>92</v>
      </c>
      <c r="U238" s="146"/>
      <c r="V238" s="146"/>
      <c r="W238" s="146"/>
      <c r="X238" s="146"/>
      <c r="Y238" s="146"/>
      <c r="Z238" s="146"/>
      <c r="AA238" s="443"/>
      <c r="AB238" s="13"/>
    </row>
    <row r="239" spans="1:28" x14ac:dyDescent="0.2">
      <c r="A239" s="38"/>
      <c r="B239" s="38"/>
      <c r="C239" s="428"/>
      <c r="D239" s="429">
        <v>4</v>
      </c>
      <c r="E239" s="430"/>
      <c r="F239" s="430"/>
      <c r="G239" s="406">
        <v>16.2</v>
      </c>
      <c r="H239" s="146"/>
      <c r="I239" s="146"/>
      <c r="J239" s="146"/>
      <c r="K239" s="146"/>
      <c r="L239" s="146"/>
      <c r="M239" s="146"/>
      <c r="N239" s="146"/>
      <c r="O239" s="146"/>
      <c r="P239" s="146"/>
      <c r="Q239" s="146"/>
      <c r="R239" s="146"/>
      <c r="S239" s="406">
        <v>8.8000000000000007</v>
      </c>
      <c r="T239" s="407">
        <v>92</v>
      </c>
      <c r="U239" s="146"/>
      <c r="V239" s="146"/>
      <c r="W239" s="146"/>
      <c r="X239" s="146"/>
      <c r="Y239" s="146"/>
      <c r="Z239" s="146"/>
      <c r="AA239" s="443"/>
      <c r="AB239" s="13"/>
    </row>
    <row r="240" spans="1:28" x14ac:dyDescent="0.2">
      <c r="A240" s="38"/>
      <c r="B240" s="38"/>
      <c r="C240" s="428"/>
      <c r="D240" s="429">
        <v>5</v>
      </c>
      <c r="E240" s="430"/>
      <c r="F240" s="430"/>
      <c r="G240" s="406">
        <v>16.2</v>
      </c>
      <c r="H240" s="146"/>
      <c r="I240" s="146"/>
      <c r="J240" s="146"/>
      <c r="K240" s="146"/>
      <c r="L240" s="146"/>
      <c r="M240" s="146"/>
      <c r="N240" s="146"/>
      <c r="O240" s="146"/>
      <c r="P240" s="146"/>
      <c r="Q240" s="146"/>
      <c r="R240" s="146"/>
      <c r="S240" s="41">
        <v>8.6999999999999993</v>
      </c>
      <c r="T240" s="407">
        <v>91</v>
      </c>
      <c r="U240" s="146"/>
      <c r="V240" s="146"/>
      <c r="W240" s="146"/>
      <c r="X240" s="146"/>
      <c r="Y240" s="146"/>
      <c r="Z240" s="146"/>
      <c r="AA240" s="443"/>
      <c r="AB240" s="13"/>
    </row>
    <row r="241" spans="1:28" x14ac:dyDescent="0.2">
      <c r="A241" s="38"/>
      <c r="B241" s="38"/>
      <c r="C241" s="428"/>
      <c r="D241" s="429">
        <v>6</v>
      </c>
      <c r="E241" s="430"/>
      <c r="F241" s="430"/>
      <c r="G241" s="406">
        <v>16.2</v>
      </c>
      <c r="H241" s="146"/>
      <c r="I241" s="146"/>
      <c r="J241" s="146"/>
      <c r="K241" s="146"/>
      <c r="L241" s="146"/>
      <c r="M241" s="146"/>
      <c r="N241" s="146"/>
      <c r="O241" s="146"/>
      <c r="P241" s="146"/>
      <c r="Q241" s="146"/>
      <c r="R241" s="146"/>
      <c r="S241" s="41">
        <v>8.6999999999999993</v>
      </c>
      <c r="T241" s="407">
        <v>91</v>
      </c>
      <c r="U241" s="146"/>
      <c r="V241" s="146"/>
      <c r="W241" s="146"/>
      <c r="X241" s="146"/>
      <c r="Y241" s="146"/>
      <c r="Z241" s="146"/>
      <c r="AA241" s="443"/>
      <c r="AB241" s="13"/>
    </row>
    <row r="242" spans="1:28" x14ac:dyDescent="0.2">
      <c r="A242" s="38"/>
      <c r="B242" s="38"/>
      <c r="C242" s="428"/>
      <c r="D242" s="429">
        <v>7</v>
      </c>
      <c r="E242" s="430"/>
      <c r="F242" s="430"/>
      <c r="G242" s="406">
        <v>16.100000000000001</v>
      </c>
      <c r="H242" s="146"/>
      <c r="I242" s="146"/>
      <c r="J242" s="146"/>
      <c r="K242" s="146"/>
      <c r="L242" s="146"/>
      <c r="M242" s="146"/>
      <c r="N242" s="146"/>
      <c r="O242" s="146"/>
      <c r="P242" s="146"/>
      <c r="Q242" s="146"/>
      <c r="R242" s="146"/>
      <c r="S242" s="41">
        <v>8.6999999999999993</v>
      </c>
      <c r="T242" s="407">
        <v>91</v>
      </c>
      <c r="U242" s="146"/>
      <c r="V242" s="146"/>
      <c r="W242" s="146"/>
      <c r="X242" s="146"/>
      <c r="Y242" s="146"/>
      <c r="Z242" s="146"/>
      <c r="AA242" s="443"/>
      <c r="AB242" s="13"/>
    </row>
    <row r="243" spans="1:28" x14ac:dyDescent="0.2">
      <c r="A243" s="38"/>
      <c r="B243" s="38"/>
      <c r="C243" s="428"/>
      <c r="D243" s="429">
        <v>8</v>
      </c>
      <c r="E243" s="430"/>
      <c r="F243" s="430"/>
      <c r="G243" s="406">
        <v>16.100000000000001</v>
      </c>
      <c r="H243" s="146"/>
      <c r="I243" s="146"/>
      <c r="J243" s="146"/>
      <c r="K243" s="146"/>
      <c r="L243" s="146"/>
      <c r="M243" s="146"/>
      <c r="N243" s="146"/>
      <c r="O243" s="146"/>
      <c r="P243" s="146"/>
      <c r="Q243" s="146"/>
      <c r="R243" s="146"/>
      <c r="S243" s="41">
        <v>8.6999999999999993</v>
      </c>
      <c r="T243" s="407">
        <v>91</v>
      </c>
      <c r="U243" s="146"/>
      <c r="V243" s="146"/>
      <c r="W243" s="146"/>
      <c r="X243" s="146"/>
      <c r="Y243" s="146"/>
      <c r="Z243" s="146"/>
      <c r="AA243" s="443"/>
      <c r="AB243" s="13"/>
    </row>
    <row r="244" spans="1:28" x14ac:dyDescent="0.2">
      <c r="A244" s="38"/>
      <c r="B244" s="38"/>
      <c r="C244" s="428"/>
      <c r="D244" s="429">
        <v>9</v>
      </c>
      <c r="E244" s="430"/>
      <c r="F244" s="430"/>
      <c r="G244" s="406">
        <v>16.100000000000001</v>
      </c>
      <c r="H244" s="146"/>
      <c r="I244" s="146"/>
      <c r="J244" s="146"/>
      <c r="K244" s="146"/>
      <c r="L244" s="146"/>
      <c r="M244" s="146"/>
      <c r="N244" s="146"/>
      <c r="O244" s="146"/>
      <c r="P244" s="146"/>
      <c r="Q244" s="146"/>
      <c r="R244" s="146"/>
      <c r="S244" s="41">
        <v>8.6999999999999993</v>
      </c>
      <c r="T244" s="407">
        <v>90</v>
      </c>
      <c r="U244" s="146"/>
      <c r="V244" s="146"/>
      <c r="W244" s="146"/>
      <c r="X244" s="146"/>
      <c r="Y244" s="146"/>
      <c r="Z244" s="146"/>
      <c r="AA244" s="443"/>
      <c r="AB244" s="13"/>
    </row>
    <row r="245" spans="1:28" x14ac:dyDescent="0.2">
      <c r="A245" s="38"/>
      <c r="B245" s="38"/>
      <c r="C245" s="428"/>
      <c r="D245" s="429">
        <v>10</v>
      </c>
      <c r="E245" s="430"/>
      <c r="F245" s="430"/>
      <c r="G245" s="406">
        <v>16.100000000000001</v>
      </c>
      <c r="H245" s="146"/>
      <c r="I245" s="146"/>
      <c r="J245" s="146"/>
      <c r="K245" s="146"/>
      <c r="L245" s="146"/>
      <c r="M245" s="146"/>
      <c r="N245" s="146"/>
      <c r="O245" s="146"/>
      <c r="P245" s="146"/>
      <c r="Q245" s="146"/>
      <c r="R245" s="146"/>
      <c r="S245" s="41">
        <v>8.6</v>
      </c>
      <c r="T245" s="407">
        <v>90</v>
      </c>
      <c r="U245" s="146"/>
      <c r="V245" s="146"/>
      <c r="W245" s="146"/>
      <c r="X245" s="146"/>
      <c r="Y245" s="146"/>
      <c r="Z245" s="146"/>
      <c r="AA245" s="443"/>
      <c r="AB245" s="13"/>
    </row>
    <row r="246" spans="1:28" x14ac:dyDescent="0.2">
      <c r="A246" s="38"/>
      <c r="B246" s="38"/>
      <c r="C246" s="428"/>
      <c r="D246" s="429">
        <v>11</v>
      </c>
      <c r="E246" s="430"/>
      <c r="F246" s="430"/>
      <c r="G246" s="41">
        <v>16</v>
      </c>
      <c r="H246" s="146"/>
      <c r="I246" s="146"/>
      <c r="J246" s="146"/>
      <c r="K246" s="146"/>
      <c r="L246" s="146"/>
      <c r="M246" s="146"/>
      <c r="N246" s="146"/>
      <c r="O246" s="146"/>
      <c r="P246" s="146"/>
      <c r="Q246" s="146"/>
      <c r="R246" s="146"/>
      <c r="S246" s="41">
        <v>8.5</v>
      </c>
      <c r="T246" s="407">
        <v>88</v>
      </c>
      <c r="U246" s="146"/>
      <c r="V246" s="146"/>
      <c r="W246" s="146"/>
      <c r="X246" s="146"/>
      <c r="Y246" s="146"/>
      <c r="Z246" s="146"/>
      <c r="AA246" s="443"/>
      <c r="AB246" s="13"/>
    </row>
    <row r="247" spans="1:28" x14ac:dyDescent="0.2">
      <c r="A247" s="38"/>
      <c r="B247" s="38"/>
      <c r="C247" s="428"/>
      <c r="D247" s="429">
        <v>12</v>
      </c>
      <c r="E247" s="430"/>
      <c r="F247" s="430"/>
      <c r="G247" s="41">
        <v>13.8</v>
      </c>
      <c r="H247" s="146"/>
      <c r="I247" s="146"/>
      <c r="J247" s="146"/>
      <c r="K247" s="146"/>
      <c r="L247" s="146"/>
      <c r="M247" s="146"/>
      <c r="N247" s="146"/>
      <c r="O247" s="146"/>
      <c r="P247" s="146"/>
      <c r="Q247" s="146"/>
      <c r="R247" s="146"/>
      <c r="S247" s="41">
        <v>4.5</v>
      </c>
      <c r="T247" s="407">
        <v>45</v>
      </c>
      <c r="U247" s="146"/>
      <c r="V247" s="146"/>
      <c r="W247" s="146"/>
      <c r="X247" s="146"/>
      <c r="Y247" s="146"/>
      <c r="Z247" s="146"/>
      <c r="AA247" s="443"/>
      <c r="AB247" s="13"/>
    </row>
    <row r="248" spans="1:28" x14ac:dyDescent="0.2">
      <c r="A248" s="38"/>
      <c r="B248" s="38"/>
      <c r="C248" s="428"/>
      <c r="D248" s="429">
        <v>13</v>
      </c>
      <c r="E248" s="430"/>
      <c r="F248" s="430"/>
      <c r="G248" s="41">
        <v>10.3</v>
      </c>
      <c r="H248" s="146"/>
      <c r="I248" s="146"/>
      <c r="J248" s="146"/>
      <c r="K248" s="146"/>
      <c r="L248" s="146"/>
      <c r="M248" s="146"/>
      <c r="N248" s="146"/>
      <c r="O248" s="146"/>
      <c r="P248" s="146"/>
      <c r="Q248" s="146"/>
      <c r="R248" s="146"/>
      <c r="S248" s="41">
        <v>2.6</v>
      </c>
      <c r="T248" s="407">
        <v>24</v>
      </c>
      <c r="U248" s="146"/>
      <c r="V248" s="146"/>
      <c r="W248" s="146"/>
      <c r="X248" s="146"/>
      <c r="Y248" s="146"/>
      <c r="Z248" s="146"/>
      <c r="AA248" s="443"/>
      <c r="AB248" s="13"/>
    </row>
    <row r="249" spans="1:28" x14ac:dyDescent="0.2">
      <c r="A249" s="38"/>
      <c r="B249" s="38"/>
      <c r="C249" s="428"/>
      <c r="D249" s="429">
        <v>14</v>
      </c>
      <c r="E249" s="430"/>
      <c r="F249" s="430"/>
      <c r="G249" s="41">
        <v>9.8000000000000007</v>
      </c>
      <c r="H249" s="146"/>
      <c r="I249" s="146"/>
      <c r="J249" s="146"/>
      <c r="K249" s="146"/>
      <c r="L249" s="146"/>
      <c r="M249" s="146"/>
      <c r="N249" s="146"/>
      <c r="O249" s="146"/>
      <c r="P249" s="146"/>
      <c r="Q249" s="146"/>
      <c r="R249" s="146"/>
      <c r="S249" s="41">
        <v>3</v>
      </c>
      <c r="T249" s="407">
        <v>27</v>
      </c>
      <c r="U249" s="146"/>
      <c r="V249" s="146"/>
      <c r="W249" s="146"/>
      <c r="X249" s="146"/>
      <c r="Y249" s="146"/>
      <c r="Z249" s="146"/>
      <c r="AA249" s="443"/>
      <c r="AB249" s="13"/>
    </row>
    <row r="250" spans="1:28" x14ac:dyDescent="0.2">
      <c r="A250" s="38"/>
      <c r="B250" s="38"/>
      <c r="C250" s="428"/>
      <c r="D250" s="429">
        <v>15</v>
      </c>
      <c r="E250" s="430"/>
      <c r="F250" s="430"/>
      <c r="G250" s="41">
        <v>9.6999999999999993</v>
      </c>
      <c r="H250" s="146"/>
      <c r="I250" s="146"/>
      <c r="J250" s="146"/>
      <c r="K250" s="146"/>
      <c r="L250" s="146"/>
      <c r="M250" s="146"/>
      <c r="N250" s="146"/>
      <c r="O250" s="146"/>
      <c r="P250" s="146"/>
      <c r="Q250" s="146"/>
      <c r="R250" s="146"/>
      <c r="S250" s="41">
        <v>3</v>
      </c>
      <c r="T250" s="407">
        <v>27</v>
      </c>
      <c r="U250" s="146"/>
      <c r="V250" s="146"/>
      <c r="W250" s="146"/>
      <c r="X250" s="146"/>
      <c r="Y250" s="146"/>
      <c r="Z250" s="146"/>
      <c r="AA250" s="443"/>
      <c r="AB250" s="13"/>
    </row>
    <row r="251" spans="1:28" x14ac:dyDescent="0.2">
      <c r="A251" s="38"/>
      <c r="B251" s="38"/>
      <c r="C251" s="428"/>
      <c r="D251" s="429">
        <v>16</v>
      </c>
      <c r="E251" s="430"/>
      <c r="F251" s="430"/>
      <c r="G251" s="41">
        <v>9.6999999999999993</v>
      </c>
      <c r="H251" s="146"/>
      <c r="I251" s="146"/>
      <c r="J251" s="146"/>
      <c r="K251" s="146"/>
      <c r="L251" s="146"/>
      <c r="M251" s="146"/>
      <c r="N251" s="146"/>
      <c r="O251" s="146"/>
      <c r="P251" s="146"/>
      <c r="Q251" s="146"/>
      <c r="R251" s="146"/>
      <c r="S251" s="41">
        <v>3</v>
      </c>
      <c r="T251" s="407">
        <v>27</v>
      </c>
      <c r="U251" s="146"/>
      <c r="V251" s="146"/>
      <c r="W251" s="146"/>
      <c r="X251" s="146"/>
      <c r="Y251" s="146"/>
      <c r="Z251" s="146"/>
      <c r="AA251" s="443"/>
      <c r="AB251" s="13"/>
    </row>
    <row r="252" spans="1:28" x14ac:dyDescent="0.2">
      <c r="A252" s="38"/>
      <c r="B252" s="38"/>
      <c r="C252" s="428"/>
      <c r="D252" s="429">
        <v>17</v>
      </c>
      <c r="E252" s="430"/>
      <c r="F252" s="430"/>
      <c r="G252" s="41">
        <v>9.5</v>
      </c>
      <c r="H252" s="146"/>
      <c r="I252" s="146"/>
      <c r="J252" s="146"/>
      <c r="K252" s="146"/>
      <c r="L252" s="146"/>
      <c r="M252" s="146"/>
      <c r="N252" s="146"/>
      <c r="O252" s="146"/>
      <c r="P252" s="146"/>
      <c r="Q252" s="146"/>
      <c r="R252" s="146"/>
      <c r="S252" s="41">
        <v>3.2</v>
      </c>
      <c r="T252" s="407">
        <v>29</v>
      </c>
      <c r="U252" s="146"/>
      <c r="V252" s="146"/>
      <c r="W252" s="146"/>
      <c r="X252" s="146"/>
      <c r="Y252" s="146"/>
      <c r="Z252" s="146"/>
      <c r="AA252" s="443"/>
      <c r="AB252" s="13"/>
    </row>
    <row r="253" spans="1:28" x14ac:dyDescent="0.2">
      <c r="A253" s="38"/>
      <c r="B253" s="38"/>
      <c r="C253" s="428"/>
      <c r="D253" s="429">
        <v>18</v>
      </c>
      <c r="E253" s="430"/>
      <c r="F253" s="430"/>
      <c r="G253" s="41">
        <v>9.5</v>
      </c>
      <c r="H253" s="146"/>
      <c r="I253" s="146"/>
      <c r="J253" s="146"/>
      <c r="K253" s="146"/>
      <c r="L253" s="146"/>
      <c r="M253" s="146"/>
      <c r="N253" s="146"/>
      <c r="O253" s="146"/>
      <c r="P253" s="146"/>
      <c r="Q253" s="146"/>
      <c r="R253" s="146"/>
      <c r="S253" s="41">
        <v>3.2</v>
      </c>
      <c r="T253" s="407">
        <v>29</v>
      </c>
      <c r="U253" s="146"/>
      <c r="V253" s="146"/>
      <c r="W253" s="146"/>
      <c r="X253" s="146"/>
      <c r="Y253" s="146"/>
      <c r="Z253" s="146"/>
      <c r="AA253" s="443"/>
      <c r="AB253" s="13"/>
    </row>
    <row r="254" spans="1:28" x14ac:dyDescent="0.2">
      <c r="A254" s="38"/>
      <c r="B254" s="38"/>
      <c r="C254" s="428"/>
      <c r="D254" s="429">
        <v>19</v>
      </c>
      <c r="E254" s="430"/>
      <c r="F254" s="430"/>
      <c r="G254" s="41">
        <v>9.4</v>
      </c>
      <c r="H254" s="146"/>
      <c r="I254" s="146"/>
      <c r="J254" s="146"/>
      <c r="K254" s="146"/>
      <c r="L254" s="146"/>
      <c r="M254" s="146"/>
      <c r="N254" s="146"/>
      <c r="O254" s="146"/>
      <c r="P254" s="146"/>
      <c r="Q254" s="146"/>
      <c r="R254" s="146"/>
      <c r="S254" s="41">
        <v>3.2</v>
      </c>
      <c r="T254" s="407">
        <v>29</v>
      </c>
      <c r="U254" s="146"/>
      <c r="V254" s="146"/>
      <c r="W254" s="146"/>
      <c r="X254" s="146"/>
      <c r="Y254" s="146"/>
      <c r="Z254" s="146"/>
      <c r="AA254" s="443"/>
      <c r="AB254" s="13"/>
    </row>
    <row r="255" spans="1:28" x14ac:dyDescent="0.2">
      <c r="A255" s="38"/>
      <c r="B255" s="38"/>
      <c r="C255" s="428"/>
      <c r="D255" s="429">
        <v>20</v>
      </c>
      <c r="E255" s="430"/>
      <c r="F255" s="430"/>
      <c r="G255" s="41">
        <v>9.4</v>
      </c>
      <c r="H255" s="146"/>
      <c r="I255" s="146"/>
      <c r="J255" s="146"/>
      <c r="K255" s="146"/>
      <c r="L255" s="146"/>
      <c r="M255" s="146"/>
      <c r="N255" s="146"/>
      <c r="O255" s="146"/>
      <c r="P255" s="146"/>
      <c r="Q255" s="146"/>
      <c r="R255" s="146"/>
      <c r="S255" s="41">
        <v>3.2</v>
      </c>
      <c r="T255" s="407">
        <v>29</v>
      </c>
      <c r="U255" s="146"/>
      <c r="V255" s="146"/>
      <c r="W255" s="146"/>
      <c r="X255" s="146"/>
      <c r="Y255" s="146"/>
      <c r="Z255" s="146"/>
      <c r="AA255" s="443"/>
      <c r="AB255" s="13"/>
    </row>
    <row r="256" spans="1:28" x14ac:dyDescent="0.2">
      <c r="A256" s="38"/>
      <c r="B256" s="38"/>
      <c r="C256" s="428"/>
      <c r="D256" s="429">
        <v>21</v>
      </c>
      <c r="E256" s="430"/>
      <c r="F256" s="430"/>
      <c r="G256" s="41">
        <v>9.1999999999999993</v>
      </c>
      <c r="H256" s="146"/>
      <c r="I256" s="146"/>
      <c r="J256" s="146"/>
      <c r="K256" s="146"/>
      <c r="L256" s="146"/>
      <c r="M256" s="146"/>
      <c r="N256" s="146"/>
      <c r="O256" s="146"/>
      <c r="P256" s="146"/>
      <c r="Q256" s="146"/>
      <c r="R256" s="146"/>
      <c r="S256" s="41">
        <v>3.2</v>
      </c>
      <c r="T256" s="407">
        <v>29</v>
      </c>
      <c r="U256" s="146"/>
      <c r="V256" s="146"/>
      <c r="W256" s="146"/>
      <c r="X256" s="146"/>
      <c r="Y256" s="146"/>
      <c r="Z256" s="146"/>
      <c r="AA256" s="443"/>
      <c r="AB256" s="13"/>
    </row>
    <row r="257" spans="1:72" x14ac:dyDescent="0.2">
      <c r="A257" s="38"/>
      <c r="B257" s="38"/>
      <c r="C257" s="431"/>
      <c r="D257" s="429">
        <v>22</v>
      </c>
      <c r="E257" s="430"/>
      <c r="F257" s="432"/>
      <c r="G257" s="84">
        <v>9.1999999999999993</v>
      </c>
      <c r="H257" s="441"/>
      <c r="I257" s="441"/>
      <c r="J257" s="441"/>
      <c r="K257" s="441"/>
      <c r="L257" s="441"/>
      <c r="M257" s="441"/>
      <c r="N257" s="441"/>
      <c r="O257" s="441"/>
      <c r="P257" s="441"/>
      <c r="Q257" s="441"/>
      <c r="R257" s="441"/>
      <c r="S257" s="41">
        <v>3.2</v>
      </c>
      <c r="T257" s="407">
        <v>29</v>
      </c>
      <c r="U257" s="441"/>
      <c r="V257" s="441"/>
      <c r="W257" s="441"/>
      <c r="X257" s="441"/>
      <c r="Y257" s="441"/>
      <c r="Z257" s="441"/>
      <c r="AA257" s="444"/>
      <c r="AB257" s="13"/>
    </row>
    <row r="258" spans="1:72" x14ac:dyDescent="0.2">
      <c r="A258" s="38"/>
      <c r="B258" s="38"/>
      <c r="C258" s="431"/>
      <c r="D258" s="429">
        <v>23</v>
      </c>
      <c r="E258" s="430"/>
      <c r="F258" s="432"/>
      <c r="G258" s="84">
        <v>9</v>
      </c>
      <c r="H258" s="441"/>
      <c r="I258" s="441"/>
      <c r="J258" s="441"/>
      <c r="K258" s="441"/>
      <c r="L258" s="441"/>
      <c r="M258" s="441"/>
      <c r="N258" s="441"/>
      <c r="O258" s="441"/>
      <c r="P258" s="441"/>
      <c r="Q258" s="441"/>
      <c r="R258" s="441"/>
      <c r="S258" s="84">
        <v>3</v>
      </c>
      <c r="T258" s="407">
        <v>27</v>
      </c>
      <c r="U258" s="441"/>
      <c r="V258" s="441"/>
      <c r="W258" s="441"/>
      <c r="X258" s="441"/>
      <c r="Y258" s="441"/>
      <c r="Z258" s="441"/>
      <c r="AA258" s="444"/>
      <c r="AB258" s="13"/>
    </row>
    <row r="259" spans="1:72" x14ac:dyDescent="0.2">
      <c r="A259" s="38"/>
      <c r="B259" s="38"/>
      <c r="C259" s="431"/>
      <c r="D259" s="429">
        <v>24</v>
      </c>
      <c r="E259" s="430"/>
      <c r="F259" s="432"/>
      <c r="G259" s="84">
        <v>9</v>
      </c>
      <c r="H259" s="441"/>
      <c r="I259" s="441"/>
      <c r="J259" s="441"/>
      <c r="K259" s="441"/>
      <c r="L259" s="441"/>
      <c r="M259" s="441"/>
      <c r="N259" s="441"/>
      <c r="O259" s="441"/>
      <c r="P259" s="441"/>
      <c r="Q259" s="441"/>
      <c r="R259" s="441"/>
      <c r="S259" s="84">
        <v>3</v>
      </c>
      <c r="T259" s="407">
        <v>27</v>
      </c>
      <c r="U259" s="441"/>
      <c r="V259" s="441"/>
      <c r="W259" s="441"/>
      <c r="X259" s="441"/>
      <c r="Y259" s="441"/>
      <c r="Z259" s="441"/>
      <c r="AA259" s="444"/>
      <c r="AB259" s="13"/>
    </row>
    <row r="260" spans="1:72" x14ac:dyDescent="0.2">
      <c r="A260" s="38"/>
      <c r="B260" s="38"/>
      <c r="C260" s="431"/>
      <c r="D260" s="429">
        <v>25</v>
      </c>
      <c r="E260" s="430"/>
      <c r="F260" s="432"/>
      <c r="G260" s="84">
        <v>8.9</v>
      </c>
      <c r="H260" s="441"/>
      <c r="I260" s="441"/>
      <c r="J260" s="441"/>
      <c r="K260" s="441"/>
      <c r="L260" s="441"/>
      <c r="M260" s="441"/>
      <c r="N260" s="441"/>
      <c r="O260" s="441"/>
      <c r="P260" s="441"/>
      <c r="Q260" s="441"/>
      <c r="R260" s="441"/>
      <c r="S260" s="84">
        <v>2.9</v>
      </c>
      <c r="T260" s="407">
        <v>26</v>
      </c>
      <c r="U260" s="441"/>
      <c r="V260" s="441"/>
      <c r="W260" s="441"/>
      <c r="X260" s="441"/>
      <c r="Y260" s="441"/>
      <c r="Z260" s="441"/>
      <c r="AA260" s="444"/>
      <c r="AB260" s="13"/>
    </row>
    <row r="261" spans="1:72" x14ac:dyDescent="0.2">
      <c r="A261" s="38"/>
      <c r="B261" s="38"/>
      <c r="C261" s="431"/>
      <c r="D261" s="429">
        <v>26</v>
      </c>
      <c r="E261" s="430"/>
      <c r="F261" s="432"/>
      <c r="G261" s="84">
        <v>8.9</v>
      </c>
      <c r="H261" s="441"/>
      <c r="I261" s="441"/>
      <c r="J261" s="441"/>
      <c r="K261" s="441"/>
      <c r="L261" s="441"/>
      <c r="M261" s="441"/>
      <c r="N261" s="441"/>
      <c r="O261" s="441"/>
      <c r="P261" s="441"/>
      <c r="Q261" s="441"/>
      <c r="R261" s="441"/>
      <c r="S261" s="84">
        <v>2.8</v>
      </c>
      <c r="T261" s="407">
        <v>25</v>
      </c>
      <c r="U261" s="441"/>
      <c r="V261" s="441"/>
      <c r="W261" s="441"/>
      <c r="X261" s="441"/>
      <c r="Y261" s="441"/>
      <c r="Z261" s="441"/>
      <c r="AA261" s="444"/>
      <c r="AB261" s="13"/>
    </row>
    <row r="262" spans="1:72" x14ac:dyDescent="0.2">
      <c r="A262" s="38"/>
      <c r="B262" s="38"/>
      <c r="C262" s="431"/>
      <c r="D262" s="429">
        <v>27</v>
      </c>
      <c r="E262" s="430"/>
      <c r="F262" s="432"/>
      <c r="G262" s="84">
        <v>8.8000000000000007</v>
      </c>
      <c r="H262" s="441"/>
      <c r="I262" s="441"/>
      <c r="J262" s="441"/>
      <c r="K262" s="441"/>
      <c r="L262" s="441"/>
      <c r="M262" s="441"/>
      <c r="N262" s="441"/>
      <c r="O262" s="441"/>
      <c r="P262" s="441"/>
      <c r="Q262" s="441"/>
      <c r="R262" s="441"/>
      <c r="S262" s="84">
        <v>2.7</v>
      </c>
      <c r="T262" s="407">
        <v>24</v>
      </c>
      <c r="U262" s="441"/>
      <c r="V262" s="441"/>
      <c r="W262" s="441"/>
      <c r="X262" s="441"/>
      <c r="Y262" s="441"/>
      <c r="Z262" s="441"/>
      <c r="AA262" s="444"/>
      <c r="AB262" s="13"/>
    </row>
    <row r="263" spans="1:72" x14ac:dyDescent="0.2">
      <c r="A263" s="38"/>
      <c r="B263" s="38"/>
      <c r="C263" s="431"/>
      <c r="D263" s="429">
        <v>28</v>
      </c>
      <c r="E263" s="430"/>
      <c r="F263" s="432"/>
      <c r="G263" s="84">
        <v>8.8000000000000007</v>
      </c>
      <c r="H263" s="441"/>
      <c r="I263" s="441"/>
      <c r="J263" s="441"/>
      <c r="K263" s="441"/>
      <c r="L263" s="441"/>
      <c r="M263" s="441"/>
      <c r="N263" s="441"/>
      <c r="O263" s="441"/>
      <c r="P263" s="441"/>
      <c r="Q263" s="441"/>
      <c r="R263" s="441"/>
      <c r="S263" s="84">
        <v>2.6</v>
      </c>
      <c r="T263" s="407">
        <v>23</v>
      </c>
      <c r="U263" s="441"/>
      <c r="V263" s="441"/>
      <c r="W263" s="441"/>
      <c r="X263" s="441"/>
      <c r="Y263" s="441"/>
      <c r="Z263" s="441"/>
      <c r="AA263" s="444"/>
      <c r="AB263" s="13"/>
    </row>
    <row r="264" spans="1:72" x14ac:dyDescent="0.2">
      <c r="A264" s="85"/>
      <c r="B264" s="38" t="s">
        <v>142</v>
      </c>
      <c r="C264" s="36" t="s">
        <v>214</v>
      </c>
      <c r="D264" s="429">
        <v>29</v>
      </c>
      <c r="E264" s="146"/>
      <c r="F264" s="409"/>
      <c r="G264" s="406">
        <v>8.8000000000000007</v>
      </c>
      <c r="H264" s="406">
        <v>5.5</v>
      </c>
      <c r="I264" s="407">
        <v>70</v>
      </c>
      <c r="J264" s="407">
        <v>10</v>
      </c>
      <c r="K264" s="411">
        <v>8.8999999999999996E-2</v>
      </c>
      <c r="L264" s="406">
        <v>7.64</v>
      </c>
      <c r="M264" s="406">
        <v>6.3</v>
      </c>
      <c r="N264" s="408">
        <v>0.16</v>
      </c>
      <c r="O264" s="407">
        <v>21</v>
      </c>
      <c r="P264" s="407">
        <v>290</v>
      </c>
      <c r="Q264" s="407">
        <v>680</v>
      </c>
      <c r="R264" s="407">
        <v>12</v>
      </c>
      <c r="S264" s="406">
        <v>2.5</v>
      </c>
      <c r="T264" s="407">
        <v>23</v>
      </c>
      <c r="U264" s="409"/>
      <c r="V264" s="409"/>
      <c r="W264" s="409"/>
      <c r="X264" s="409"/>
      <c r="Y264" s="409"/>
      <c r="Z264" s="409"/>
      <c r="AA264" s="409"/>
    </row>
    <row r="265" spans="1:72" s="96" customFormat="1" x14ac:dyDescent="0.2">
      <c r="A265" s="17"/>
      <c r="B265" s="17"/>
      <c r="C265" s="12"/>
      <c r="D265" s="16"/>
      <c r="E265" s="16"/>
      <c r="F265" s="16"/>
      <c r="G265" s="16"/>
      <c r="H265" s="433"/>
      <c r="I265" s="433"/>
      <c r="J265" s="433"/>
      <c r="K265" s="433"/>
      <c r="L265" s="433"/>
      <c r="M265" s="433"/>
      <c r="N265" s="433"/>
      <c r="O265" s="433"/>
      <c r="P265" s="433"/>
      <c r="Q265" s="433"/>
      <c r="R265" s="433"/>
      <c r="S265" s="433"/>
      <c r="T265" s="433"/>
      <c r="U265" s="433"/>
      <c r="V265" s="433"/>
      <c r="W265" s="433"/>
      <c r="X265" s="433"/>
      <c r="Y265" s="433"/>
      <c r="Z265" s="433"/>
      <c r="AA265" s="433"/>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
      <c r="BH265" s="1"/>
      <c r="BI265" s="1"/>
      <c r="BJ265" s="1"/>
      <c r="BK265" s="1"/>
      <c r="BL265" s="1"/>
      <c r="BM265" s="1"/>
      <c r="BN265" s="1"/>
      <c r="BO265" s="1"/>
      <c r="BP265" s="1"/>
      <c r="BQ265" s="1"/>
      <c r="BR265" s="1"/>
      <c r="BS265" s="1"/>
      <c r="BT265" s="1"/>
    </row>
    <row r="266" spans="1:72" s="96" customFormat="1" x14ac:dyDescent="0.2">
      <c r="A266" s="17"/>
      <c r="B266" s="17"/>
      <c r="C266" s="20"/>
      <c r="D266" s="16"/>
      <c r="E266" s="16"/>
      <c r="F266" s="16"/>
      <c r="G266" s="16"/>
      <c r="H266" s="433"/>
      <c r="I266" s="433"/>
      <c r="J266" s="433"/>
      <c r="K266" s="433"/>
      <c r="L266" s="433"/>
      <c r="M266" s="438"/>
      <c r="N266" s="438"/>
      <c r="O266" s="438"/>
      <c r="P266" s="438"/>
      <c r="Q266" s="433"/>
      <c r="R266" s="433"/>
      <c r="S266" s="433"/>
      <c r="T266" s="433"/>
      <c r="U266" s="433"/>
      <c r="V266" s="433"/>
      <c r="W266" s="433"/>
      <c r="X266" s="433"/>
      <c r="Y266" s="433"/>
      <c r="Z266" s="433"/>
      <c r="AA266" s="433"/>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
      <c r="BH266" s="1"/>
      <c r="BI266" s="1"/>
      <c r="BJ266" s="1"/>
      <c r="BK266" s="1"/>
      <c r="BL266" s="1"/>
      <c r="BM266" s="1"/>
      <c r="BN266" s="1"/>
      <c r="BO266" s="1"/>
      <c r="BP266" s="1"/>
      <c r="BQ266" s="1"/>
      <c r="BR266" s="1"/>
      <c r="BS266" s="1"/>
      <c r="BT266" s="1"/>
    </row>
    <row r="267" spans="1:72" x14ac:dyDescent="0.2">
      <c r="A267" s="88">
        <v>740</v>
      </c>
      <c r="B267" s="27" t="s">
        <v>143</v>
      </c>
      <c r="C267" s="36" t="s">
        <v>214</v>
      </c>
      <c r="D267" s="98">
        <v>0.5</v>
      </c>
      <c r="E267" s="41">
        <v>3.8</v>
      </c>
      <c r="F267" s="405">
        <v>4.4000000000000004</v>
      </c>
      <c r="G267" s="406">
        <v>16.399999999999999</v>
      </c>
      <c r="H267" s="406">
        <v>1.5</v>
      </c>
      <c r="I267" s="407">
        <v>20</v>
      </c>
      <c r="J267" s="406">
        <v>6</v>
      </c>
      <c r="K267" s="411">
        <v>3.6999999999999998E-2</v>
      </c>
      <c r="L267" s="406">
        <v>6.49</v>
      </c>
      <c r="M267" s="406">
        <v>7</v>
      </c>
      <c r="N267" s="408">
        <v>0.15</v>
      </c>
      <c r="O267" s="406">
        <v>8.1</v>
      </c>
      <c r="P267" s="414">
        <v>3</v>
      </c>
      <c r="Q267" s="407">
        <v>320</v>
      </c>
      <c r="R267" s="407">
        <v>15</v>
      </c>
      <c r="S267" s="406">
        <v>8.9</v>
      </c>
      <c r="T267" s="407">
        <v>94</v>
      </c>
      <c r="U267" s="406">
        <v>4.4000000000000004</v>
      </c>
      <c r="V267" s="406">
        <v>1.4</v>
      </c>
      <c r="W267" s="406">
        <v>5.3</v>
      </c>
      <c r="X267" s="406">
        <v>1.1000000000000001</v>
      </c>
      <c r="Y267" s="406">
        <v>8.3000000000000007</v>
      </c>
      <c r="Z267" s="406">
        <v>5.9</v>
      </c>
      <c r="AA267" s="406">
        <v>8.3000000000000007</v>
      </c>
    </row>
    <row r="268" spans="1:72" s="96" customFormat="1" x14ac:dyDescent="0.2">
      <c r="A268" s="27"/>
      <c r="B268" s="27"/>
      <c r="C268" s="1"/>
      <c r="D268" s="1">
        <v>1</v>
      </c>
      <c r="E268" s="1"/>
      <c r="F268" s="1"/>
      <c r="G268" s="406">
        <v>16.399999999999999</v>
      </c>
      <c r="H268" s="420"/>
      <c r="I268" s="420"/>
      <c r="J268" s="420"/>
      <c r="K268" s="420"/>
      <c r="L268" s="420"/>
      <c r="M268" s="420"/>
      <c r="N268" s="420"/>
      <c r="O268" s="420"/>
      <c r="P268" s="420"/>
      <c r="Q268" s="420"/>
      <c r="R268" s="420"/>
      <c r="S268" s="406">
        <v>8.9</v>
      </c>
      <c r="T268" s="407">
        <v>94</v>
      </c>
      <c r="U268" s="420"/>
      <c r="V268" s="420"/>
      <c r="W268" s="420"/>
      <c r="X268" s="420"/>
      <c r="Y268" s="420"/>
      <c r="Z268" s="420"/>
      <c r="AA268" s="420"/>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
      <c r="BH268" s="1"/>
      <c r="BI268" s="1"/>
      <c r="BJ268" s="1"/>
      <c r="BK268" s="1"/>
      <c r="BL268" s="1"/>
      <c r="BM268" s="1"/>
      <c r="BN268" s="1"/>
      <c r="BO268" s="1"/>
      <c r="BP268" s="1"/>
      <c r="BQ268" s="1"/>
      <c r="BR268" s="1"/>
      <c r="BS268" s="1"/>
      <c r="BT268" s="1"/>
    </row>
    <row r="269" spans="1:72" s="96" customFormat="1" x14ac:dyDescent="0.2">
      <c r="A269" s="27"/>
      <c r="B269" s="27"/>
      <c r="C269" s="99"/>
      <c r="D269" s="29">
        <v>2</v>
      </c>
      <c r="E269" s="31"/>
      <c r="F269" s="31"/>
      <c r="G269" s="406">
        <v>16.399999999999999</v>
      </c>
      <c r="H269" s="427"/>
      <c r="I269" s="427"/>
      <c r="J269" s="427"/>
      <c r="K269" s="427"/>
      <c r="L269" s="427"/>
      <c r="M269" s="427"/>
      <c r="N269" s="427"/>
      <c r="O269" s="427"/>
      <c r="P269" s="427"/>
      <c r="Q269" s="427"/>
      <c r="R269" s="427"/>
      <c r="S269" s="28">
        <v>8.9</v>
      </c>
      <c r="T269" s="32">
        <v>93</v>
      </c>
      <c r="U269" s="427"/>
      <c r="V269" s="427"/>
      <c r="W269" s="427"/>
      <c r="X269" s="427"/>
      <c r="Y269" s="427"/>
      <c r="Z269" s="427"/>
      <c r="AA269" s="439"/>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
      <c r="BH269" s="1"/>
      <c r="BI269" s="1"/>
      <c r="BJ269" s="1"/>
      <c r="BK269" s="1"/>
      <c r="BL269" s="1"/>
      <c r="BM269" s="1"/>
      <c r="BN269" s="1"/>
      <c r="BO269" s="1"/>
      <c r="BP269" s="1"/>
      <c r="BQ269" s="1"/>
      <c r="BR269" s="1"/>
      <c r="BS269" s="1"/>
      <c r="BT269" s="1"/>
    </row>
    <row r="270" spans="1:72" s="96" customFormat="1" x14ac:dyDescent="0.2">
      <c r="A270" s="27"/>
      <c r="B270" s="27"/>
      <c r="C270" s="99"/>
      <c r="D270" s="1">
        <v>3</v>
      </c>
      <c r="E270" s="31"/>
      <c r="F270" s="31"/>
      <c r="G270" s="406">
        <v>16.399999999999999</v>
      </c>
      <c r="H270" s="427"/>
      <c r="I270" s="427"/>
      <c r="J270" s="427"/>
      <c r="K270" s="427"/>
      <c r="L270" s="427"/>
      <c r="M270" s="427"/>
      <c r="N270" s="427"/>
      <c r="O270" s="427"/>
      <c r="P270" s="427"/>
      <c r="Q270" s="427"/>
      <c r="R270" s="427"/>
      <c r="S270" s="28">
        <v>8.9</v>
      </c>
      <c r="T270" s="32">
        <v>93</v>
      </c>
      <c r="U270" s="427"/>
      <c r="V270" s="427"/>
      <c r="W270" s="427"/>
      <c r="X270" s="427"/>
      <c r="Y270" s="427"/>
      <c r="Z270" s="427"/>
      <c r="AA270" s="439"/>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
      <c r="BH270" s="1"/>
      <c r="BI270" s="1"/>
      <c r="BJ270" s="1"/>
      <c r="BK270" s="1"/>
      <c r="BL270" s="1"/>
      <c r="BM270" s="1"/>
      <c r="BN270" s="1"/>
      <c r="BO270" s="1"/>
      <c r="BP270" s="1"/>
      <c r="BQ270" s="1"/>
      <c r="BR270" s="1"/>
      <c r="BS270" s="1"/>
      <c r="BT270" s="1"/>
    </row>
    <row r="271" spans="1:72" s="96" customFormat="1" x14ac:dyDescent="0.2">
      <c r="A271" s="27"/>
      <c r="B271" s="27"/>
      <c r="C271" s="99"/>
      <c r="D271" s="29">
        <v>4</v>
      </c>
      <c r="E271" s="31"/>
      <c r="F271" s="31"/>
      <c r="G271" s="406">
        <v>16.399999999999999</v>
      </c>
      <c r="H271" s="427"/>
      <c r="I271" s="427"/>
      <c r="J271" s="427"/>
      <c r="K271" s="427"/>
      <c r="L271" s="427"/>
      <c r="M271" s="427"/>
      <c r="N271" s="427"/>
      <c r="O271" s="427"/>
      <c r="P271" s="427"/>
      <c r="Q271" s="427"/>
      <c r="R271" s="427"/>
      <c r="S271" s="28">
        <v>8.9</v>
      </c>
      <c r="T271" s="32">
        <v>93</v>
      </c>
      <c r="U271" s="427"/>
      <c r="V271" s="427"/>
      <c r="W271" s="427"/>
      <c r="X271" s="427"/>
      <c r="Y271" s="427"/>
      <c r="Z271" s="427"/>
      <c r="AA271" s="439"/>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
      <c r="BH271" s="1"/>
      <c r="BI271" s="1"/>
      <c r="BJ271" s="1"/>
      <c r="BK271" s="1"/>
      <c r="BL271" s="1"/>
      <c r="BM271" s="1"/>
      <c r="BN271" s="1"/>
      <c r="BO271" s="1"/>
      <c r="BP271" s="1"/>
      <c r="BQ271" s="1"/>
      <c r="BR271" s="1"/>
      <c r="BS271" s="1"/>
      <c r="BT271" s="1"/>
    </row>
    <row r="272" spans="1:72" s="96" customFormat="1" x14ac:dyDescent="0.2">
      <c r="A272" s="27"/>
      <c r="B272" s="27"/>
      <c r="C272" s="99"/>
      <c r="D272" s="1">
        <v>5</v>
      </c>
      <c r="E272" s="31"/>
      <c r="F272" s="31"/>
      <c r="G272" s="406">
        <v>16.399999999999999</v>
      </c>
      <c r="H272" s="427"/>
      <c r="I272" s="427"/>
      <c r="J272" s="427"/>
      <c r="K272" s="427"/>
      <c r="L272" s="427"/>
      <c r="M272" s="427"/>
      <c r="N272" s="427"/>
      <c r="O272" s="427"/>
      <c r="P272" s="427"/>
      <c r="Q272" s="427"/>
      <c r="R272" s="427"/>
      <c r="S272" s="28">
        <v>8.9</v>
      </c>
      <c r="T272" s="32">
        <v>93</v>
      </c>
      <c r="U272" s="427"/>
      <c r="V272" s="427"/>
      <c r="W272" s="427"/>
      <c r="X272" s="427"/>
      <c r="Y272" s="427"/>
      <c r="Z272" s="427"/>
      <c r="AA272" s="439"/>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
      <c r="BH272" s="1"/>
      <c r="BI272" s="1"/>
      <c r="BJ272" s="1"/>
      <c r="BK272" s="1"/>
      <c r="BL272" s="1"/>
      <c r="BM272" s="1"/>
      <c r="BN272" s="1"/>
      <c r="BO272" s="1"/>
      <c r="BP272" s="1"/>
      <c r="BQ272" s="1"/>
      <c r="BR272" s="1"/>
      <c r="BS272" s="1"/>
      <c r="BT272" s="1"/>
    </row>
    <row r="273" spans="1:72" s="96" customFormat="1" x14ac:dyDescent="0.2">
      <c r="A273" s="27"/>
      <c r="B273" s="27"/>
      <c r="C273" s="99"/>
      <c r="D273" s="29">
        <v>6</v>
      </c>
      <c r="E273" s="31"/>
      <c r="F273" s="31"/>
      <c r="G273" s="406">
        <v>16.399999999999999</v>
      </c>
      <c r="H273" s="427"/>
      <c r="I273" s="427"/>
      <c r="J273" s="427"/>
      <c r="K273" s="427"/>
      <c r="L273" s="427"/>
      <c r="M273" s="427"/>
      <c r="N273" s="427"/>
      <c r="O273" s="427"/>
      <c r="P273" s="427"/>
      <c r="Q273" s="427"/>
      <c r="R273" s="427"/>
      <c r="S273" s="28">
        <v>8.9</v>
      </c>
      <c r="T273" s="32">
        <v>93</v>
      </c>
      <c r="U273" s="427"/>
      <c r="V273" s="427"/>
      <c r="W273" s="427"/>
      <c r="X273" s="427"/>
      <c r="Y273" s="427"/>
      <c r="Z273" s="427"/>
      <c r="AA273" s="439"/>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
      <c r="BH273" s="1"/>
      <c r="BI273" s="1"/>
      <c r="BJ273" s="1"/>
      <c r="BK273" s="1"/>
      <c r="BL273" s="1"/>
      <c r="BM273" s="1"/>
      <c r="BN273" s="1"/>
      <c r="BO273" s="1"/>
      <c r="BP273" s="1"/>
      <c r="BQ273" s="1"/>
      <c r="BR273" s="1"/>
      <c r="BS273" s="1"/>
      <c r="BT273" s="1"/>
    </row>
    <row r="274" spans="1:72" s="96" customFormat="1" x14ac:dyDescent="0.2">
      <c r="A274" s="27"/>
      <c r="B274" s="27"/>
      <c r="C274" s="99"/>
      <c r="D274" s="1">
        <v>7</v>
      </c>
      <c r="E274" s="31"/>
      <c r="F274" s="31"/>
      <c r="G274" s="406">
        <v>16.399999999999999</v>
      </c>
      <c r="H274" s="427"/>
      <c r="I274" s="427"/>
      <c r="J274" s="427"/>
      <c r="K274" s="427"/>
      <c r="L274" s="427"/>
      <c r="M274" s="427"/>
      <c r="N274" s="427"/>
      <c r="O274" s="427"/>
      <c r="P274" s="427"/>
      <c r="Q274" s="427"/>
      <c r="R274" s="427"/>
      <c r="S274" s="28">
        <v>9</v>
      </c>
      <c r="T274" s="32">
        <v>93</v>
      </c>
      <c r="U274" s="427"/>
      <c r="V274" s="427"/>
      <c r="W274" s="427"/>
      <c r="X274" s="427"/>
      <c r="Y274" s="427"/>
      <c r="Z274" s="427"/>
      <c r="AA274" s="439"/>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
      <c r="BH274" s="1"/>
      <c r="BI274" s="1"/>
      <c r="BJ274" s="1"/>
      <c r="BK274" s="1"/>
      <c r="BL274" s="1"/>
      <c r="BM274" s="1"/>
      <c r="BN274" s="1"/>
      <c r="BO274" s="1"/>
      <c r="BP274" s="1"/>
      <c r="BQ274" s="1"/>
      <c r="BR274" s="1"/>
      <c r="BS274" s="1"/>
      <c r="BT274" s="1"/>
    </row>
    <row r="275" spans="1:72" s="96" customFormat="1" x14ac:dyDescent="0.2">
      <c r="A275" s="27"/>
      <c r="B275" s="27"/>
      <c r="C275" s="99"/>
      <c r="D275" s="29">
        <v>8</v>
      </c>
      <c r="E275" s="31"/>
      <c r="F275" s="31"/>
      <c r="G275" s="28">
        <v>16.3</v>
      </c>
      <c r="H275" s="427"/>
      <c r="I275" s="427"/>
      <c r="J275" s="427"/>
      <c r="K275" s="427"/>
      <c r="L275" s="427"/>
      <c r="M275" s="427"/>
      <c r="N275" s="427"/>
      <c r="O275" s="427"/>
      <c r="P275" s="427"/>
      <c r="Q275" s="427"/>
      <c r="R275" s="427"/>
      <c r="S275" s="28">
        <v>9</v>
      </c>
      <c r="T275" s="32">
        <v>94</v>
      </c>
      <c r="U275" s="427"/>
      <c r="V275" s="427"/>
      <c r="W275" s="427"/>
      <c r="X275" s="427"/>
      <c r="Y275" s="427"/>
      <c r="Z275" s="427"/>
      <c r="AA275" s="439"/>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
      <c r="BH275" s="1"/>
      <c r="BI275" s="1"/>
      <c r="BJ275" s="1"/>
      <c r="BK275" s="1"/>
      <c r="BL275" s="1"/>
      <c r="BM275" s="1"/>
      <c r="BN275" s="1"/>
      <c r="BO275" s="1"/>
      <c r="BP275" s="1"/>
      <c r="BQ275" s="1"/>
      <c r="BR275" s="1"/>
      <c r="BS275" s="1"/>
      <c r="BT275" s="1"/>
    </row>
    <row r="276" spans="1:72" s="96" customFormat="1" x14ac:dyDescent="0.2">
      <c r="A276" s="27"/>
      <c r="B276" s="27"/>
      <c r="C276" s="99"/>
      <c r="D276" s="1">
        <v>9</v>
      </c>
      <c r="E276" s="31"/>
      <c r="F276" s="31"/>
      <c r="G276" s="28">
        <v>16.3</v>
      </c>
      <c r="H276" s="427"/>
      <c r="I276" s="427"/>
      <c r="J276" s="427"/>
      <c r="K276" s="427"/>
      <c r="L276" s="427"/>
      <c r="M276" s="427"/>
      <c r="N276" s="427"/>
      <c r="O276" s="427"/>
      <c r="P276" s="427"/>
      <c r="Q276" s="427"/>
      <c r="R276" s="427"/>
      <c r="S276" s="28">
        <v>9</v>
      </c>
      <c r="T276" s="32">
        <v>94</v>
      </c>
      <c r="U276" s="427"/>
      <c r="V276" s="427"/>
      <c r="W276" s="427"/>
      <c r="X276" s="427"/>
      <c r="Y276" s="427"/>
      <c r="Z276" s="427"/>
      <c r="AA276" s="439"/>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
      <c r="BH276" s="1"/>
      <c r="BI276" s="1"/>
      <c r="BJ276" s="1"/>
      <c r="BK276" s="1"/>
      <c r="BL276" s="1"/>
      <c r="BM276" s="1"/>
      <c r="BN276" s="1"/>
      <c r="BO276" s="1"/>
      <c r="BP276" s="1"/>
      <c r="BQ276" s="1"/>
      <c r="BR276" s="1"/>
      <c r="BS276" s="1"/>
      <c r="BT276" s="1"/>
    </row>
    <row r="277" spans="1:72" s="96" customFormat="1" x14ac:dyDescent="0.2">
      <c r="A277" s="27"/>
      <c r="B277" s="27"/>
      <c r="C277" s="99"/>
      <c r="D277" s="29">
        <v>10</v>
      </c>
      <c r="E277" s="31"/>
      <c r="F277" s="31"/>
      <c r="G277" s="28">
        <v>16.2</v>
      </c>
      <c r="H277" s="427"/>
      <c r="I277" s="427"/>
      <c r="J277" s="427"/>
      <c r="K277" s="427"/>
      <c r="L277" s="427"/>
      <c r="M277" s="427"/>
      <c r="N277" s="427"/>
      <c r="O277" s="427"/>
      <c r="P277" s="427"/>
      <c r="Q277" s="427"/>
      <c r="R277" s="427"/>
      <c r="S277" s="28">
        <v>9</v>
      </c>
      <c r="T277" s="32">
        <v>94</v>
      </c>
      <c r="U277" s="427"/>
      <c r="V277" s="427"/>
      <c r="W277" s="427"/>
      <c r="X277" s="427"/>
      <c r="Y277" s="427"/>
      <c r="Z277" s="427"/>
      <c r="AA277" s="439"/>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
      <c r="BH277" s="1"/>
      <c r="BI277" s="1"/>
      <c r="BJ277" s="1"/>
      <c r="BK277" s="1"/>
      <c r="BL277" s="1"/>
      <c r="BM277" s="1"/>
      <c r="BN277" s="1"/>
      <c r="BO277" s="1"/>
      <c r="BP277" s="1"/>
      <c r="BQ277" s="1"/>
      <c r="BR277" s="1"/>
      <c r="BS277" s="1"/>
      <c r="BT277" s="1"/>
    </row>
    <row r="278" spans="1:72" x14ac:dyDescent="0.2">
      <c r="A278" s="88"/>
      <c r="B278" s="27" t="s">
        <v>144</v>
      </c>
      <c r="C278" s="36" t="s">
        <v>214</v>
      </c>
      <c r="D278" s="1">
        <v>11</v>
      </c>
      <c r="E278" s="419"/>
      <c r="F278" s="422"/>
      <c r="G278" s="406">
        <v>16.2</v>
      </c>
      <c r="H278" s="406">
        <v>1.2</v>
      </c>
      <c r="I278" s="407">
        <v>20</v>
      </c>
      <c r="J278" s="406">
        <v>6.3</v>
      </c>
      <c r="K278" s="408">
        <v>0.16</v>
      </c>
      <c r="L278" s="406">
        <v>6.47</v>
      </c>
      <c r="M278" s="406">
        <v>7</v>
      </c>
      <c r="N278" s="408">
        <v>0.15</v>
      </c>
      <c r="O278" s="407">
        <v>21</v>
      </c>
      <c r="P278" s="406">
        <v>3.2</v>
      </c>
      <c r="Q278" s="407">
        <v>330</v>
      </c>
      <c r="R278" s="407">
        <v>11</v>
      </c>
      <c r="S278" s="406">
        <v>9</v>
      </c>
      <c r="T278" s="407">
        <v>94</v>
      </c>
      <c r="U278" s="409"/>
      <c r="V278" s="409"/>
      <c r="W278" s="409"/>
      <c r="X278" s="409"/>
      <c r="Y278" s="409"/>
      <c r="Z278" s="409"/>
      <c r="AA278" s="409"/>
    </row>
    <row r="279" spans="1:72" s="96" customFormat="1" x14ac:dyDescent="0.2">
      <c r="A279" s="17"/>
      <c r="B279" s="17"/>
      <c r="C279" s="20"/>
      <c r="D279" s="16"/>
      <c r="E279" s="16"/>
      <c r="F279" s="16"/>
      <c r="G279" s="16"/>
      <c r="H279" s="17"/>
      <c r="I279" s="17"/>
      <c r="J279" s="17"/>
      <c r="K279" s="17"/>
      <c r="L279" s="17"/>
      <c r="M279" s="17"/>
      <c r="N279" s="17"/>
      <c r="O279" s="15"/>
      <c r="P279" s="14"/>
      <c r="Q279" s="14"/>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
      <c r="BH279" s="1"/>
      <c r="BI279" s="1"/>
      <c r="BJ279" s="1"/>
      <c r="BK279" s="1"/>
      <c r="BL279" s="1"/>
      <c r="BM279" s="1"/>
      <c r="BN279" s="1"/>
      <c r="BO279" s="1"/>
      <c r="BP279" s="1"/>
      <c r="BQ279" s="1"/>
      <c r="BR279" s="1"/>
      <c r="BS279" s="1"/>
      <c r="BT279" s="1"/>
    </row>
    <row r="280" spans="1:72" s="96" customFormat="1" x14ac:dyDescent="0.2">
      <c r="A280" s="17"/>
      <c r="B280" s="17"/>
      <c r="C280" s="20"/>
      <c r="D280" s="16"/>
      <c r="E280" s="16"/>
      <c r="F280" s="16"/>
      <c r="G280" s="16"/>
      <c r="H280" s="17"/>
      <c r="I280" s="17"/>
      <c r="J280" s="17"/>
      <c r="K280" s="17"/>
      <c r="L280" s="17"/>
      <c r="M280" s="17"/>
      <c r="N280" s="17"/>
      <c r="O280" s="15"/>
      <c r="P280" s="14"/>
      <c r="Q280" s="14"/>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
      <c r="BH280" s="1"/>
      <c r="BI280" s="1"/>
      <c r="BJ280" s="1"/>
      <c r="BK280" s="1"/>
      <c r="BL280" s="1"/>
      <c r="BM280" s="1"/>
      <c r="BN280" s="1"/>
      <c r="BO280" s="1"/>
      <c r="BP280" s="1"/>
      <c r="BQ280" s="1"/>
      <c r="BR280" s="1"/>
      <c r="BS280" s="1"/>
      <c r="BT280" s="1"/>
    </row>
    <row r="281" spans="1:72" s="96" customFormat="1" x14ac:dyDescent="0.2">
      <c r="A281" s="17"/>
      <c r="B281" s="17"/>
      <c r="C281" s="20"/>
      <c r="D281" s="16"/>
      <c r="E281" s="16"/>
      <c r="F281" s="16"/>
      <c r="G281" s="16"/>
      <c r="H281" s="17"/>
      <c r="I281" s="17"/>
      <c r="J281" s="17"/>
      <c r="K281" s="17"/>
      <c r="L281" s="17"/>
      <c r="M281" s="17"/>
      <c r="N281" s="17"/>
      <c r="O281" s="15"/>
      <c r="P281" s="14"/>
      <c r="Q281" s="14"/>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
      <c r="BH281" s="1"/>
      <c r="BI281" s="1"/>
      <c r="BJ281" s="1"/>
      <c r="BK281" s="1"/>
      <c r="BL281" s="1"/>
      <c r="BM281" s="1"/>
      <c r="BN281" s="1"/>
      <c r="BO281" s="1"/>
      <c r="BP281" s="1"/>
      <c r="BQ281" s="1"/>
      <c r="BR281" s="1"/>
      <c r="BS281" s="1"/>
      <c r="BT281" s="1"/>
    </row>
    <row r="282" spans="1:72" s="96" customFormat="1" x14ac:dyDescent="0.2">
      <c r="A282" s="17"/>
      <c r="B282" s="17"/>
      <c r="C282" s="20"/>
      <c r="D282" s="16"/>
      <c r="E282" s="16"/>
      <c r="F282" s="16"/>
      <c r="G282" s="16"/>
      <c r="H282" s="17"/>
      <c r="I282" s="17"/>
      <c r="J282" s="17"/>
      <c r="K282" s="17"/>
      <c r="L282" s="17"/>
      <c r="M282" s="17"/>
      <c r="N282" s="17"/>
      <c r="O282" s="15"/>
      <c r="P282" s="14"/>
      <c r="Q282" s="14"/>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
      <c r="BH282" s="1"/>
      <c r="BI282" s="1"/>
      <c r="BJ282" s="1"/>
      <c r="BK282" s="1"/>
      <c r="BL282" s="1"/>
      <c r="BM282" s="1"/>
      <c r="BN282" s="1"/>
      <c r="BO282" s="1"/>
      <c r="BP282" s="1"/>
      <c r="BQ282" s="1"/>
      <c r="BR282" s="1"/>
      <c r="BS282" s="1"/>
      <c r="BT282" s="1"/>
    </row>
    <row r="283" spans="1:72" s="96" customFormat="1" x14ac:dyDescent="0.2">
      <c r="A283" s="17"/>
      <c r="B283" s="17"/>
      <c r="C283" s="20"/>
      <c r="D283" s="16"/>
      <c r="E283" s="16"/>
      <c r="F283" s="16"/>
      <c r="G283" s="16"/>
      <c r="H283" s="17"/>
      <c r="I283" s="17"/>
      <c r="J283" s="17"/>
      <c r="K283" s="17"/>
      <c r="L283" s="17"/>
      <c r="M283" s="17"/>
      <c r="N283" s="17"/>
      <c r="O283" s="15"/>
      <c r="P283" s="14"/>
      <c r="Q283" s="14"/>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
      <c r="BH283" s="1"/>
      <c r="BI283" s="1"/>
      <c r="BJ283" s="1"/>
      <c r="BK283" s="1"/>
      <c r="BL283" s="1"/>
      <c r="BM283" s="1"/>
      <c r="BN283" s="1"/>
      <c r="BO283" s="1"/>
      <c r="BP283" s="1"/>
      <c r="BQ283" s="1"/>
      <c r="BR283" s="1"/>
      <c r="BS283" s="1"/>
      <c r="BT283" s="1"/>
    </row>
    <row r="284" spans="1:72" s="96" customFormat="1" x14ac:dyDescent="0.2">
      <c r="A284" s="17"/>
      <c r="B284" s="17"/>
      <c r="C284" s="20"/>
      <c r="D284" s="16"/>
      <c r="E284" s="16"/>
      <c r="F284" s="16"/>
      <c r="G284" s="16"/>
      <c r="H284" s="17"/>
      <c r="I284" s="17"/>
      <c r="J284" s="17"/>
      <c r="K284" s="17"/>
      <c r="L284" s="17"/>
      <c r="M284" s="17"/>
      <c r="N284" s="17"/>
      <c r="O284" s="15"/>
      <c r="P284" s="14"/>
      <c r="Q284" s="14"/>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
      <c r="BH284" s="1"/>
      <c r="BI284" s="1"/>
      <c r="BJ284" s="1"/>
      <c r="BK284" s="1"/>
      <c r="BL284" s="1"/>
      <c r="BM284" s="1"/>
      <c r="BN284" s="1"/>
      <c r="BO284" s="1"/>
      <c r="BP284" s="1"/>
      <c r="BQ284" s="1"/>
      <c r="BR284" s="1"/>
      <c r="BS284" s="1"/>
      <c r="BT284" s="1"/>
    </row>
    <row r="285" spans="1:72" s="96" customFormat="1" x14ac:dyDescent="0.2">
      <c r="A285" s="17"/>
      <c r="B285" s="17"/>
      <c r="C285" s="20"/>
      <c r="D285" s="16"/>
      <c r="E285" s="16"/>
      <c r="F285" s="16"/>
      <c r="G285" s="16"/>
      <c r="H285" s="17"/>
      <c r="I285" s="17"/>
      <c r="J285" s="17"/>
      <c r="K285" s="17"/>
      <c r="L285" s="17"/>
      <c r="M285" s="17"/>
      <c r="N285" s="17"/>
      <c r="O285" s="15"/>
      <c r="P285" s="14"/>
      <c r="Q285" s="14"/>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
      <c r="BH285" s="1"/>
      <c r="BI285" s="1"/>
      <c r="BJ285" s="1"/>
      <c r="BK285" s="1"/>
      <c r="BL285" s="1"/>
      <c r="BM285" s="1"/>
      <c r="BN285" s="1"/>
      <c r="BO285" s="1"/>
      <c r="BP285" s="1"/>
      <c r="BQ285" s="1"/>
      <c r="BR285" s="1"/>
      <c r="BS285" s="1"/>
      <c r="BT285" s="1"/>
    </row>
    <row r="286" spans="1:72" s="96" customFormat="1" x14ac:dyDescent="0.2">
      <c r="A286" s="17"/>
      <c r="B286" s="17"/>
      <c r="C286" s="20"/>
      <c r="D286" s="16"/>
      <c r="E286" s="16"/>
      <c r="F286" s="16"/>
      <c r="G286" s="16"/>
      <c r="H286" s="17"/>
      <c r="I286" s="17"/>
      <c r="J286" s="17"/>
      <c r="K286" s="17"/>
      <c r="L286" s="17"/>
      <c r="M286" s="17"/>
      <c r="N286" s="17"/>
      <c r="O286" s="15"/>
      <c r="P286" s="14"/>
      <c r="Q286" s="14"/>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
      <c r="BH286" s="1"/>
      <c r="BI286" s="1"/>
      <c r="BJ286" s="1"/>
      <c r="BK286" s="1"/>
      <c r="BL286" s="1"/>
      <c r="BM286" s="1"/>
      <c r="BN286" s="1"/>
      <c r="BO286" s="1"/>
      <c r="BP286" s="1"/>
      <c r="BQ286" s="1"/>
      <c r="BR286" s="1"/>
      <c r="BS286" s="1"/>
      <c r="BT286" s="1"/>
    </row>
    <row r="287" spans="1:72" s="96" customFormat="1" x14ac:dyDescent="0.2">
      <c r="A287" s="17"/>
      <c r="B287" s="17"/>
      <c r="C287" s="20"/>
      <c r="D287" s="16"/>
      <c r="E287" s="16"/>
      <c r="F287" s="16"/>
      <c r="G287" s="16"/>
      <c r="H287" s="17"/>
      <c r="I287" s="17"/>
      <c r="J287" s="17"/>
      <c r="K287" s="17"/>
      <c r="L287" s="17"/>
      <c r="M287" s="17"/>
      <c r="N287" s="17"/>
      <c r="O287" s="15"/>
      <c r="P287" s="14"/>
      <c r="Q287" s="14"/>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
      <c r="BH287" s="1"/>
      <c r="BI287" s="1"/>
      <c r="BJ287" s="1"/>
      <c r="BK287" s="1"/>
      <c r="BL287" s="1"/>
      <c r="BM287" s="1"/>
      <c r="BN287" s="1"/>
      <c r="BO287" s="1"/>
      <c r="BP287" s="1"/>
      <c r="BQ287" s="1"/>
      <c r="BR287" s="1"/>
      <c r="BS287" s="1"/>
      <c r="BT287" s="1"/>
    </row>
    <row r="288" spans="1:72" s="96" customFormat="1" x14ac:dyDescent="0.2">
      <c r="A288" s="17"/>
      <c r="B288" s="17"/>
      <c r="C288" s="20"/>
      <c r="D288" s="16"/>
      <c r="E288" s="16"/>
      <c r="F288" s="16"/>
      <c r="G288" s="16"/>
      <c r="H288" s="17"/>
      <c r="I288" s="17"/>
      <c r="J288" s="17"/>
      <c r="K288" s="17"/>
      <c r="L288" s="17"/>
      <c r="M288" s="17"/>
      <c r="N288" s="17"/>
      <c r="O288" s="15"/>
      <c r="P288" s="14"/>
      <c r="Q288" s="14"/>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
      <c r="BH288" s="1"/>
      <c r="BI288" s="1"/>
      <c r="BJ288" s="1"/>
      <c r="BK288" s="1"/>
      <c r="BL288" s="1"/>
      <c r="BM288" s="1"/>
      <c r="BN288" s="1"/>
      <c r="BO288" s="1"/>
      <c r="BP288" s="1"/>
      <c r="BQ288" s="1"/>
      <c r="BR288" s="1"/>
      <c r="BS288" s="1"/>
      <c r="BT288" s="1"/>
    </row>
    <row r="289" spans="1:72" s="96" customFormat="1" x14ac:dyDescent="0.2">
      <c r="A289" s="17"/>
      <c r="B289" s="17"/>
      <c r="C289" s="20"/>
      <c r="D289" s="16"/>
      <c r="E289" s="16"/>
      <c r="F289" s="16"/>
      <c r="G289" s="16"/>
      <c r="H289" s="17"/>
      <c r="I289" s="17"/>
      <c r="J289" s="17"/>
      <c r="K289" s="17"/>
      <c r="L289" s="17"/>
      <c r="M289" s="17"/>
      <c r="N289" s="17"/>
      <c r="O289" s="15"/>
      <c r="P289" s="14"/>
      <c r="Q289" s="14"/>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
      <c r="BH289" s="1"/>
      <c r="BI289" s="1"/>
      <c r="BJ289" s="1"/>
      <c r="BK289" s="1"/>
      <c r="BL289" s="1"/>
      <c r="BM289" s="1"/>
      <c r="BN289" s="1"/>
      <c r="BO289" s="1"/>
      <c r="BP289" s="1"/>
      <c r="BQ289" s="1"/>
      <c r="BR289" s="1"/>
      <c r="BS289" s="1"/>
      <c r="BT289" s="1"/>
    </row>
    <row r="290" spans="1:72" s="96" customFormat="1" x14ac:dyDescent="0.2">
      <c r="A290" s="17"/>
      <c r="B290" s="17"/>
      <c r="C290" s="20"/>
      <c r="D290" s="16"/>
      <c r="E290" s="16"/>
      <c r="F290" s="16"/>
      <c r="G290" s="16"/>
      <c r="H290" s="17"/>
      <c r="I290" s="17"/>
      <c r="J290" s="17"/>
      <c r="K290" s="17"/>
      <c r="L290" s="17"/>
      <c r="M290" s="17"/>
      <c r="N290" s="17"/>
      <c r="O290" s="15"/>
      <c r="P290" s="14"/>
      <c r="Q290" s="14"/>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
      <c r="BH290" s="1"/>
      <c r="BI290" s="1"/>
      <c r="BJ290" s="1"/>
      <c r="BK290" s="1"/>
      <c r="BL290" s="1"/>
      <c r="BM290" s="1"/>
      <c r="BN290" s="1"/>
      <c r="BO290" s="1"/>
      <c r="BP290" s="1"/>
      <c r="BQ290" s="1"/>
      <c r="BR290" s="1"/>
      <c r="BS290" s="1"/>
      <c r="BT290" s="1"/>
    </row>
    <row r="291" spans="1:72" s="96" customFormat="1" x14ac:dyDescent="0.2">
      <c r="A291" s="17"/>
      <c r="B291" s="17"/>
      <c r="C291" s="20"/>
      <c r="D291" s="16"/>
      <c r="E291" s="16"/>
      <c r="F291" s="16"/>
      <c r="G291" s="16"/>
      <c r="H291" s="17"/>
      <c r="I291" s="17"/>
      <c r="J291" s="17"/>
      <c r="K291" s="17"/>
      <c r="L291" s="17"/>
      <c r="M291" s="17"/>
      <c r="N291" s="17"/>
      <c r="O291" s="15"/>
      <c r="P291" s="14"/>
      <c r="Q291" s="14"/>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
      <c r="BH291" s="1"/>
      <c r="BI291" s="1"/>
      <c r="BJ291" s="1"/>
      <c r="BK291" s="1"/>
      <c r="BL291" s="1"/>
      <c r="BM291" s="1"/>
      <c r="BN291" s="1"/>
      <c r="BO291" s="1"/>
      <c r="BP291" s="1"/>
      <c r="BQ291" s="1"/>
      <c r="BR291" s="1"/>
      <c r="BS291" s="1"/>
      <c r="BT291" s="1"/>
    </row>
    <row r="292" spans="1:72" s="96" customFormat="1" x14ac:dyDescent="0.2">
      <c r="A292" s="17"/>
      <c r="B292" s="17"/>
      <c r="C292" s="20"/>
      <c r="D292" s="16"/>
      <c r="E292" s="16"/>
      <c r="F292" s="16"/>
      <c r="G292" s="16"/>
      <c r="H292" s="17"/>
      <c r="I292" s="17"/>
      <c r="J292" s="17"/>
      <c r="K292" s="17"/>
      <c r="L292" s="17"/>
      <c r="M292" s="17"/>
      <c r="N292" s="17"/>
      <c r="O292" s="15"/>
      <c r="P292" s="14"/>
      <c r="Q292" s="14"/>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
      <c r="BH292" s="1"/>
      <c r="BI292" s="1"/>
      <c r="BJ292" s="1"/>
      <c r="BK292" s="1"/>
      <c r="BL292" s="1"/>
      <c r="BM292" s="1"/>
      <c r="BN292" s="1"/>
      <c r="BO292" s="1"/>
      <c r="BP292" s="1"/>
      <c r="BQ292" s="1"/>
      <c r="BR292" s="1"/>
      <c r="BS292" s="1"/>
      <c r="BT292" s="1"/>
    </row>
    <row r="293" spans="1:72" s="96" customFormat="1" x14ac:dyDescent="0.2">
      <c r="A293" s="17"/>
      <c r="B293" s="17"/>
      <c r="C293" s="20"/>
      <c r="D293" s="16"/>
      <c r="E293" s="16"/>
      <c r="F293" s="16"/>
      <c r="G293" s="16"/>
      <c r="H293" s="17"/>
      <c r="I293" s="17"/>
      <c r="J293" s="17"/>
      <c r="K293" s="17"/>
      <c r="L293" s="17"/>
      <c r="M293" s="17"/>
      <c r="N293" s="17"/>
      <c r="O293" s="15"/>
      <c r="P293" s="14"/>
      <c r="Q293" s="14"/>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
      <c r="BH293" s="1"/>
      <c r="BI293" s="1"/>
      <c r="BJ293" s="1"/>
      <c r="BK293" s="1"/>
      <c r="BL293" s="1"/>
      <c r="BM293" s="1"/>
      <c r="BN293" s="1"/>
      <c r="BO293" s="1"/>
      <c r="BP293" s="1"/>
      <c r="BQ293" s="1"/>
      <c r="BR293" s="1"/>
      <c r="BS293" s="1"/>
      <c r="BT293" s="1"/>
    </row>
    <row r="294" spans="1:72" s="96" customFormat="1" x14ac:dyDescent="0.2">
      <c r="A294" s="17"/>
      <c r="B294" s="17"/>
      <c r="C294" s="20"/>
      <c r="D294" s="16"/>
      <c r="E294" s="16"/>
      <c r="F294" s="16"/>
      <c r="G294" s="16"/>
      <c r="H294" s="17"/>
      <c r="I294" s="17"/>
      <c r="J294" s="17"/>
      <c r="K294" s="17"/>
      <c r="L294" s="17"/>
      <c r="M294" s="17"/>
      <c r="N294" s="17"/>
      <c r="O294" s="15"/>
      <c r="P294" s="14"/>
      <c r="Q294" s="14"/>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
      <c r="BH294" s="1"/>
      <c r="BI294" s="1"/>
      <c r="BJ294" s="1"/>
      <c r="BK294" s="1"/>
      <c r="BL294" s="1"/>
      <c r="BM294" s="1"/>
      <c r="BN294" s="1"/>
      <c r="BO294" s="1"/>
      <c r="BP294" s="1"/>
      <c r="BQ294" s="1"/>
      <c r="BR294" s="1"/>
      <c r="BS294" s="1"/>
      <c r="BT294" s="1"/>
    </row>
    <row r="295" spans="1:72" s="96" customFormat="1" x14ac:dyDescent="0.2">
      <c r="A295" s="17"/>
      <c r="B295" s="17"/>
      <c r="C295" s="20"/>
      <c r="D295" s="16"/>
      <c r="E295" s="16"/>
      <c r="F295" s="16"/>
      <c r="G295" s="16"/>
      <c r="H295" s="17"/>
      <c r="I295" s="17"/>
      <c r="J295" s="17"/>
      <c r="K295" s="17"/>
      <c r="L295" s="17"/>
      <c r="M295" s="17"/>
      <c r="N295" s="17"/>
      <c r="O295" s="15"/>
      <c r="P295" s="14"/>
      <c r="Q295" s="14"/>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
      <c r="BH295" s="1"/>
      <c r="BI295" s="1"/>
      <c r="BJ295" s="1"/>
      <c r="BK295" s="1"/>
      <c r="BL295" s="1"/>
      <c r="BM295" s="1"/>
      <c r="BN295" s="1"/>
      <c r="BO295" s="1"/>
      <c r="BP295" s="1"/>
      <c r="BQ295" s="1"/>
      <c r="BR295" s="1"/>
      <c r="BS295" s="1"/>
      <c r="BT295" s="1"/>
    </row>
    <row r="296" spans="1:72" s="96" customFormat="1" x14ac:dyDescent="0.2">
      <c r="A296" s="17"/>
      <c r="B296" s="17"/>
      <c r="C296" s="20"/>
      <c r="D296" s="16"/>
      <c r="E296" s="16"/>
      <c r="F296" s="16"/>
      <c r="G296" s="16"/>
      <c r="H296" s="17"/>
      <c r="I296" s="17"/>
      <c r="J296" s="17"/>
      <c r="K296" s="17"/>
      <c r="L296" s="17"/>
      <c r="M296" s="17"/>
      <c r="N296" s="17"/>
      <c r="O296" s="15"/>
      <c r="P296" s="14"/>
      <c r="Q296" s="14"/>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
      <c r="BH296" s="1"/>
      <c r="BI296" s="1"/>
      <c r="BJ296" s="1"/>
      <c r="BK296" s="1"/>
      <c r="BL296" s="1"/>
      <c r="BM296" s="1"/>
      <c r="BN296" s="1"/>
      <c r="BO296" s="1"/>
      <c r="BP296" s="1"/>
      <c r="BQ296" s="1"/>
      <c r="BR296" s="1"/>
      <c r="BS296" s="1"/>
      <c r="BT296" s="1"/>
    </row>
    <row r="297" spans="1:72" s="96" customFormat="1" x14ac:dyDescent="0.2">
      <c r="A297" s="17"/>
      <c r="B297" s="17"/>
      <c r="C297" s="20"/>
      <c r="D297" s="16"/>
      <c r="E297" s="16"/>
      <c r="F297" s="16"/>
      <c r="G297" s="16"/>
      <c r="H297" s="17"/>
      <c r="I297" s="17"/>
      <c r="J297" s="17"/>
      <c r="K297" s="17"/>
      <c r="L297" s="17"/>
      <c r="M297" s="17"/>
      <c r="N297" s="17"/>
      <c r="O297" s="15"/>
      <c r="P297" s="14"/>
      <c r="Q297" s="14"/>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
      <c r="BH297" s="1"/>
      <c r="BI297" s="1"/>
      <c r="BJ297" s="1"/>
      <c r="BK297" s="1"/>
      <c r="BL297" s="1"/>
      <c r="BM297" s="1"/>
      <c r="BN297" s="1"/>
      <c r="BO297" s="1"/>
      <c r="BP297" s="1"/>
      <c r="BQ297" s="1"/>
      <c r="BR297" s="1"/>
      <c r="BS297" s="1"/>
      <c r="BT297" s="1"/>
    </row>
    <row r="298" spans="1:72" s="96" customFormat="1" x14ac:dyDescent="0.2">
      <c r="A298" s="17"/>
      <c r="B298" s="17"/>
      <c r="C298" s="20"/>
      <c r="D298" s="16"/>
      <c r="E298" s="16"/>
      <c r="F298" s="16"/>
      <c r="G298" s="16"/>
      <c r="H298" s="17"/>
      <c r="I298" s="17"/>
      <c r="J298" s="17"/>
      <c r="K298" s="17"/>
      <c r="L298" s="17"/>
      <c r="M298" s="17"/>
      <c r="N298" s="17"/>
      <c r="O298" s="15"/>
      <c r="P298" s="14"/>
      <c r="Q298" s="14"/>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
      <c r="BH298" s="1"/>
      <c r="BI298" s="1"/>
      <c r="BJ298" s="1"/>
      <c r="BK298" s="1"/>
      <c r="BL298" s="1"/>
      <c r="BM298" s="1"/>
      <c r="BN298" s="1"/>
      <c r="BO298" s="1"/>
      <c r="BP298" s="1"/>
      <c r="BQ298" s="1"/>
      <c r="BR298" s="1"/>
      <c r="BS298" s="1"/>
      <c r="BT298" s="1"/>
    </row>
    <row r="299" spans="1:72" s="96" customFormat="1" x14ac:dyDescent="0.2">
      <c r="A299" s="17"/>
      <c r="B299" s="17"/>
      <c r="C299" s="20"/>
      <c r="D299" s="16"/>
      <c r="E299" s="16"/>
      <c r="F299" s="16"/>
      <c r="G299" s="16"/>
      <c r="H299" s="17"/>
      <c r="I299" s="17"/>
      <c r="J299" s="17"/>
      <c r="K299" s="17"/>
      <c r="L299" s="17"/>
      <c r="M299" s="17"/>
      <c r="N299" s="17"/>
      <c r="O299" s="15"/>
      <c r="P299" s="14"/>
      <c r="Q299" s="14"/>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
      <c r="BH299" s="1"/>
      <c r="BI299" s="1"/>
      <c r="BJ299" s="1"/>
      <c r="BK299" s="1"/>
      <c r="BL299" s="1"/>
      <c r="BM299" s="1"/>
      <c r="BN299" s="1"/>
      <c r="BO299" s="1"/>
      <c r="BP299" s="1"/>
      <c r="BQ299" s="1"/>
      <c r="BR299" s="1"/>
      <c r="BS299" s="1"/>
      <c r="BT299" s="1"/>
    </row>
    <row r="300" spans="1:72" s="96" customFormat="1" x14ac:dyDescent="0.2">
      <c r="A300" s="17"/>
      <c r="B300" s="17"/>
      <c r="C300" s="20"/>
      <c r="D300" s="16"/>
      <c r="E300" s="16"/>
      <c r="F300" s="16"/>
      <c r="G300" s="16"/>
      <c r="H300" s="17"/>
      <c r="I300" s="17"/>
      <c r="J300" s="17"/>
      <c r="K300" s="17"/>
      <c r="L300" s="17"/>
      <c r="M300" s="17"/>
      <c r="N300" s="17"/>
      <c r="O300" s="15"/>
      <c r="P300" s="14"/>
      <c r="Q300" s="14"/>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
      <c r="BH300" s="1"/>
      <c r="BI300" s="1"/>
      <c r="BJ300" s="1"/>
      <c r="BK300" s="1"/>
      <c r="BL300" s="1"/>
      <c r="BM300" s="1"/>
      <c r="BN300" s="1"/>
      <c r="BO300" s="1"/>
      <c r="BP300" s="1"/>
      <c r="BQ300" s="1"/>
      <c r="BR300" s="1"/>
      <c r="BS300" s="1"/>
      <c r="BT300" s="1"/>
    </row>
    <row r="301" spans="1:72" s="96" customFormat="1" x14ac:dyDescent="0.2">
      <c r="A301" s="17"/>
      <c r="B301" s="17"/>
      <c r="C301" s="20"/>
      <c r="D301" s="16"/>
      <c r="E301" s="16"/>
      <c r="F301" s="16"/>
      <c r="G301" s="16"/>
      <c r="H301" s="17"/>
      <c r="I301" s="17"/>
      <c r="J301" s="17"/>
      <c r="K301" s="17"/>
      <c r="L301" s="17"/>
      <c r="M301" s="17"/>
      <c r="N301" s="17"/>
      <c r="O301" s="15"/>
      <c r="P301" s="14"/>
      <c r="Q301" s="14"/>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
      <c r="BH301" s="1"/>
      <c r="BI301" s="1"/>
      <c r="BJ301" s="1"/>
      <c r="BK301" s="1"/>
      <c r="BL301" s="1"/>
      <c r="BM301" s="1"/>
      <c r="BN301" s="1"/>
      <c r="BO301" s="1"/>
      <c r="BP301" s="1"/>
      <c r="BQ301" s="1"/>
      <c r="BR301" s="1"/>
      <c r="BS301" s="1"/>
      <c r="BT301" s="1"/>
    </row>
    <row r="302" spans="1:72" s="96" customFormat="1" x14ac:dyDescent="0.2">
      <c r="A302" s="17"/>
      <c r="B302" s="17"/>
      <c r="C302" s="20"/>
      <c r="D302" s="16"/>
      <c r="E302" s="16"/>
      <c r="F302" s="16"/>
      <c r="G302" s="16"/>
      <c r="H302" s="17"/>
      <c r="I302" s="17"/>
      <c r="J302" s="17"/>
      <c r="K302" s="17"/>
      <c r="L302" s="17"/>
      <c r="M302" s="17"/>
      <c r="N302" s="17"/>
      <c r="O302" s="15"/>
      <c r="P302" s="14"/>
      <c r="Q302" s="14"/>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
      <c r="BH302" s="1"/>
      <c r="BI302" s="1"/>
      <c r="BJ302" s="1"/>
      <c r="BK302" s="1"/>
      <c r="BL302" s="1"/>
      <c r="BM302" s="1"/>
      <c r="BN302" s="1"/>
      <c r="BO302" s="1"/>
      <c r="BP302" s="1"/>
      <c r="BQ302" s="1"/>
      <c r="BR302" s="1"/>
      <c r="BS302" s="1"/>
      <c r="BT302" s="1"/>
    </row>
    <row r="303" spans="1:72" s="96" customFormat="1" x14ac:dyDescent="0.2">
      <c r="A303" s="17"/>
      <c r="B303" s="17"/>
      <c r="C303" s="20"/>
      <c r="D303" s="16"/>
      <c r="E303" s="16"/>
      <c r="F303" s="16"/>
      <c r="G303" s="16"/>
      <c r="H303" s="17"/>
      <c r="I303" s="17"/>
      <c r="J303" s="17"/>
      <c r="K303" s="17"/>
      <c r="L303" s="17"/>
      <c r="M303" s="17"/>
      <c r="N303" s="17"/>
      <c r="O303" s="15"/>
      <c r="P303" s="14"/>
      <c r="Q303" s="14"/>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
      <c r="BH303" s="1"/>
      <c r="BI303" s="1"/>
      <c r="BJ303" s="1"/>
      <c r="BK303" s="1"/>
      <c r="BL303" s="1"/>
      <c r="BM303" s="1"/>
      <c r="BN303" s="1"/>
      <c r="BO303" s="1"/>
      <c r="BP303" s="1"/>
      <c r="BQ303" s="1"/>
      <c r="BR303" s="1"/>
      <c r="BS303" s="1"/>
      <c r="BT303" s="1"/>
    </row>
    <row r="304" spans="1:72" s="96" customFormat="1" x14ac:dyDescent="0.2">
      <c r="A304" s="17"/>
      <c r="B304" s="17"/>
      <c r="C304" s="20"/>
      <c r="D304" s="16"/>
      <c r="E304" s="16"/>
      <c r="F304" s="16"/>
      <c r="G304" s="16"/>
      <c r="H304" s="17"/>
      <c r="I304" s="17"/>
      <c r="J304" s="17"/>
      <c r="K304" s="17"/>
      <c r="L304" s="17"/>
      <c r="M304" s="17"/>
      <c r="N304" s="17"/>
      <c r="O304" s="15"/>
      <c r="P304" s="14"/>
      <c r="Q304" s="14"/>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
      <c r="BH304" s="1"/>
      <c r="BI304" s="1"/>
      <c r="BJ304" s="1"/>
      <c r="BK304" s="1"/>
      <c r="BL304" s="1"/>
      <c r="BM304" s="1"/>
      <c r="BN304" s="1"/>
      <c r="BO304" s="1"/>
      <c r="BP304" s="1"/>
      <c r="BQ304" s="1"/>
      <c r="BR304" s="1"/>
      <c r="BS304" s="1"/>
      <c r="BT304" s="1"/>
    </row>
    <row r="305" spans="1:72" s="96" customFormat="1" x14ac:dyDescent="0.2">
      <c r="A305" s="17"/>
      <c r="B305" s="17"/>
      <c r="C305" s="20"/>
      <c r="D305" s="16"/>
      <c r="E305" s="16"/>
      <c r="F305" s="16"/>
      <c r="G305" s="16"/>
      <c r="H305" s="17"/>
      <c r="I305" s="17"/>
      <c r="J305" s="17"/>
      <c r="K305" s="17"/>
      <c r="L305" s="17"/>
      <c r="M305" s="17"/>
      <c r="N305" s="17"/>
      <c r="O305" s="15"/>
      <c r="P305" s="14"/>
      <c r="Q305" s="14"/>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
      <c r="BH305" s="1"/>
      <c r="BI305" s="1"/>
      <c r="BJ305" s="1"/>
      <c r="BK305" s="1"/>
      <c r="BL305" s="1"/>
      <c r="BM305" s="1"/>
      <c r="BN305" s="1"/>
      <c r="BO305" s="1"/>
      <c r="BP305" s="1"/>
      <c r="BQ305" s="1"/>
      <c r="BR305" s="1"/>
      <c r="BS305" s="1"/>
      <c r="BT305" s="1"/>
    </row>
    <row r="306" spans="1:72" s="96" customFormat="1" x14ac:dyDescent="0.2">
      <c r="A306" s="17"/>
      <c r="B306" s="17"/>
      <c r="C306" s="20"/>
      <c r="D306" s="16"/>
      <c r="E306" s="16"/>
      <c r="F306" s="16"/>
      <c r="G306" s="16"/>
      <c r="H306" s="17"/>
      <c r="I306" s="17"/>
      <c r="J306" s="17"/>
      <c r="K306" s="17"/>
      <c r="L306" s="17"/>
      <c r="M306" s="17"/>
      <c r="N306" s="17"/>
      <c r="O306" s="15"/>
      <c r="P306" s="14"/>
      <c r="Q306" s="14"/>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
      <c r="BH306" s="1"/>
      <c r="BI306" s="1"/>
      <c r="BJ306" s="1"/>
      <c r="BK306" s="1"/>
      <c r="BL306" s="1"/>
      <c r="BM306" s="1"/>
      <c r="BN306" s="1"/>
      <c r="BO306" s="1"/>
      <c r="BP306" s="1"/>
      <c r="BQ306" s="1"/>
      <c r="BR306" s="1"/>
      <c r="BS306" s="1"/>
      <c r="BT306" s="1"/>
    </row>
    <row r="307" spans="1:72" s="96" customFormat="1" x14ac:dyDescent="0.2">
      <c r="A307" s="17"/>
      <c r="B307" s="17"/>
      <c r="C307" s="20"/>
      <c r="D307" s="16"/>
      <c r="E307" s="16"/>
      <c r="F307" s="16"/>
      <c r="G307" s="16"/>
      <c r="H307" s="17"/>
      <c r="I307" s="17"/>
      <c r="J307" s="17"/>
      <c r="K307" s="17"/>
      <c r="L307" s="17"/>
      <c r="M307" s="17"/>
      <c r="N307" s="17"/>
      <c r="O307" s="15"/>
      <c r="P307" s="14"/>
      <c r="Q307" s="14"/>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
      <c r="BH307" s="1"/>
      <c r="BI307" s="1"/>
      <c r="BJ307" s="1"/>
      <c r="BK307" s="1"/>
      <c r="BL307" s="1"/>
      <c r="BM307" s="1"/>
      <c r="BN307" s="1"/>
      <c r="BO307" s="1"/>
      <c r="BP307" s="1"/>
      <c r="BQ307" s="1"/>
      <c r="BR307" s="1"/>
      <c r="BS307" s="1"/>
      <c r="BT307" s="1"/>
    </row>
    <row r="308" spans="1:72" s="96" customFormat="1" x14ac:dyDescent="0.2">
      <c r="A308" s="17"/>
      <c r="B308" s="17"/>
      <c r="C308" s="20"/>
      <c r="D308" s="16"/>
      <c r="E308" s="16"/>
      <c r="F308" s="16"/>
      <c r="G308" s="16"/>
      <c r="H308" s="17"/>
      <c r="I308" s="17"/>
      <c r="J308" s="17"/>
      <c r="K308" s="17"/>
      <c r="L308" s="17"/>
      <c r="M308" s="17"/>
      <c r="N308" s="17"/>
      <c r="O308" s="15"/>
      <c r="P308" s="14"/>
      <c r="Q308" s="14"/>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
      <c r="BH308" s="1"/>
      <c r="BI308" s="1"/>
      <c r="BJ308" s="1"/>
      <c r="BK308" s="1"/>
      <c r="BL308" s="1"/>
      <c r="BM308" s="1"/>
      <c r="BN308" s="1"/>
      <c r="BO308" s="1"/>
      <c r="BP308" s="1"/>
      <c r="BQ308" s="1"/>
      <c r="BR308" s="1"/>
      <c r="BS308" s="1"/>
      <c r="BT308" s="1"/>
    </row>
    <row r="309" spans="1:72" s="96" customFormat="1" x14ac:dyDescent="0.2">
      <c r="A309" s="17"/>
      <c r="B309" s="17"/>
      <c r="C309" s="20"/>
      <c r="D309" s="16"/>
      <c r="E309" s="16"/>
      <c r="F309" s="16"/>
      <c r="G309" s="16"/>
      <c r="H309" s="17"/>
      <c r="I309" s="17"/>
      <c r="J309" s="17"/>
      <c r="K309" s="17"/>
      <c r="L309" s="17"/>
      <c r="M309" s="17"/>
      <c r="N309" s="17"/>
      <c r="O309" s="15"/>
      <c r="P309" s="14"/>
      <c r="Q309" s="14"/>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
      <c r="BH309" s="1"/>
      <c r="BI309" s="1"/>
      <c r="BJ309" s="1"/>
      <c r="BK309" s="1"/>
      <c r="BL309" s="1"/>
      <c r="BM309" s="1"/>
      <c r="BN309" s="1"/>
      <c r="BO309" s="1"/>
      <c r="BP309" s="1"/>
      <c r="BQ309" s="1"/>
      <c r="BR309" s="1"/>
      <c r="BS309" s="1"/>
      <c r="BT309" s="1"/>
    </row>
    <row r="310" spans="1:72" s="96" customFormat="1" x14ac:dyDescent="0.2">
      <c r="A310" s="17"/>
      <c r="B310" s="17"/>
      <c r="C310" s="20"/>
      <c r="D310" s="16"/>
      <c r="E310" s="16"/>
      <c r="F310" s="16"/>
      <c r="G310" s="16"/>
      <c r="H310" s="17"/>
      <c r="I310" s="17"/>
      <c r="J310" s="17"/>
      <c r="K310" s="17"/>
      <c r="L310" s="17"/>
      <c r="M310" s="17"/>
      <c r="N310" s="17"/>
      <c r="O310" s="15"/>
      <c r="P310" s="14"/>
      <c r="Q310" s="14"/>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
      <c r="BH310" s="1"/>
      <c r="BI310" s="1"/>
      <c r="BJ310" s="1"/>
      <c r="BK310" s="1"/>
      <c r="BL310" s="1"/>
      <c r="BM310" s="1"/>
      <c r="BN310" s="1"/>
      <c r="BO310" s="1"/>
      <c r="BP310" s="1"/>
      <c r="BQ310" s="1"/>
      <c r="BR310" s="1"/>
      <c r="BS310" s="1"/>
      <c r="BT310" s="1"/>
    </row>
    <row r="311" spans="1:72" s="96" customFormat="1" x14ac:dyDescent="0.2">
      <c r="A311" s="17"/>
      <c r="B311" s="17"/>
      <c r="C311" s="20"/>
      <c r="D311" s="16"/>
      <c r="E311" s="16"/>
      <c r="F311" s="16"/>
      <c r="G311" s="16"/>
      <c r="H311" s="17"/>
      <c r="I311" s="17"/>
      <c r="J311" s="17"/>
      <c r="K311" s="17"/>
      <c r="L311" s="17"/>
      <c r="M311" s="17"/>
      <c r="N311" s="17"/>
      <c r="O311" s="15"/>
      <c r="P311" s="14"/>
      <c r="Q311" s="14"/>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
      <c r="BH311" s="1"/>
      <c r="BI311" s="1"/>
      <c r="BJ311" s="1"/>
      <c r="BK311" s="1"/>
      <c r="BL311" s="1"/>
      <c r="BM311" s="1"/>
      <c r="BN311" s="1"/>
      <c r="BO311" s="1"/>
      <c r="BP311" s="1"/>
      <c r="BQ311" s="1"/>
      <c r="BR311" s="1"/>
      <c r="BS311" s="1"/>
      <c r="BT311" s="1"/>
    </row>
    <row r="312" spans="1:72" s="96" customFormat="1" x14ac:dyDescent="0.2">
      <c r="A312" s="17"/>
      <c r="B312" s="17"/>
      <c r="C312" s="20"/>
      <c r="D312" s="16"/>
      <c r="E312" s="16"/>
      <c r="F312" s="16"/>
      <c r="G312" s="16"/>
      <c r="H312" s="17"/>
      <c r="I312" s="17"/>
      <c r="J312" s="17"/>
      <c r="K312" s="17"/>
      <c r="L312" s="17"/>
      <c r="M312" s="17"/>
      <c r="N312" s="17"/>
      <c r="O312" s="15"/>
      <c r="P312" s="14"/>
      <c r="Q312" s="14"/>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
      <c r="BH312" s="1"/>
      <c r="BI312" s="1"/>
      <c r="BJ312" s="1"/>
      <c r="BK312" s="1"/>
      <c r="BL312" s="1"/>
      <c r="BM312" s="1"/>
      <c r="BN312" s="1"/>
      <c r="BO312" s="1"/>
      <c r="BP312" s="1"/>
      <c r="BQ312" s="1"/>
      <c r="BR312" s="1"/>
      <c r="BS312" s="1"/>
      <c r="BT312" s="1"/>
    </row>
    <row r="313" spans="1:72" s="96" customFormat="1" x14ac:dyDescent="0.2">
      <c r="A313" s="17"/>
      <c r="B313" s="17"/>
      <c r="C313" s="20"/>
      <c r="D313" s="16"/>
      <c r="E313" s="16"/>
      <c r="F313" s="16"/>
      <c r="G313" s="16"/>
      <c r="H313" s="17"/>
      <c r="I313" s="17"/>
      <c r="J313" s="17"/>
      <c r="K313" s="17"/>
      <c r="L313" s="17"/>
      <c r="M313" s="17"/>
      <c r="N313" s="17"/>
      <c r="O313" s="15"/>
      <c r="P313" s="14"/>
      <c r="Q313" s="14"/>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
      <c r="BH313" s="1"/>
      <c r="BI313" s="1"/>
      <c r="BJ313" s="1"/>
      <c r="BK313" s="1"/>
      <c r="BL313" s="1"/>
      <c r="BM313" s="1"/>
      <c r="BN313" s="1"/>
      <c r="BO313" s="1"/>
      <c r="BP313" s="1"/>
      <c r="BQ313" s="1"/>
      <c r="BR313" s="1"/>
      <c r="BS313" s="1"/>
      <c r="BT313" s="1"/>
    </row>
    <row r="314" spans="1:72" s="96" customFormat="1" x14ac:dyDescent="0.2">
      <c r="A314" s="17"/>
      <c r="B314" s="17"/>
      <c r="C314" s="20"/>
      <c r="D314" s="16"/>
      <c r="E314" s="16"/>
      <c r="F314" s="16"/>
      <c r="G314" s="16"/>
      <c r="H314" s="17"/>
      <c r="I314" s="17"/>
      <c r="J314" s="17"/>
      <c r="K314" s="17"/>
      <c r="L314" s="17"/>
      <c r="M314" s="17"/>
      <c r="N314" s="17"/>
      <c r="O314" s="15"/>
      <c r="P314" s="14"/>
      <c r="Q314" s="14"/>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
      <c r="BH314" s="1"/>
      <c r="BI314" s="1"/>
      <c r="BJ314" s="1"/>
      <c r="BK314" s="1"/>
      <c r="BL314" s="1"/>
      <c r="BM314" s="1"/>
      <c r="BN314" s="1"/>
      <c r="BO314" s="1"/>
      <c r="BP314" s="1"/>
      <c r="BQ314" s="1"/>
      <c r="BR314" s="1"/>
      <c r="BS314" s="1"/>
      <c r="BT314" s="1"/>
    </row>
    <row r="315" spans="1:72" s="96" customFormat="1" x14ac:dyDescent="0.2">
      <c r="A315" s="17"/>
      <c r="B315" s="17"/>
      <c r="C315" s="20"/>
      <c r="D315" s="16"/>
      <c r="E315" s="16"/>
      <c r="F315" s="16"/>
      <c r="G315" s="16"/>
      <c r="H315" s="17"/>
      <c r="I315" s="17"/>
      <c r="J315" s="17"/>
      <c r="K315" s="17"/>
      <c r="L315" s="17"/>
      <c r="M315" s="17"/>
      <c r="N315" s="17"/>
      <c r="O315" s="15"/>
      <c r="P315" s="14"/>
      <c r="Q315" s="14"/>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
      <c r="BH315" s="1"/>
      <c r="BI315" s="1"/>
      <c r="BJ315" s="1"/>
      <c r="BK315" s="1"/>
      <c r="BL315" s="1"/>
      <c r="BM315" s="1"/>
      <c r="BN315" s="1"/>
      <c r="BO315" s="1"/>
      <c r="BP315" s="1"/>
      <c r="BQ315" s="1"/>
      <c r="BR315" s="1"/>
      <c r="BS315" s="1"/>
      <c r="BT315" s="1"/>
    </row>
    <row r="316" spans="1:72" s="96" customFormat="1" x14ac:dyDescent="0.2">
      <c r="A316" s="17"/>
      <c r="B316" s="17"/>
      <c r="C316" s="20"/>
      <c r="D316" s="16"/>
      <c r="E316" s="16"/>
      <c r="F316" s="16"/>
      <c r="G316" s="16"/>
      <c r="H316" s="17"/>
      <c r="I316" s="17"/>
      <c r="J316" s="17"/>
      <c r="K316" s="17"/>
      <c r="L316" s="17"/>
      <c r="M316" s="17"/>
      <c r="N316" s="17"/>
      <c r="O316" s="15"/>
      <c r="P316" s="14"/>
      <c r="Q316" s="14"/>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
      <c r="BH316" s="1"/>
      <c r="BI316" s="1"/>
      <c r="BJ316" s="1"/>
      <c r="BK316" s="1"/>
      <c r="BL316" s="1"/>
      <c r="BM316" s="1"/>
      <c r="BN316" s="1"/>
      <c r="BO316" s="1"/>
      <c r="BP316" s="1"/>
      <c r="BQ316" s="1"/>
      <c r="BR316" s="1"/>
      <c r="BS316" s="1"/>
      <c r="BT316" s="1"/>
    </row>
    <row r="317" spans="1:72" s="96" customFormat="1" x14ac:dyDescent="0.2">
      <c r="A317" s="17"/>
      <c r="B317" s="17"/>
      <c r="C317" s="20"/>
      <c r="D317" s="16"/>
      <c r="E317" s="16"/>
      <c r="F317" s="16"/>
      <c r="G317" s="16"/>
      <c r="H317" s="17"/>
      <c r="I317" s="17"/>
      <c r="J317" s="17"/>
      <c r="K317" s="17"/>
      <c r="L317" s="17"/>
      <c r="M317" s="17"/>
      <c r="N317" s="17"/>
      <c r="O317" s="15"/>
      <c r="P317" s="14"/>
      <c r="Q317" s="14"/>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
      <c r="BH317" s="1"/>
      <c r="BI317" s="1"/>
      <c r="BJ317" s="1"/>
      <c r="BK317" s="1"/>
      <c r="BL317" s="1"/>
      <c r="BM317" s="1"/>
      <c r="BN317" s="1"/>
      <c r="BO317" s="1"/>
      <c r="BP317" s="1"/>
      <c r="BQ317" s="1"/>
      <c r="BR317" s="1"/>
      <c r="BS317" s="1"/>
      <c r="BT317" s="1"/>
    </row>
    <row r="318" spans="1:72" s="96" customFormat="1" x14ac:dyDescent="0.2">
      <c r="A318" s="17"/>
      <c r="B318" s="17"/>
      <c r="C318" s="20"/>
      <c r="D318" s="16"/>
      <c r="E318" s="16"/>
      <c r="F318" s="16"/>
      <c r="G318" s="16"/>
      <c r="H318" s="17"/>
      <c r="I318" s="17"/>
      <c r="J318" s="17"/>
      <c r="K318" s="17"/>
      <c r="L318" s="17"/>
      <c r="M318" s="17"/>
      <c r="N318" s="17"/>
      <c r="O318" s="15"/>
      <c r="P318" s="14"/>
      <c r="Q318" s="14"/>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
      <c r="BH318" s="1"/>
      <c r="BI318" s="1"/>
      <c r="BJ318" s="1"/>
      <c r="BK318" s="1"/>
      <c r="BL318" s="1"/>
      <c r="BM318" s="1"/>
      <c r="BN318" s="1"/>
      <c r="BO318" s="1"/>
      <c r="BP318" s="1"/>
      <c r="BQ318" s="1"/>
      <c r="BR318" s="1"/>
      <c r="BS318" s="1"/>
      <c r="BT318" s="1"/>
    </row>
    <row r="319" spans="1:72" s="96" customFormat="1" x14ac:dyDescent="0.2">
      <c r="A319" s="17"/>
      <c r="B319" s="17"/>
      <c r="C319" s="20"/>
      <c r="D319" s="16"/>
      <c r="E319" s="16"/>
      <c r="F319" s="16"/>
      <c r="G319" s="16"/>
      <c r="H319" s="17"/>
      <c r="I319" s="17"/>
      <c r="J319" s="17"/>
      <c r="K319" s="17"/>
      <c r="L319" s="17"/>
      <c r="M319" s="17"/>
      <c r="N319" s="17"/>
      <c r="O319" s="15"/>
      <c r="P319" s="14"/>
      <c r="Q319" s="14"/>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
      <c r="BH319" s="1"/>
      <c r="BI319" s="1"/>
      <c r="BJ319" s="1"/>
      <c r="BK319" s="1"/>
      <c r="BL319" s="1"/>
      <c r="BM319" s="1"/>
      <c r="BN319" s="1"/>
      <c r="BO319" s="1"/>
      <c r="BP319" s="1"/>
      <c r="BQ319" s="1"/>
      <c r="BR319" s="1"/>
      <c r="BS319" s="1"/>
      <c r="BT319" s="1"/>
    </row>
    <row r="320" spans="1:72" s="96" customFormat="1" x14ac:dyDescent="0.2">
      <c r="A320" s="17"/>
      <c r="B320" s="17"/>
      <c r="C320" s="20"/>
      <c r="D320" s="16"/>
      <c r="E320" s="16"/>
      <c r="F320" s="16"/>
      <c r="G320" s="16"/>
      <c r="H320" s="17"/>
      <c r="I320" s="17"/>
      <c r="J320" s="17"/>
      <c r="K320" s="17"/>
      <c r="L320" s="17"/>
      <c r="M320" s="17"/>
      <c r="N320" s="17"/>
      <c r="O320" s="15"/>
      <c r="P320" s="14"/>
      <c r="Q320" s="14"/>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
      <c r="BH320" s="1"/>
      <c r="BI320" s="1"/>
      <c r="BJ320" s="1"/>
      <c r="BK320" s="1"/>
      <c r="BL320" s="1"/>
      <c r="BM320" s="1"/>
      <c r="BN320" s="1"/>
      <c r="BO320" s="1"/>
      <c r="BP320" s="1"/>
      <c r="BQ320" s="1"/>
      <c r="BR320" s="1"/>
      <c r="BS320" s="1"/>
      <c r="BT320" s="1"/>
    </row>
    <row r="321" spans="1:72" s="96" customFormat="1" x14ac:dyDescent="0.2">
      <c r="A321" s="17"/>
      <c r="B321" s="17"/>
      <c r="C321" s="20"/>
      <c r="D321" s="16"/>
      <c r="E321" s="16"/>
      <c r="F321" s="16"/>
      <c r="G321" s="16"/>
      <c r="H321" s="17"/>
      <c r="I321" s="17"/>
      <c r="J321" s="17"/>
      <c r="K321" s="17"/>
      <c r="L321" s="17"/>
      <c r="M321" s="17"/>
      <c r="N321" s="17"/>
      <c r="O321" s="15"/>
      <c r="P321" s="14"/>
      <c r="Q321" s="14"/>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
      <c r="BH321" s="1"/>
      <c r="BI321" s="1"/>
      <c r="BJ321" s="1"/>
      <c r="BK321" s="1"/>
      <c r="BL321" s="1"/>
      <c r="BM321" s="1"/>
      <c r="BN321" s="1"/>
      <c r="BO321" s="1"/>
      <c r="BP321" s="1"/>
      <c r="BQ321" s="1"/>
      <c r="BR321" s="1"/>
      <c r="BS321" s="1"/>
      <c r="BT321" s="1"/>
    </row>
    <row r="322" spans="1:72" s="96" customFormat="1" x14ac:dyDescent="0.2">
      <c r="A322" s="17"/>
      <c r="B322" s="17"/>
      <c r="C322" s="20"/>
      <c r="D322" s="16"/>
      <c r="E322" s="16"/>
      <c r="F322" s="16"/>
      <c r="G322" s="16"/>
      <c r="H322" s="17"/>
      <c r="I322" s="17"/>
      <c r="J322" s="17"/>
      <c r="K322" s="17"/>
      <c r="L322" s="17"/>
      <c r="M322" s="17"/>
      <c r="N322" s="17"/>
      <c r="O322" s="15"/>
      <c r="P322" s="14"/>
      <c r="Q322" s="14"/>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
      <c r="BH322" s="1"/>
      <c r="BI322" s="1"/>
      <c r="BJ322" s="1"/>
      <c r="BK322" s="1"/>
      <c r="BL322" s="1"/>
      <c r="BM322" s="1"/>
      <c r="BN322" s="1"/>
      <c r="BO322" s="1"/>
      <c r="BP322" s="1"/>
      <c r="BQ322" s="1"/>
      <c r="BR322" s="1"/>
      <c r="BS322" s="1"/>
      <c r="BT322" s="1"/>
    </row>
    <row r="323" spans="1:72" s="96" customFormat="1" x14ac:dyDescent="0.2">
      <c r="A323" s="17"/>
      <c r="B323" s="17"/>
      <c r="C323" s="20"/>
      <c r="D323" s="16"/>
      <c r="E323" s="16"/>
      <c r="F323" s="16"/>
      <c r="G323" s="16"/>
      <c r="H323" s="17"/>
      <c r="I323" s="17"/>
      <c r="J323" s="17"/>
      <c r="K323" s="17"/>
      <c r="L323" s="17"/>
      <c r="M323" s="17"/>
      <c r="N323" s="17"/>
      <c r="O323" s="15"/>
      <c r="P323" s="14"/>
      <c r="Q323" s="14"/>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
      <c r="BH323" s="1"/>
      <c r="BI323" s="1"/>
      <c r="BJ323" s="1"/>
      <c r="BK323" s="1"/>
      <c r="BL323" s="1"/>
      <c r="BM323" s="1"/>
      <c r="BN323" s="1"/>
      <c r="BO323" s="1"/>
      <c r="BP323" s="1"/>
      <c r="BQ323" s="1"/>
      <c r="BR323" s="1"/>
      <c r="BS323" s="1"/>
      <c r="BT323" s="1"/>
    </row>
    <row r="324" spans="1:72" s="96" customFormat="1" x14ac:dyDescent="0.2">
      <c r="A324" s="17"/>
      <c r="B324" s="17"/>
      <c r="C324" s="20"/>
      <c r="D324" s="16"/>
      <c r="E324" s="16"/>
      <c r="F324" s="16"/>
      <c r="G324" s="16"/>
      <c r="H324" s="17"/>
      <c r="I324" s="17"/>
      <c r="J324" s="17"/>
      <c r="K324" s="17"/>
      <c r="L324" s="17"/>
      <c r="M324" s="17"/>
      <c r="N324" s="17"/>
      <c r="O324" s="15"/>
      <c r="P324" s="14"/>
      <c r="Q324" s="14"/>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
      <c r="BH324" s="1"/>
      <c r="BI324" s="1"/>
      <c r="BJ324" s="1"/>
      <c r="BK324" s="1"/>
      <c r="BL324" s="1"/>
      <c r="BM324" s="1"/>
      <c r="BN324" s="1"/>
      <c r="BO324" s="1"/>
      <c r="BP324" s="1"/>
      <c r="BQ324" s="1"/>
      <c r="BR324" s="1"/>
      <c r="BS324" s="1"/>
      <c r="BT324" s="1"/>
    </row>
    <row r="325" spans="1:72" s="96" customFormat="1" x14ac:dyDescent="0.2">
      <c r="A325" s="17"/>
      <c r="B325" s="17"/>
      <c r="C325" s="20"/>
      <c r="D325" s="16"/>
      <c r="E325" s="16"/>
      <c r="F325" s="16"/>
      <c r="G325" s="16"/>
      <c r="H325" s="17"/>
      <c r="I325" s="17"/>
      <c r="J325" s="17"/>
      <c r="K325" s="17"/>
      <c r="L325" s="17"/>
      <c r="M325" s="17"/>
      <c r="N325" s="17"/>
      <c r="O325" s="15"/>
      <c r="P325" s="14"/>
      <c r="Q325" s="14"/>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
      <c r="BH325" s="1"/>
      <c r="BI325" s="1"/>
      <c r="BJ325" s="1"/>
      <c r="BK325" s="1"/>
      <c r="BL325" s="1"/>
      <c r="BM325" s="1"/>
      <c r="BN325" s="1"/>
      <c r="BO325" s="1"/>
      <c r="BP325" s="1"/>
      <c r="BQ325" s="1"/>
      <c r="BR325" s="1"/>
      <c r="BS325" s="1"/>
      <c r="BT325" s="1"/>
    </row>
    <row r="326" spans="1:72" s="96" customFormat="1" x14ac:dyDescent="0.2">
      <c r="A326" s="17"/>
      <c r="B326" s="17"/>
      <c r="C326" s="20"/>
      <c r="D326" s="16"/>
      <c r="E326" s="16"/>
      <c r="F326" s="16"/>
      <c r="G326" s="16"/>
      <c r="H326" s="17"/>
      <c r="I326" s="17"/>
      <c r="J326" s="17"/>
      <c r="K326" s="17"/>
      <c r="L326" s="17"/>
      <c r="M326" s="17"/>
      <c r="N326" s="17"/>
      <c r="O326" s="15"/>
      <c r="P326" s="14"/>
      <c r="Q326" s="14"/>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
      <c r="BH326" s="1"/>
      <c r="BI326" s="1"/>
      <c r="BJ326" s="1"/>
      <c r="BK326" s="1"/>
      <c r="BL326" s="1"/>
      <c r="BM326" s="1"/>
      <c r="BN326" s="1"/>
      <c r="BO326" s="1"/>
      <c r="BP326" s="1"/>
      <c r="BQ326" s="1"/>
      <c r="BR326" s="1"/>
      <c r="BS326" s="1"/>
      <c r="BT326" s="1"/>
    </row>
    <row r="327" spans="1:72" s="96" customFormat="1" x14ac:dyDescent="0.2">
      <c r="A327" s="17"/>
      <c r="B327" s="17"/>
      <c r="C327" s="20"/>
      <c r="D327" s="16"/>
      <c r="E327" s="16"/>
      <c r="F327" s="16"/>
      <c r="G327" s="16"/>
      <c r="H327" s="17"/>
      <c r="I327" s="17"/>
      <c r="J327" s="17"/>
      <c r="K327" s="17"/>
      <c r="L327" s="17"/>
      <c r="M327" s="17"/>
      <c r="N327" s="17"/>
      <c r="O327" s="15"/>
      <c r="P327" s="14"/>
      <c r="Q327" s="14"/>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
      <c r="BH327" s="1"/>
      <c r="BI327" s="1"/>
      <c r="BJ327" s="1"/>
      <c r="BK327" s="1"/>
      <c r="BL327" s="1"/>
      <c r="BM327" s="1"/>
      <c r="BN327" s="1"/>
      <c r="BO327" s="1"/>
      <c r="BP327" s="1"/>
      <c r="BQ327" s="1"/>
      <c r="BR327" s="1"/>
      <c r="BS327" s="1"/>
      <c r="BT327" s="1"/>
    </row>
    <row r="328" spans="1:72" s="96" customFormat="1" x14ac:dyDescent="0.2">
      <c r="A328" s="17"/>
      <c r="B328" s="17"/>
      <c r="C328" s="20"/>
      <c r="D328" s="16"/>
      <c r="E328" s="16"/>
      <c r="F328" s="16"/>
      <c r="G328" s="16"/>
      <c r="H328" s="17"/>
      <c r="I328" s="17"/>
      <c r="J328" s="17"/>
      <c r="K328" s="17"/>
      <c r="L328" s="17"/>
      <c r="M328" s="17"/>
      <c r="N328" s="17"/>
      <c r="O328" s="15"/>
      <c r="P328" s="14"/>
      <c r="Q328" s="14"/>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
      <c r="BH328" s="1"/>
      <c r="BI328" s="1"/>
      <c r="BJ328" s="1"/>
      <c r="BK328" s="1"/>
      <c r="BL328" s="1"/>
      <c r="BM328" s="1"/>
      <c r="BN328" s="1"/>
      <c r="BO328" s="1"/>
      <c r="BP328" s="1"/>
      <c r="BQ328" s="1"/>
      <c r="BR328" s="1"/>
      <c r="BS328" s="1"/>
      <c r="BT328" s="1"/>
    </row>
    <row r="329" spans="1:72" s="96" customFormat="1" x14ac:dyDescent="0.2">
      <c r="A329" s="17"/>
      <c r="B329" s="17"/>
      <c r="C329" s="20"/>
      <c r="D329" s="16"/>
      <c r="E329" s="16"/>
      <c r="F329" s="16"/>
      <c r="G329" s="16"/>
      <c r="H329" s="17"/>
      <c r="I329" s="17"/>
      <c r="J329" s="17"/>
      <c r="K329" s="17"/>
      <c r="L329" s="17"/>
      <c r="M329" s="17"/>
      <c r="N329" s="17"/>
      <c r="O329" s="15"/>
      <c r="P329" s="14"/>
      <c r="Q329" s="14"/>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
      <c r="BH329" s="1"/>
      <c r="BI329" s="1"/>
      <c r="BJ329" s="1"/>
      <c r="BK329" s="1"/>
      <c r="BL329" s="1"/>
      <c r="BM329" s="1"/>
      <c r="BN329" s="1"/>
      <c r="BO329" s="1"/>
      <c r="BP329" s="1"/>
      <c r="BQ329" s="1"/>
      <c r="BR329" s="1"/>
      <c r="BS329" s="1"/>
      <c r="BT329" s="1"/>
    </row>
    <row r="330" spans="1:72" s="96" customFormat="1" x14ac:dyDescent="0.2">
      <c r="A330" s="17"/>
      <c r="B330" s="17"/>
      <c r="C330" s="20"/>
      <c r="D330" s="16"/>
      <c r="E330" s="16"/>
      <c r="F330" s="16"/>
      <c r="G330" s="16"/>
      <c r="H330" s="17"/>
      <c r="I330" s="17"/>
      <c r="J330" s="17"/>
      <c r="K330" s="17"/>
      <c r="L330" s="17"/>
      <c r="M330" s="17"/>
      <c r="N330" s="17"/>
      <c r="O330" s="15"/>
      <c r="P330" s="14"/>
      <c r="Q330" s="14"/>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
      <c r="BH330" s="1"/>
      <c r="BI330" s="1"/>
      <c r="BJ330" s="1"/>
      <c r="BK330" s="1"/>
      <c r="BL330" s="1"/>
      <c r="BM330" s="1"/>
      <c r="BN330" s="1"/>
      <c r="BO330" s="1"/>
      <c r="BP330" s="1"/>
      <c r="BQ330" s="1"/>
      <c r="BR330" s="1"/>
      <c r="BS330" s="1"/>
      <c r="BT330" s="1"/>
    </row>
    <row r="331" spans="1:72" s="96" customFormat="1" x14ac:dyDescent="0.2">
      <c r="A331" s="17"/>
      <c r="B331" s="17"/>
      <c r="C331" s="20"/>
      <c r="D331" s="16"/>
      <c r="E331" s="16"/>
      <c r="F331" s="16"/>
      <c r="G331" s="16"/>
      <c r="H331" s="17"/>
      <c r="I331" s="17"/>
      <c r="J331" s="17"/>
      <c r="K331" s="17"/>
      <c r="L331" s="17"/>
      <c r="M331" s="17"/>
      <c r="N331" s="17"/>
      <c r="O331" s="15"/>
      <c r="P331" s="14"/>
      <c r="Q331" s="14"/>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
      <c r="BH331" s="1"/>
      <c r="BI331" s="1"/>
      <c r="BJ331" s="1"/>
      <c r="BK331" s="1"/>
      <c r="BL331" s="1"/>
      <c r="BM331" s="1"/>
      <c r="BN331" s="1"/>
      <c r="BO331" s="1"/>
      <c r="BP331" s="1"/>
      <c r="BQ331" s="1"/>
      <c r="BR331" s="1"/>
      <c r="BS331" s="1"/>
      <c r="BT331" s="1"/>
    </row>
    <row r="332" spans="1:72" s="96" customFormat="1" x14ac:dyDescent="0.2">
      <c r="A332" s="17"/>
      <c r="B332" s="17"/>
      <c r="C332" s="20"/>
      <c r="D332" s="16"/>
      <c r="E332" s="16"/>
      <c r="F332" s="16"/>
      <c r="G332" s="16"/>
      <c r="H332" s="17"/>
      <c r="I332" s="17"/>
      <c r="J332" s="17"/>
      <c r="K332" s="17"/>
      <c r="L332" s="17"/>
      <c r="M332" s="17"/>
      <c r="N332" s="17"/>
      <c r="O332" s="15"/>
      <c r="P332" s="14"/>
      <c r="Q332" s="14"/>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
      <c r="BH332" s="1"/>
      <c r="BI332" s="1"/>
      <c r="BJ332" s="1"/>
      <c r="BK332" s="1"/>
      <c r="BL332" s="1"/>
      <c r="BM332" s="1"/>
      <c r="BN332" s="1"/>
      <c r="BO332" s="1"/>
      <c r="BP332" s="1"/>
      <c r="BQ332" s="1"/>
      <c r="BR332" s="1"/>
      <c r="BS332" s="1"/>
      <c r="BT332" s="1"/>
    </row>
    <row r="333" spans="1:72" s="96" customFormat="1" x14ac:dyDescent="0.2">
      <c r="A333" s="17"/>
      <c r="B333" s="17"/>
      <c r="C333" s="20"/>
      <c r="D333" s="16"/>
      <c r="E333" s="16"/>
      <c r="F333" s="16"/>
      <c r="G333" s="16"/>
      <c r="H333" s="17"/>
      <c r="I333" s="17"/>
      <c r="J333" s="17"/>
      <c r="K333" s="17"/>
      <c r="L333" s="17"/>
      <c r="M333" s="17"/>
      <c r="N333" s="17"/>
      <c r="O333" s="15"/>
      <c r="P333" s="14"/>
      <c r="Q333" s="14"/>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
      <c r="BH333" s="1"/>
      <c r="BI333" s="1"/>
      <c r="BJ333" s="1"/>
      <c r="BK333" s="1"/>
      <c r="BL333" s="1"/>
      <c r="BM333" s="1"/>
      <c r="BN333" s="1"/>
      <c r="BO333" s="1"/>
      <c r="BP333" s="1"/>
      <c r="BQ333" s="1"/>
      <c r="BR333" s="1"/>
      <c r="BS333" s="1"/>
      <c r="BT333" s="1"/>
    </row>
    <row r="334" spans="1:72" s="96" customFormat="1" x14ac:dyDescent="0.2">
      <c r="A334" s="17"/>
      <c r="B334" s="17"/>
      <c r="C334" s="20"/>
      <c r="D334" s="16"/>
      <c r="E334" s="16"/>
      <c r="F334" s="16"/>
      <c r="G334" s="16"/>
      <c r="H334" s="17"/>
      <c r="I334" s="17"/>
      <c r="J334" s="17"/>
      <c r="K334" s="17"/>
      <c r="L334" s="17"/>
      <c r="M334" s="17"/>
      <c r="N334" s="17"/>
      <c r="O334" s="15"/>
      <c r="P334" s="14"/>
      <c r="Q334" s="14"/>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
      <c r="BH334" s="1"/>
      <c r="BI334" s="1"/>
      <c r="BJ334" s="1"/>
      <c r="BK334" s="1"/>
      <c r="BL334" s="1"/>
      <c r="BM334" s="1"/>
      <c r="BN334" s="1"/>
      <c r="BO334" s="1"/>
      <c r="BP334" s="1"/>
      <c r="BQ334" s="1"/>
      <c r="BR334" s="1"/>
      <c r="BS334" s="1"/>
      <c r="BT334" s="1"/>
    </row>
    <row r="335" spans="1:72" s="96" customFormat="1" x14ac:dyDescent="0.2">
      <c r="A335" s="17"/>
      <c r="B335" s="17"/>
      <c r="C335" s="20"/>
      <c r="D335" s="16"/>
      <c r="E335" s="16"/>
      <c r="F335" s="16"/>
      <c r="G335" s="16"/>
      <c r="H335" s="17"/>
      <c r="I335" s="17"/>
      <c r="J335" s="17"/>
      <c r="K335" s="17"/>
      <c r="L335" s="17"/>
      <c r="M335" s="17"/>
      <c r="N335" s="17"/>
      <c r="O335" s="15"/>
      <c r="P335" s="14"/>
      <c r="Q335" s="14"/>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
      <c r="BH335" s="1"/>
      <c r="BI335" s="1"/>
      <c r="BJ335" s="1"/>
      <c r="BK335" s="1"/>
      <c r="BL335" s="1"/>
      <c r="BM335" s="1"/>
      <c r="BN335" s="1"/>
      <c r="BO335" s="1"/>
      <c r="BP335" s="1"/>
      <c r="BQ335" s="1"/>
      <c r="BR335" s="1"/>
      <c r="BS335" s="1"/>
      <c r="BT335" s="1"/>
    </row>
    <row r="336" spans="1:72" s="96" customFormat="1" x14ac:dyDescent="0.2">
      <c r="A336" s="17"/>
      <c r="B336" s="17"/>
      <c r="C336" s="20"/>
      <c r="D336" s="16"/>
      <c r="E336" s="16"/>
      <c r="F336" s="16"/>
      <c r="G336" s="16"/>
      <c r="H336" s="17"/>
      <c r="I336" s="17"/>
      <c r="J336" s="17"/>
      <c r="K336" s="17"/>
      <c r="L336" s="17"/>
      <c r="M336" s="17"/>
      <c r="N336" s="17"/>
      <c r="O336" s="15"/>
      <c r="P336" s="14"/>
      <c r="Q336" s="14"/>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
      <c r="BH336" s="1"/>
      <c r="BI336" s="1"/>
      <c r="BJ336" s="1"/>
      <c r="BK336" s="1"/>
      <c r="BL336" s="1"/>
      <c r="BM336" s="1"/>
      <c r="BN336" s="1"/>
      <c r="BO336" s="1"/>
      <c r="BP336" s="1"/>
      <c r="BQ336" s="1"/>
      <c r="BR336" s="1"/>
      <c r="BS336" s="1"/>
      <c r="BT336" s="1"/>
    </row>
    <row r="337" spans="1:72" s="96" customFormat="1" x14ac:dyDescent="0.2">
      <c r="A337" s="17"/>
      <c r="B337" s="17"/>
      <c r="C337" s="20"/>
      <c r="D337" s="16"/>
      <c r="E337" s="16"/>
      <c r="F337" s="16"/>
      <c r="G337" s="16"/>
      <c r="H337" s="17"/>
      <c r="I337" s="17"/>
      <c r="J337" s="17"/>
      <c r="K337" s="17"/>
      <c r="L337" s="17"/>
      <c r="M337" s="17"/>
      <c r="N337" s="17"/>
      <c r="O337" s="15"/>
      <c r="P337" s="14"/>
      <c r="Q337" s="14"/>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
      <c r="BH337" s="1"/>
      <c r="BI337" s="1"/>
      <c r="BJ337" s="1"/>
      <c r="BK337" s="1"/>
      <c r="BL337" s="1"/>
      <c r="BM337" s="1"/>
      <c r="BN337" s="1"/>
      <c r="BO337" s="1"/>
      <c r="BP337" s="1"/>
      <c r="BQ337" s="1"/>
      <c r="BR337" s="1"/>
      <c r="BS337" s="1"/>
      <c r="BT337" s="1"/>
    </row>
    <row r="338" spans="1:72" s="96" customFormat="1" x14ac:dyDescent="0.2">
      <c r="A338" s="17"/>
      <c r="B338" s="17"/>
      <c r="C338" s="20"/>
      <c r="D338" s="16"/>
      <c r="E338" s="16"/>
      <c r="F338" s="16"/>
      <c r="G338" s="16"/>
      <c r="H338" s="17"/>
      <c r="I338" s="17"/>
      <c r="J338" s="17"/>
      <c r="K338" s="17"/>
      <c r="L338" s="17"/>
      <c r="M338" s="17"/>
      <c r="N338" s="17"/>
      <c r="O338" s="15"/>
      <c r="P338" s="14"/>
      <c r="Q338" s="14"/>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
      <c r="BH338" s="1"/>
      <c r="BI338" s="1"/>
      <c r="BJ338" s="1"/>
      <c r="BK338" s="1"/>
      <c r="BL338" s="1"/>
      <c r="BM338" s="1"/>
      <c r="BN338" s="1"/>
      <c r="BO338" s="1"/>
      <c r="BP338" s="1"/>
      <c r="BQ338" s="1"/>
      <c r="BR338" s="1"/>
      <c r="BS338" s="1"/>
      <c r="BT338" s="1"/>
    </row>
    <row r="339" spans="1:72" s="96" customFormat="1" x14ac:dyDescent="0.2">
      <c r="A339" s="17"/>
      <c r="B339" s="17"/>
      <c r="C339" s="20"/>
      <c r="D339" s="16"/>
      <c r="E339" s="16"/>
      <c r="F339" s="16"/>
      <c r="G339" s="16"/>
      <c r="H339" s="17"/>
      <c r="I339" s="17"/>
      <c r="J339" s="17"/>
      <c r="K339" s="17"/>
      <c r="L339" s="17"/>
      <c r="M339" s="17"/>
      <c r="N339" s="17"/>
      <c r="O339" s="15"/>
      <c r="P339" s="14"/>
      <c r="Q339" s="14"/>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
      <c r="BH339" s="1"/>
      <c r="BI339" s="1"/>
      <c r="BJ339" s="1"/>
      <c r="BK339" s="1"/>
      <c r="BL339" s="1"/>
      <c r="BM339" s="1"/>
      <c r="BN339" s="1"/>
      <c r="BO339" s="1"/>
      <c r="BP339" s="1"/>
      <c r="BQ339" s="1"/>
      <c r="BR339" s="1"/>
      <c r="BS339" s="1"/>
      <c r="BT339" s="1"/>
    </row>
    <row r="340" spans="1:72" s="96" customFormat="1" x14ac:dyDescent="0.2">
      <c r="A340" s="17"/>
      <c r="B340" s="17"/>
      <c r="C340" s="20"/>
      <c r="D340" s="16"/>
      <c r="E340" s="16"/>
      <c r="F340" s="16"/>
      <c r="G340" s="16"/>
      <c r="H340" s="17"/>
      <c r="I340" s="17"/>
      <c r="J340" s="17"/>
      <c r="K340" s="17"/>
      <c r="L340" s="17"/>
      <c r="M340" s="17"/>
      <c r="N340" s="17"/>
      <c r="O340" s="15"/>
      <c r="P340" s="14"/>
      <c r="Q340" s="14"/>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
      <c r="BH340" s="1"/>
      <c r="BI340" s="1"/>
      <c r="BJ340" s="1"/>
      <c r="BK340" s="1"/>
      <c r="BL340" s="1"/>
      <c r="BM340" s="1"/>
      <c r="BN340" s="1"/>
      <c r="BO340" s="1"/>
      <c r="BP340" s="1"/>
      <c r="BQ340" s="1"/>
      <c r="BR340" s="1"/>
      <c r="BS340" s="1"/>
      <c r="BT340" s="1"/>
    </row>
    <row r="341" spans="1:72" s="96" customFormat="1" x14ac:dyDescent="0.2">
      <c r="A341" s="17"/>
      <c r="B341" s="17"/>
      <c r="C341" s="20"/>
      <c r="D341" s="16"/>
      <c r="E341" s="16"/>
      <c r="F341" s="16"/>
      <c r="G341" s="16"/>
      <c r="H341" s="17"/>
      <c r="I341" s="17"/>
      <c r="J341" s="17"/>
      <c r="K341" s="17"/>
      <c r="L341" s="17"/>
      <c r="M341" s="17"/>
      <c r="N341" s="17"/>
      <c r="O341" s="15"/>
      <c r="P341" s="14"/>
      <c r="Q341" s="14"/>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
      <c r="BH341" s="1"/>
      <c r="BI341" s="1"/>
      <c r="BJ341" s="1"/>
      <c r="BK341" s="1"/>
      <c r="BL341" s="1"/>
      <c r="BM341" s="1"/>
      <c r="BN341" s="1"/>
      <c r="BO341" s="1"/>
      <c r="BP341" s="1"/>
      <c r="BQ341" s="1"/>
      <c r="BR341" s="1"/>
      <c r="BS341" s="1"/>
      <c r="BT341" s="1"/>
    </row>
    <row r="342" spans="1:72" s="96" customFormat="1" x14ac:dyDescent="0.2">
      <c r="A342" s="17"/>
      <c r="B342" s="17"/>
      <c r="C342" s="20"/>
      <c r="D342" s="16"/>
      <c r="E342" s="16"/>
      <c r="F342" s="16"/>
      <c r="G342" s="16"/>
      <c r="H342" s="17"/>
      <c r="I342" s="17"/>
      <c r="J342" s="17"/>
      <c r="K342" s="17"/>
      <c r="L342" s="17"/>
      <c r="M342" s="17"/>
      <c r="N342" s="17"/>
      <c r="O342" s="15"/>
      <c r="P342" s="14"/>
      <c r="Q342" s="14"/>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
      <c r="BH342" s="1"/>
      <c r="BI342" s="1"/>
      <c r="BJ342" s="1"/>
      <c r="BK342" s="1"/>
      <c r="BL342" s="1"/>
      <c r="BM342" s="1"/>
      <c r="BN342" s="1"/>
      <c r="BO342" s="1"/>
      <c r="BP342" s="1"/>
      <c r="BQ342" s="1"/>
      <c r="BR342" s="1"/>
      <c r="BS342" s="1"/>
      <c r="BT342" s="1"/>
    </row>
    <row r="343" spans="1:72" s="96" customFormat="1" x14ac:dyDescent="0.2">
      <c r="A343" s="17"/>
      <c r="B343" s="17"/>
      <c r="C343" s="20"/>
      <c r="D343" s="16"/>
      <c r="E343" s="16"/>
      <c r="F343" s="16"/>
      <c r="G343" s="16"/>
      <c r="H343" s="17"/>
      <c r="I343" s="17"/>
      <c r="J343" s="17"/>
      <c r="K343" s="17"/>
      <c r="L343" s="17"/>
      <c r="M343" s="17"/>
      <c r="N343" s="17"/>
      <c r="O343" s="15"/>
      <c r="P343" s="14"/>
      <c r="Q343" s="14"/>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
      <c r="BH343" s="1"/>
      <c r="BI343" s="1"/>
      <c r="BJ343" s="1"/>
      <c r="BK343" s="1"/>
      <c r="BL343" s="1"/>
      <c r="BM343" s="1"/>
      <c r="BN343" s="1"/>
      <c r="BO343" s="1"/>
      <c r="BP343" s="1"/>
      <c r="BQ343" s="1"/>
      <c r="BR343" s="1"/>
      <c r="BS343" s="1"/>
      <c r="BT343" s="1"/>
    </row>
    <row r="344" spans="1:72" s="96" customFormat="1" x14ac:dyDescent="0.2">
      <c r="A344" s="17"/>
      <c r="B344" s="17"/>
      <c r="C344" s="20"/>
      <c r="D344" s="16"/>
      <c r="E344" s="16"/>
      <c r="F344" s="16"/>
      <c r="G344" s="16"/>
      <c r="H344" s="17"/>
      <c r="I344" s="17"/>
      <c r="J344" s="17"/>
      <c r="K344" s="17"/>
      <c r="L344" s="17"/>
      <c r="M344" s="17"/>
      <c r="N344" s="17"/>
      <c r="O344" s="15"/>
      <c r="P344" s="14"/>
      <c r="Q344" s="14"/>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
      <c r="BH344" s="1"/>
      <c r="BI344" s="1"/>
      <c r="BJ344" s="1"/>
      <c r="BK344" s="1"/>
      <c r="BL344" s="1"/>
      <c r="BM344" s="1"/>
      <c r="BN344" s="1"/>
      <c r="BO344" s="1"/>
      <c r="BP344" s="1"/>
      <c r="BQ344" s="1"/>
      <c r="BR344" s="1"/>
      <c r="BS344" s="1"/>
      <c r="BT344" s="1"/>
    </row>
    <row r="345" spans="1:72" s="96" customFormat="1" x14ac:dyDescent="0.2">
      <c r="A345" s="17"/>
      <c r="B345" s="17"/>
      <c r="C345" s="20"/>
      <c r="D345" s="16"/>
      <c r="E345" s="16"/>
      <c r="F345" s="16"/>
      <c r="G345" s="16"/>
      <c r="H345" s="17"/>
      <c r="I345" s="17"/>
      <c r="J345" s="17"/>
      <c r="K345" s="17"/>
      <c r="L345" s="17"/>
      <c r="M345" s="17"/>
      <c r="N345" s="17"/>
      <c r="O345" s="15"/>
      <c r="P345" s="14"/>
      <c r="Q345" s="14"/>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
      <c r="BH345" s="1"/>
      <c r="BI345" s="1"/>
      <c r="BJ345" s="1"/>
      <c r="BK345" s="1"/>
      <c r="BL345" s="1"/>
      <c r="BM345" s="1"/>
      <c r="BN345" s="1"/>
      <c r="BO345" s="1"/>
      <c r="BP345" s="1"/>
      <c r="BQ345" s="1"/>
      <c r="BR345" s="1"/>
      <c r="BS345" s="1"/>
      <c r="BT345" s="1"/>
    </row>
    <row r="346" spans="1:72" s="96" customFormat="1" x14ac:dyDescent="0.2">
      <c r="A346" s="17"/>
      <c r="B346" s="17"/>
      <c r="C346" s="20"/>
      <c r="D346" s="16"/>
      <c r="E346" s="16"/>
      <c r="F346" s="16"/>
      <c r="G346" s="16"/>
      <c r="H346" s="17"/>
      <c r="I346" s="17"/>
      <c r="J346" s="17"/>
      <c r="K346" s="17"/>
      <c r="L346" s="17"/>
      <c r="M346" s="17"/>
      <c r="N346" s="17"/>
      <c r="O346" s="15"/>
      <c r="P346" s="14"/>
      <c r="Q346" s="14"/>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
      <c r="BH346" s="1"/>
      <c r="BI346" s="1"/>
      <c r="BJ346" s="1"/>
      <c r="BK346" s="1"/>
      <c r="BL346" s="1"/>
      <c r="BM346" s="1"/>
      <c r="BN346" s="1"/>
      <c r="BO346" s="1"/>
      <c r="BP346" s="1"/>
      <c r="BQ346" s="1"/>
      <c r="BR346" s="1"/>
      <c r="BS346" s="1"/>
      <c r="BT346" s="1"/>
    </row>
    <row r="347" spans="1:72" s="96" customFormat="1" x14ac:dyDescent="0.2">
      <c r="A347" s="17"/>
      <c r="B347" s="17"/>
      <c r="C347" s="20"/>
      <c r="D347" s="16"/>
      <c r="E347" s="16"/>
      <c r="F347" s="16"/>
      <c r="G347" s="16"/>
      <c r="H347" s="17"/>
      <c r="I347" s="17"/>
      <c r="J347" s="17"/>
      <c r="K347" s="17"/>
      <c r="L347" s="17"/>
      <c r="M347" s="17"/>
      <c r="N347" s="17"/>
      <c r="O347" s="15"/>
      <c r="P347" s="14"/>
      <c r="Q347" s="14"/>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
      <c r="BH347" s="1"/>
      <c r="BI347" s="1"/>
      <c r="BJ347" s="1"/>
      <c r="BK347" s="1"/>
      <c r="BL347" s="1"/>
      <c r="BM347" s="1"/>
      <c r="BN347" s="1"/>
      <c r="BO347" s="1"/>
      <c r="BP347" s="1"/>
      <c r="BQ347" s="1"/>
      <c r="BR347" s="1"/>
      <c r="BS347" s="1"/>
      <c r="BT347" s="1"/>
    </row>
    <row r="348" spans="1:72" s="96" customFormat="1" x14ac:dyDescent="0.2">
      <c r="A348" s="17"/>
      <c r="B348" s="17"/>
      <c r="C348" s="20"/>
      <c r="D348" s="16"/>
      <c r="E348" s="16"/>
      <c r="F348" s="16"/>
      <c r="G348" s="16"/>
      <c r="H348" s="17"/>
      <c r="I348" s="17"/>
      <c r="J348" s="17"/>
      <c r="K348" s="17"/>
      <c r="L348" s="17"/>
      <c r="M348" s="17"/>
      <c r="N348" s="17"/>
      <c r="O348" s="15"/>
      <c r="P348" s="14"/>
      <c r="Q348" s="14"/>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
      <c r="BH348" s="1"/>
      <c r="BI348" s="1"/>
      <c r="BJ348" s="1"/>
      <c r="BK348" s="1"/>
      <c r="BL348" s="1"/>
      <c r="BM348" s="1"/>
      <c r="BN348" s="1"/>
      <c r="BO348" s="1"/>
      <c r="BP348" s="1"/>
      <c r="BQ348" s="1"/>
      <c r="BR348" s="1"/>
      <c r="BS348" s="1"/>
      <c r="BT348" s="1"/>
    </row>
    <row r="349" spans="1:72" s="96" customFormat="1" x14ac:dyDescent="0.2">
      <c r="A349" s="17"/>
      <c r="B349" s="17"/>
      <c r="C349" s="20"/>
      <c r="D349" s="16"/>
      <c r="E349" s="16"/>
      <c r="F349" s="16"/>
      <c r="G349" s="16"/>
      <c r="H349" s="17"/>
      <c r="I349" s="17"/>
      <c r="J349" s="17"/>
      <c r="K349" s="17"/>
      <c r="L349" s="17"/>
      <c r="M349" s="17"/>
      <c r="N349" s="17"/>
      <c r="O349" s="15"/>
      <c r="P349" s="14"/>
      <c r="Q349" s="14"/>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
      <c r="BH349" s="1"/>
      <c r="BI349" s="1"/>
      <c r="BJ349" s="1"/>
      <c r="BK349" s="1"/>
      <c r="BL349" s="1"/>
      <c r="BM349" s="1"/>
      <c r="BN349" s="1"/>
      <c r="BO349" s="1"/>
      <c r="BP349" s="1"/>
      <c r="BQ349" s="1"/>
      <c r="BR349" s="1"/>
      <c r="BS349" s="1"/>
      <c r="BT349" s="1"/>
    </row>
    <row r="350" spans="1:72" s="96" customFormat="1" x14ac:dyDescent="0.2">
      <c r="A350" s="17"/>
      <c r="B350" s="17"/>
      <c r="C350" s="20"/>
      <c r="D350" s="16"/>
      <c r="E350" s="16"/>
      <c r="F350" s="16"/>
      <c r="G350" s="16"/>
      <c r="H350" s="17"/>
      <c r="I350" s="17"/>
      <c r="J350" s="17"/>
      <c r="K350" s="17"/>
      <c r="L350" s="17"/>
      <c r="M350" s="17"/>
      <c r="N350" s="17"/>
      <c r="O350" s="15"/>
      <c r="P350" s="14"/>
      <c r="Q350" s="14"/>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
      <c r="BH350" s="1"/>
      <c r="BI350" s="1"/>
      <c r="BJ350" s="1"/>
      <c r="BK350" s="1"/>
      <c r="BL350" s="1"/>
      <c r="BM350" s="1"/>
      <c r="BN350" s="1"/>
      <c r="BO350" s="1"/>
      <c r="BP350" s="1"/>
      <c r="BQ350" s="1"/>
      <c r="BR350" s="1"/>
      <c r="BS350" s="1"/>
      <c r="BT350" s="1"/>
    </row>
    <row r="351" spans="1:72" s="96" customFormat="1" x14ac:dyDescent="0.2">
      <c r="A351" s="17"/>
      <c r="B351" s="17"/>
      <c r="C351" s="20"/>
      <c r="D351" s="16"/>
      <c r="E351" s="16"/>
      <c r="F351" s="16"/>
      <c r="G351" s="16"/>
      <c r="H351" s="17"/>
      <c r="I351" s="17"/>
      <c r="J351" s="17"/>
      <c r="K351" s="17"/>
      <c r="L351" s="17"/>
      <c r="M351" s="17"/>
      <c r="N351" s="17"/>
      <c r="O351" s="15"/>
      <c r="P351" s="14"/>
      <c r="Q351" s="14"/>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
      <c r="BH351" s="1"/>
      <c r="BI351" s="1"/>
      <c r="BJ351" s="1"/>
      <c r="BK351" s="1"/>
      <c r="BL351" s="1"/>
      <c r="BM351" s="1"/>
      <c r="BN351" s="1"/>
      <c r="BO351" s="1"/>
      <c r="BP351" s="1"/>
      <c r="BQ351" s="1"/>
      <c r="BR351" s="1"/>
      <c r="BS351" s="1"/>
      <c r="BT351" s="1"/>
    </row>
    <row r="352" spans="1:72" s="96" customFormat="1" x14ac:dyDescent="0.2">
      <c r="A352" s="17"/>
      <c r="B352" s="17"/>
      <c r="C352" s="20"/>
      <c r="D352" s="16"/>
      <c r="E352" s="16"/>
      <c r="F352" s="16"/>
      <c r="G352" s="16"/>
      <c r="H352" s="17"/>
      <c r="I352" s="17"/>
      <c r="J352" s="17"/>
      <c r="K352" s="17"/>
      <c r="L352" s="17"/>
      <c r="M352" s="17"/>
      <c r="N352" s="17"/>
      <c r="O352" s="15"/>
      <c r="P352" s="14"/>
      <c r="Q352" s="14"/>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
      <c r="BH352" s="1"/>
      <c r="BI352" s="1"/>
      <c r="BJ352" s="1"/>
      <c r="BK352" s="1"/>
      <c r="BL352" s="1"/>
      <c r="BM352" s="1"/>
      <c r="BN352" s="1"/>
      <c r="BO352" s="1"/>
      <c r="BP352" s="1"/>
      <c r="BQ352" s="1"/>
      <c r="BR352" s="1"/>
      <c r="BS352" s="1"/>
      <c r="BT352" s="1"/>
    </row>
    <row r="353" spans="1:72" s="96" customFormat="1" x14ac:dyDescent="0.2">
      <c r="A353" s="17"/>
      <c r="B353" s="17"/>
      <c r="C353" s="20"/>
      <c r="D353" s="16"/>
      <c r="E353" s="16"/>
      <c r="F353" s="16"/>
      <c r="G353" s="16"/>
      <c r="H353" s="17"/>
      <c r="I353" s="17"/>
      <c r="J353" s="17"/>
      <c r="K353" s="17"/>
      <c r="L353" s="17"/>
      <c r="M353" s="17"/>
      <c r="N353" s="17"/>
      <c r="O353" s="15"/>
      <c r="P353" s="14"/>
      <c r="Q353" s="14"/>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
      <c r="BH353" s="1"/>
      <c r="BI353" s="1"/>
      <c r="BJ353" s="1"/>
      <c r="BK353" s="1"/>
      <c r="BL353" s="1"/>
      <c r="BM353" s="1"/>
      <c r="BN353" s="1"/>
      <c r="BO353" s="1"/>
      <c r="BP353" s="1"/>
      <c r="BQ353" s="1"/>
      <c r="BR353" s="1"/>
      <c r="BS353" s="1"/>
      <c r="BT353" s="1"/>
    </row>
    <row r="354" spans="1:72" s="96" customFormat="1" x14ac:dyDescent="0.2">
      <c r="A354" s="17"/>
      <c r="B354" s="17"/>
      <c r="C354" s="20"/>
      <c r="D354" s="16"/>
      <c r="E354" s="16"/>
      <c r="F354" s="16"/>
      <c r="G354" s="16"/>
      <c r="H354" s="17"/>
      <c r="I354" s="17"/>
      <c r="J354" s="17"/>
      <c r="K354" s="17"/>
      <c r="L354" s="17"/>
      <c r="M354" s="17"/>
      <c r="N354" s="17"/>
      <c r="O354" s="15"/>
      <c r="P354" s="14"/>
      <c r="Q354" s="14"/>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
      <c r="BH354" s="1"/>
      <c r="BI354" s="1"/>
      <c r="BJ354" s="1"/>
      <c r="BK354" s="1"/>
      <c r="BL354" s="1"/>
      <c r="BM354" s="1"/>
      <c r="BN354" s="1"/>
      <c r="BO354" s="1"/>
      <c r="BP354" s="1"/>
      <c r="BQ354" s="1"/>
      <c r="BR354" s="1"/>
      <c r="BS354" s="1"/>
      <c r="BT354" s="1"/>
    </row>
    <row r="355" spans="1:72" s="96" customFormat="1" x14ac:dyDescent="0.2">
      <c r="A355" s="17"/>
      <c r="B355" s="17"/>
      <c r="C355" s="20"/>
      <c r="D355" s="16"/>
      <c r="E355" s="16"/>
      <c r="F355" s="16"/>
      <c r="G355" s="16"/>
      <c r="H355" s="17"/>
      <c r="I355" s="17"/>
      <c r="J355" s="17"/>
      <c r="K355" s="17"/>
      <c r="L355" s="17"/>
      <c r="M355" s="17"/>
      <c r="N355" s="17"/>
      <c r="O355" s="15"/>
      <c r="P355" s="14"/>
      <c r="Q355" s="14"/>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
      <c r="BH355" s="1"/>
      <c r="BI355" s="1"/>
      <c r="BJ355" s="1"/>
      <c r="BK355" s="1"/>
      <c r="BL355" s="1"/>
      <c r="BM355" s="1"/>
      <c r="BN355" s="1"/>
      <c r="BO355" s="1"/>
      <c r="BP355" s="1"/>
      <c r="BQ355" s="1"/>
      <c r="BR355" s="1"/>
      <c r="BS355" s="1"/>
      <c r="BT355" s="1"/>
    </row>
    <row r="356" spans="1:72" s="96" customFormat="1" x14ac:dyDescent="0.2">
      <c r="A356" s="17"/>
      <c r="B356" s="17"/>
      <c r="C356" s="20"/>
      <c r="D356" s="16"/>
      <c r="E356" s="16"/>
      <c r="F356" s="16"/>
      <c r="G356" s="16"/>
      <c r="H356" s="17"/>
      <c r="I356" s="17"/>
      <c r="J356" s="17"/>
      <c r="K356" s="17"/>
      <c r="L356" s="17"/>
      <c r="M356" s="17"/>
      <c r="N356" s="17"/>
      <c r="O356" s="15"/>
      <c r="P356" s="14"/>
      <c r="Q356" s="14"/>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
      <c r="BH356" s="1"/>
      <c r="BI356" s="1"/>
      <c r="BJ356" s="1"/>
      <c r="BK356" s="1"/>
      <c r="BL356" s="1"/>
      <c r="BM356" s="1"/>
      <c r="BN356" s="1"/>
      <c r="BO356" s="1"/>
      <c r="BP356" s="1"/>
      <c r="BQ356" s="1"/>
      <c r="BR356" s="1"/>
      <c r="BS356" s="1"/>
      <c r="BT356" s="1"/>
    </row>
    <row r="357" spans="1:72" s="96" customFormat="1" x14ac:dyDescent="0.2">
      <c r="A357" s="17"/>
      <c r="B357" s="17"/>
      <c r="C357" s="20"/>
      <c r="D357" s="16"/>
      <c r="E357" s="16"/>
      <c r="F357" s="16"/>
      <c r="G357" s="16"/>
      <c r="H357" s="17"/>
      <c r="I357" s="17"/>
      <c r="J357" s="17"/>
      <c r="K357" s="17"/>
      <c r="L357" s="17"/>
      <c r="M357" s="17"/>
      <c r="N357" s="17"/>
      <c r="O357" s="15"/>
      <c r="P357" s="14"/>
      <c r="Q357" s="14"/>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
      <c r="BH357" s="1"/>
      <c r="BI357" s="1"/>
      <c r="BJ357" s="1"/>
      <c r="BK357" s="1"/>
      <c r="BL357" s="1"/>
      <c r="BM357" s="1"/>
      <c r="BN357" s="1"/>
      <c r="BO357" s="1"/>
      <c r="BP357" s="1"/>
      <c r="BQ357" s="1"/>
      <c r="BR357" s="1"/>
      <c r="BS357" s="1"/>
      <c r="BT357" s="1"/>
    </row>
    <row r="358" spans="1:72" s="96" customFormat="1" x14ac:dyDescent="0.2">
      <c r="A358" s="17"/>
      <c r="B358" s="17"/>
      <c r="C358" s="20"/>
      <c r="D358" s="16"/>
      <c r="E358" s="16"/>
      <c r="F358" s="16"/>
      <c r="G358" s="16"/>
      <c r="H358" s="17"/>
      <c r="I358" s="17"/>
      <c r="J358" s="17"/>
      <c r="K358" s="17"/>
      <c r="L358" s="17"/>
      <c r="M358" s="17"/>
      <c r="N358" s="17"/>
      <c r="O358" s="15"/>
      <c r="P358" s="14"/>
      <c r="Q358" s="14"/>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
      <c r="BH358" s="1"/>
      <c r="BI358" s="1"/>
      <c r="BJ358" s="1"/>
      <c r="BK358" s="1"/>
      <c r="BL358" s="1"/>
      <c r="BM358" s="1"/>
      <c r="BN358" s="1"/>
      <c r="BO358" s="1"/>
      <c r="BP358" s="1"/>
      <c r="BQ358" s="1"/>
      <c r="BR358" s="1"/>
      <c r="BS358" s="1"/>
      <c r="BT358" s="1"/>
    </row>
    <row r="359" spans="1:72" s="96" customFormat="1" x14ac:dyDescent="0.2">
      <c r="A359" s="17"/>
      <c r="B359" s="17"/>
      <c r="C359" s="20"/>
      <c r="D359" s="16"/>
      <c r="E359" s="16"/>
      <c r="F359" s="16"/>
      <c r="G359" s="16"/>
      <c r="H359" s="17"/>
      <c r="I359" s="17"/>
      <c r="J359" s="17"/>
      <c r="K359" s="17"/>
      <c r="L359" s="17"/>
      <c r="M359" s="17"/>
      <c r="N359" s="17"/>
      <c r="O359" s="15"/>
      <c r="P359" s="14"/>
      <c r="Q359" s="14"/>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
      <c r="BH359" s="1"/>
      <c r="BI359" s="1"/>
      <c r="BJ359" s="1"/>
      <c r="BK359" s="1"/>
      <c r="BL359" s="1"/>
      <c r="BM359" s="1"/>
      <c r="BN359" s="1"/>
      <c r="BO359" s="1"/>
      <c r="BP359" s="1"/>
      <c r="BQ359" s="1"/>
      <c r="BR359" s="1"/>
      <c r="BS359" s="1"/>
      <c r="BT359" s="1"/>
    </row>
    <row r="360" spans="1:72" s="96" customFormat="1" x14ac:dyDescent="0.2">
      <c r="A360" s="17"/>
      <c r="B360" s="17"/>
      <c r="C360" s="20"/>
      <c r="D360" s="16"/>
      <c r="E360" s="16"/>
      <c r="F360" s="16"/>
      <c r="G360" s="16"/>
      <c r="H360" s="17"/>
      <c r="I360" s="17"/>
      <c r="J360" s="17"/>
      <c r="K360" s="17"/>
      <c r="L360" s="17"/>
      <c r="M360" s="17"/>
      <c r="N360" s="17"/>
      <c r="O360" s="15"/>
      <c r="P360" s="14"/>
      <c r="Q360" s="14"/>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
      <c r="BH360" s="1"/>
      <c r="BI360" s="1"/>
      <c r="BJ360" s="1"/>
      <c r="BK360" s="1"/>
      <c r="BL360" s="1"/>
      <c r="BM360" s="1"/>
      <c r="BN360" s="1"/>
      <c r="BO360" s="1"/>
      <c r="BP360" s="1"/>
      <c r="BQ360" s="1"/>
      <c r="BR360" s="1"/>
      <c r="BS360" s="1"/>
      <c r="BT360" s="1"/>
    </row>
    <row r="361" spans="1:72" s="96" customFormat="1" x14ac:dyDescent="0.2">
      <c r="A361" s="17"/>
      <c r="B361" s="17"/>
      <c r="C361" s="20"/>
      <c r="D361" s="16"/>
      <c r="E361" s="16"/>
      <c r="F361" s="16"/>
      <c r="G361" s="16"/>
      <c r="H361" s="17"/>
      <c r="I361" s="17"/>
      <c r="J361" s="17"/>
      <c r="K361" s="17"/>
      <c r="L361" s="17"/>
      <c r="M361" s="17"/>
      <c r="N361" s="17"/>
      <c r="O361" s="15"/>
      <c r="P361" s="14"/>
      <c r="Q361" s="14"/>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
      <c r="BH361" s="1"/>
      <c r="BI361" s="1"/>
      <c r="BJ361" s="1"/>
      <c r="BK361" s="1"/>
      <c r="BL361" s="1"/>
      <c r="BM361" s="1"/>
      <c r="BN361" s="1"/>
      <c r="BO361" s="1"/>
      <c r="BP361" s="1"/>
      <c r="BQ361" s="1"/>
      <c r="BR361" s="1"/>
      <c r="BS361" s="1"/>
      <c r="BT361" s="1"/>
    </row>
    <row r="362" spans="1:72" s="96" customFormat="1" x14ac:dyDescent="0.2">
      <c r="A362" s="17"/>
      <c r="B362" s="17"/>
      <c r="C362" s="20"/>
      <c r="D362" s="16"/>
      <c r="E362" s="16"/>
      <c r="F362" s="16"/>
      <c r="G362" s="16"/>
      <c r="H362" s="17"/>
      <c r="I362" s="17"/>
      <c r="J362" s="17"/>
      <c r="K362" s="17"/>
      <c r="L362" s="17"/>
      <c r="M362" s="17"/>
      <c r="N362" s="17"/>
      <c r="O362" s="15"/>
      <c r="P362" s="14"/>
      <c r="Q362" s="14"/>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
      <c r="BH362" s="1"/>
      <c r="BI362" s="1"/>
      <c r="BJ362" s="1"/>
      <c r="BK362" s="1"/>
      <c r="BL362" s="1"/>
      <c r="BM362" s="1"/>
      <c r="BN362" s="1"/>
      <c r="BO362" s="1"/>
      <c r="BP362" s="1"/>
      <c r="BQ362" s="1"/>
      <c r="BR362" s="1"/>
      <c r="BS362" s="1"/>
      <c r="BT362" s="1"/>
    </row>
    <row r="363" spans="1:72" s="96" customFormat="1" x14ac:dyDescent="0.2">
      <c r="A363" s="17"/>
      <c r="B363" s="17"/>
      <c r="C363" s="20"/>
      <c r="D363" s="16"/>
      <c r="E363" s="16"/>
      <c r="F363" s="16"/>
      <c r="G363" s="16"/>
      <c r="H363" s="17"/>
      <c r="I363" s="17"/>
      <c r="J363" s="17"/>
      <c r="K363" s="17"/>
      <c r="L363" s="17"/>
      <c r="M363" s="17"/>
      <c r="N363" s="17"/>
      <c r="O363" s="15"/>
      <c r="P363" s="14"/>
      <c r="Q363" s="14"/>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
      <c r="BH363" s="1"/>
      <c r="BI363" s="1"/>
      <c r="BJ363" s="1"/>
      <c r="BK363" s="1"/>
      <c r="BL363" s="1"/>
      <c r="BM363" s="1"/>
      <c r="BN363" s="1"/>
      <c r="BO363" s="1"/>
      <c r="BP363" s="1"/>
      <c r="BQ363" s="1"/>
      <c r="BR363" s="1"/>
      <c r="BS363" s="1"/>
      <c r="BT363" s="1"/>
    </row>
    <row r="364" spans="1:72" s="96" customFormat="1" x14ac:dyDescent="0.2">
      <c r="A364" s="17"/>
      <c r="B364" s="17"/>
      <c r="C364" s="20"/>
      <c r="D364" s="16"/>
      <c r="E364" s="16"/>
      <c r="F364" s="16"/>
      <c r="G364" s="16"/>
      <c r="H364" s="17"/>
      <c r="I364" s="17"/>
      <c r="J364" s="17"/>
      <c r="K364" s="17"/>
      <c r="L364" s="17"/>
      <c r="M364" s="17"/>
      <c r="N364" s="17"/>
      <c r="O364" s="15"/>
      <c r="P364" s="14"/>
      <c r="Q364" s="14"/>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
      <c r="BH364" s="1"/>
      <c r="BI364" s="1"/>
      <c r="BJ364" s="1"/>
      <c r="BK364" s="1"/>
      <c r="BL364" s="1"/>
      <c r="BM364" s="1"/>
      <c r="BN364" s="1"/>
      <c r="BO364" s="1"/>
      <c r="BP364" s="1"/>
      <c r="BQ364" s="1"/>
      <c r="BR364" s="1"/>
      <c r="BS364" s="1"/>
      <c r="BT364" s="1"/>
    </row>
    <row r="365" spans="1:72" s="96" customFormat="1" x14ac:dyDescent="0.2">
      <c r="A365" s="17"/>
      <c r="B365" s="17"/>
      <c r="C365" s="20"/>
      <c r="D365" s="16"/>
      <c r="E365" s="16"/>
      <c r="F365" s="16"/>
      <c r="G365" s="16"/>
      <c r="H365" s="17"/>
      <c r="I365" s="17"/>
      <c r="J365" s="17"/>
      <c r="K365" s="17"/>
      <c r="L365" s="17"/>
      <c r="M365" s="17"/>
      <c r="N365" s="17"/>
      <c r="O365" s="15"/>
      <c r="P365" s="14"/>
      <c r="Q365" s="14"/>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
      <c r="BH365" s="1"/>
      <c r="BI365" s="1"/>
      <c r="BJ365" s="1"/>
      <c r="BK365" s="1"/>
      <c r="BL365" s="1"/>
      <c r="BM365" s="1"/>
      <c r="BN365" s="1"/>
      <c r="BO365" s="1"/>
      <c r="BP365" s="1"/>
      <c r="BQ365" s="1"/>
      <c r="BR365" s="1"/>
      <c r="BS365" s="1"/>
      <c r="BT365" s="1"/>
    </row>
    <row r="366" spans="1:72" s="96" customFormat="1" x14ac:dyDescent="0.2">
      <c r="A366" s="17"/>
      <c r="B366" s="17"/>
      <c r="C366" s="20"/>
      <c r="D366" s="16"/>
      <c r="E366" s="16"/>
      <c r="F366" s="16"/>
      <c r="G366" s="16"/>
      <c r="H366" s="17"/>
      <c r="I366" s="17"/>
      <c r="J366" s="17"/>
      <c r="K366" s="17"/>
      <c r="L366" s="17"/>
      <c r="M366" s="17"/>
      <c r="N366" s="17"/>
      <c r="O366" s="15"/>
      <c r="P366" s="14"/>
      <c r="Q366" s="14"/>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
      <c r="BH366" s="1"/>
      <c r="BI366" s="1"/>
      <c r="BJ366" s="1"/>
      <c r="BK366" s="1"/>
      <c r="BL366" s="1"/>
      <c r="BM366" s="1"/>
      <c r="BN366" s="1"/>
      <c r="BO366" s="1"/>
      <c r="BP366" s="1"/>
      <c r="BQ366" s="1"/>
      <c r="BR366" s="1"/>
      <c r="BS366" s="1"/>
      <c r="BT366" s="1"/>
    </row>
    <row r="367" spans="1:72" s="96" customFormat="1" x14ac:dyDescent="0.2">
      <c r="A367" s="17"/>
      <c r="B367" s="17"/>
      <c r="C367" s="20"/>
      <c r="D367" s="16"/>
      <c r="E367" s="16"/>
      <c r="F367" s="16"/>
      <c r="G367" s="16"/>
      <c r="H367" s="17"/>
      <c r="I367" s="17"/>
      <c r="J367" s="17"/>
      <c r="K367" s="17"/>
      <c r="L367" s="17"/>
      <c r="M367" s="17"/>
      <c r="N367" s="17"/>
      <c r="O367" s="15"/>
      <c r="P367" s="14"/>
      <c r="Q367" s="14"/>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
      <c r="BH367" s="1"/>
      <c r="BI367" s="1"/>
      <c r="BJ367" s="1"/>
      <c r="BK367" s="1"/>
      <c r="BL367" s="1"/>
      <c r="BM367" s="1"/>
      <c r="BN367" s="1"/>
      <c r="BO367" s="1"/>
      <c r="BP367" s="1"/>
      <c r="BQ367" s="1"/>
      <c r="BR367" s="1"/>
      <c r="BS367" s="1"/>
      <c r="BT367" s="1"/>
    </row>
    <row r="368" spans="1:72" s="96" customFormat="1" x14ac:dyDescent="0.2">
      <c r="A368" s="17"/>
      <c r="B368" s="17"/>
      <c r="C368" s="20"/>
      <c r="D368" s="16"/>
      <c r="E368" s="16"/>
      <c r="F368" s="16"/>
      <c r="G368" s="16"/>
      <c r="H368" s="17"/>
      <c r="I368" s="17"/>
      <c r="J368" s="17"/>
      <c r="K368" s="17"/>
      <c r="L368" s="17"/>
      <c r="M368" s="17"/>
      <c r="N368" s="17"/>
      <c r="O368" s="15"/>
      <c r="P368" s="14"/>
      <c r="Q368" s="14"/>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
      <c r="BH368" s="1"/>
      <c r="BI368" s="1"/>
      <c r="BJ368" s="1"/>
      <c r="BK368" s="1"/>
      <c r="BL368" s="1"/>
      <c r="BM368" s="1"/>
      <c r="BN368" s="1"/>
      <c r="BO368" s="1"/>
      <c r="BP368" s="1"/>
      <c r="BQ368" s="1"/>
      <c r="BR368" s="1"/>
      <c r="BS368" s="1"/>
      <c r="BT368" s="1"/>
    </row>
    <row r="369" spans="1:72" s="96" customFormat="1" x14ac:dyDescent="0.2">
      <c r="A369" s="17"/>
      <c r="B369" s="17"/>
      <c r="C369" s="20"/>
      <c r="D369" s="16"/>
      <c r="E369" s="16"/>
      <c r="F369" s="16"/>
      <c r="G369" s="16"/>
      <c r="H369" s="17"/>
      <c r="I369" s="17"/>
      <c r="J369" s="17"/>
      <c r="K369" s="17"/>
      <c r="L369" s="17"/>
      <c r="M369" s="17"/>
      <c r="N369" s="17"/>
      <c r="O369" s="15"/>
      <c r="P369" s="14"/>
      <c r="Q369" s="14"/>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
      <c r="BH369" s="1"/>
      <c r="BI369" s="1"/>
      <c r="BJ369" s="1"/>
      <c r="BK369" s="1"/>
      <c r="BL369" s="1"/>
      <c r="BM369" s="1"/>
      <c r="BN369" s="1"/>
      <c r="BO369" s="1"/>
      <c r="BP369" s="1"/>
      <c r="BQ369" s="1"/>
      <c r="BR369" s="1"/>
      <c r="BS369" s="1"/>
      <c r="BT369" s="1"/>
    </row>
    <row r="370" spans="1:72" s="96" customFormat="1" x14ac:dyDescent="0.2">
      <c r="A370" s="17"/>
      <c r="B370" s="17"/>
      <c r="C370" s="20"/>
      <c r="D370" s="16"/>
      <c r="E370" s="16"/>
      <c r="F370" s="16"/>
      <c r="G370" s="16"/>
      <c r="H370" s="17"/>
      <c r="I370" s="17"/>
      <c r="J370" s="17"/>
      <c r="K370" s="17"/>
      <c r="L370" s="17"/>
      <c r="M370" s="17"/>
      <c r="N370" s="17"/>
      <c r="O370" s="15"/>
      <c r="P370" s="14"/>
      <c r="Q370" s="14"/>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
      <c r="BH370" s="1"/>
      <c r="BI370" s="1"/>
      <c r="BJ370" s="1"/>
      <c r="BK370" s="1"/>
      <c r="BL370" s="1"/>
      <c r="BM370" s="1"/>
      <c r="BN370" s="1"/>
      <c r="BO370" s="1"/>
      <c r="BP370" s="1"/>
      <c r="BQ370" s="1"/>
      <c r="BR370" s="1"/>
      <c r="BS370" s="1"/>
      <c r="BT370" s="1"/>
    </row>
    <row r="371" spans="1:72" s="96" customFormat="1" x14ac:dyDescent="0.2">
      <c r="A371" s="17"/>
      <c r="B371" s="17"/>
      <c r="C371" s="20"/>
      <c r="D371" s="16"/>
      <c r="E371" s="16"/>
      <c r="F371" s="16"/>
      <c r="G371" s="16"/>
      <c r="H371" s="17"/>
      <c r="I371" s="17"/>
      <c r="J371" s="17"/>
      <c r="K371" s="17"/>
      <c r="L371" s="17"/>
      <c r="M371" s="17"/>
      <c r="N371" s="17"/>
      <c r="O371" s="15"/>
      <c r="P371" s="14"/>
      <c r="Q371" s="14"/>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
      <c r="BH371" s="1"/>
      <c r="BI371" s="1"/>
      <c r="BJ371" s="1"/>
      <c r="BK371" s="1"/>
      <c r="BL371" s="1"/>
      <c r="BM371" s="1"/>
      <c r="BN371" s="1"/>
      <c r="BO371" s="1"/>
      <c r="BP371" s="1"/>
      <c r="BQ371" s="1"/>
      <c r="BR371" s="1"/>
      <c r="BS371" s="1"/>
      <c r="BT371" s="1"/>
    </row>
    <row r="372" spans="1:72" s="96" customFormat="1" x14ac:dyDescent="0.2">
      <c r="A372" s="17"/>
      <c r="B372" s="17"/>
      <c r="C372" s="20"/>
      <c r="D372" s="16"/>
      <c r="E372" s="16"/>
      <c r="F372" s="16"/>
      <c r="G372" s="16"/>
      <c r="H372" s="17"/>
      <c r="I372" s="17"/>
      <c r="J372" s="17"/>
      <c r="K372" s="17"/>
      <c r="L372" s="17"/>
      <c r="M372" s="17"/>
      <c r="N372" s="17"/>
      <c r="O372" s="15"/>
      <c r="P372" s="14"/>
      <c r="Q372" s="14"/>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
      <c r="BH372" s="1"/>
      <c r="BI372" s="1"/>
      <c r="BJ372" s="1"/>
      <c r="BK372" s="1"/>
      <c r="BL372" s="1"/>
      <c r="BM372" s="1"/>
      <c r="BN372" s="1"/>
      <c r="BO372" s="1"/>
      <c r="BP372" s="1"/>
      <c r="BQ372" s="1"/>
      <c r="BR372" s="1"/>
      <c r="BS372" s="1"/>
      <c r="BT372" s="1"/>
    </row>
    <row r="373" spans="1:72" s="96" customFormat="1" x14ac:dyDescent="0.2">
      <c r="A373" s="17"/>
      <c r="B373" s="17"/>
      <c r="C373" s="20"/>
      <c r="D373" s="16"/>
      <c r="E373" s="16"/>
      <c r="F373" s="16"/>
      <c r="G373" s="16"/>
      <c r="H373" s="17"/>
      <c r="I373" s="17"/>
      <c r="J373" s="17"/>
      <c r="K373" s="17"/>
      <c r="L373" s="17"/>
      <c r="M373" s="17"/>
      <c r="N373" s="17"/>
      <c r="O373" s="15"/>
      <c r="P373" s="14"/>
      <c r="Q373" s="14"/>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
      <c r="BH373" s="1"/>
      <c r="BI373" s="1"/>
      <c r="BJ373" s="1"/>
      <c r="BK373" s="1"/>
      <c r="BL373" s="1"/>
      <c r="BM373" s="1"/>
      <c r="BN373" s="1"/>
      <c r="BO373" s="1"/>
      <c r="BP373" s="1"/>
      <c r="BQ373" s="1"/>
      <c r="BR373" s="1"/>
      <c r="BS373" s="1"/>
      <c r="BT373" s="1"/>
    </row>
    <row r="374" spans="1:72" s="96" customFormat="1" x14ac:dyDescent="0.2">
      <c r="A374" s="17"/>
      <c r="B374" s="17"/>
      <c r="C374" s="20"/>
      <c r="D374" s="16"/>
      <c r="E374" s="16"/>
      <c r="F374" s="16"/>
      <c r="G374" s="16"/>
      <c r="H374" s="17"/>
      <c r="I374" s="17"/>
      <c r="J374" s="17"/>
      <c r="K374" s="17"/>
      <c r="L374" s="17"/>
      <c r="M374" s="17"/>
      <c r="N374" s="17"/>
      <c r="O374" s="15"/>
      <c r="P374" s="14"/>
      <c r="Q374" s="14"/>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
      <c r="BH374" s="1"/>
      <c r="BI374" s="1"/>
      <c r="BJ374" s="1"/>
      <c r="BK374" s="1"/>
      <c r="BL374" s="1"/>
      <c r="BM374" s="1"/>
      <c r="BN374" s="1"/>
      <c r="BO374" s="1"/>
      <c r="BP374" s="1"/>
      <c r="BQ374" s="1"/>
      <c r="BR374" s="1"/>
      <c r="BS374" s="1"/>
      <c r="BT374" s="1"/>
    </row>
    <row r="375" spans="1:72" s="96" customFormat="1" x14ac:dyDescent="0.2">
      <c r="A375" s="17"/>
      <c r="B375" s="17"/>
      <c r="C375" s="20"/>
      <c r="D375" s="16"/>
      <c r="E375" s="16"/>
      <c r="F375" s="16"/>
      <c r="G375" s="16"/>
      <c r="H375" s="17"/>
      <c r="I375" s="17"/>
      <c r="J375" s="17"/>
      <c r="K375" s="17"/>
      <c r="L375" s="17"/>
      <c r="M375" s="17"/>
      <c r="N375" s="17"/>
      <c r="O375" s="15"/>
      <c r="P375" s="14"/>
      <c r="Q375" s="14"/>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
      <c r="BH375" s="1"/>
      <c r="BI375" s="1"/>
      <c r="BJ375" s="1"/>
      <c r="BK375" s="1"/>
      <c r="BL375" s="1"/>
      <c r="BM375" s="1"/>
      <c r="BN375" s="1"/>
      <c r="BO375" s="1"/>
      <c r="BP375" s="1"/>
      <c r="BQ375" s="1"/>
      <c r="BR375" s="1"/>
      <c r="BS375" s="1"/>
      <c r="BT375" s="1"/>
    </row>
    <row r="376" spans="1:72" s="96" customFormat="1" x14ac:dyDescent="0.2">
      <c r="A376" s="17"/>
      <c r="B376" s="17"/>
      <c r="C376" s="20"/>
      <c r="D376" s="16"/>
      <c r="E376" s="16"/>
      <c r="F376" s="16"/>
      <c r="G376" s="16"/>
      <c r="H376" s="17"/>
      <c r="I376" s="17"/>
      <c r="J376" s="17"/>
      <c r="K376" s="17"/>
      <c r="L376" s="17"/>
      <c r="M376" s="17"/>
      <c r="N376" s="17"/>
      <c r="O376" s="15"/>
      <c r="P376" s="14"/>
      <c r="Q376" s="14"/>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
      <c r="BH376" s="1"/>
      <c r="BI376" s="1"/>
      <c r="BJ376" s="1"/>
      <c r="BK376" s="1"/>
      <c r="BL376" s="1"/>
      <c r="BM376" s="1"/>
      <c r="BN376" s="1"/>
      <c r="BO376" s="1"/>
      <c r="BP376" s="1"/>
      <c r="BQ376" s="1"/>
      <c r="BR376" s="1"/>
      <c r="BS376" s="1"/>
      <c r="BT376" s="1"/>
    </row>
    <row r="377" spans="1:72" s="96" customFormat="1" x14ac:dyDescent="0.2">
      <c r="A377" s="17"/>
      <c r="B377" s="17"/>
      <c r="C377" s="20"/>
      <c r="D377" s="16"/>
      <c r="E377" s="16"/>
      <c r="F377" s="16"/>
      <c r="G377" s="16"/>
      <c r="H377" s="17"/>
      <c r="I377" s="17"/>
      <c r="J377" s="17"/>
      <c r="K377" s="17"/>
      <c r="L377" s="17"/>
      <c r="M377" s="17"/>
      <c r="N377" s="17"/>
      <c r="O377" s="15"/>
      <c r="P377" s="14"/>
      <c r="Q377" s="14"/>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
      <c r="BH377" s="1"/>
      <c r="BI377" s="1"/>
      <c r="BJ377" s="1"/>
      <c r="BK377" s="1"/>
      <c r="BL377" s="1"/>
      <c r="BM377" s="1"/>
      <c r="BN377" s="1"/>
      <c r="BO377" s="1"/>
      <c r="BP377" s="1"/>
      <c r="BQ377" s="1"/>
      <c r="BR377" s="1"/>
      <c r="BS377" s="1"/>
      <c r="BT377" s="1"/>
    </row>
    <row r="378" spans="1:72" s="96" customFormat="1" x14ac:dyDescent="0.2">
      <c r="A378" s="17"/>
      <c r="B378" s="17"/>
      <c r="C378" s="20"/>
      <c r="D378" s="16"/>
      <c r="E378" s="16"/>
      <c r="F378" s="16"/>
      <c r="G378" s="16"/>
      <c r="H378" s="17"/>
      <c r="I378" s="17"/>
      <c r="J378" s="17"/>
      <c r="K378" s="17"/>
      <c r="L378" s="17"/>
      <c r="M378" s="17"/>
      <c r="N378" s="17"/>
      <c r="O378" s="15"/>
      <c r="P378" s="14"/>
      <c r="Q378" s="14"/>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
      <c r="BH378" s="1"/>
      <c r="BI378" s="1"/>
      <c r="BJ378" s="1"/>
      <c r="BK378" s="1"/>
      <c r="BL378" s="1"/>
      <c r="BM378" s="1"/>
      <c r="BN378" s="1"/>
      <c r="BO378" s="1"/>
      <c r="BP378" s="1"/>
      <c r="BQ378" s="1"/>
      <c r="BR378" s="1"/>
      <c r="BS378" s="1"/>
      <c r="BT378" s="1"/>
    </row>
    <row r="379" spans="1:72" s="96" customFormat="1" x14ac:dyDescent="0.2">
      <c r="A379" s="17"/>
      <c r="B379" s="17"/>
      <c r="C379" s="20"/>
      <c r="D379" s="16"/>
      <c r="E379" s="16"/>
      <c r="F379" s="16"/>
      <c r="G379" s="16"/>
      <c r="H379" s="17"/>
      <c r="I379" s="17"/>
      <c r="J379" s="17"/>
      <c r="K379" s="17"/>
      <c r="L379" s="17"/>
      <c r="M379" s="17"/>
      <c r="N379" s="17"/>
      <c r="O379" s="15"/>
      <c r="P379" s="14"/>
      <c r="Q379" s="14"/>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
      <c r="BH379" s="1"/>
      <c r="BI379" s="1"/>
      <c r="BJ379" s="1"/>
      <c r="BK379" s="1"/>
      <c r="BL379" s="1"/>
      <c r="BM379" s="1"/>
      <c r="BN379" s="1"/>
      <c r="BO379" s="1"/>
      <c r="BP379" s="1"/>
      <c r="BQ379" s="1"/>
      <c r="BR379" s="1"/>
      <c r="BS379" s="1"/>
      <c r="BT379" s="1"/>
    </row>
    <row r="380" spans="1:72" s="96" customFormat="1" x14ac:dyDescent="0.2">
      <c r="A380" s="17"/>
      <c r="B380" s="17"/>
      <c r="C380" s="20"/>
      <c r="D380" s="16"/>
      <c r="E380" s="16"/>
      <c r="F380" s="16"/>
      <c r="G380" s="16"/>
      <c r="H380" s="17"/>
      <c r="I380" s="17"/>
      <c r="J380" s="17"/>
      <c r="K380" s="17"/>
      <c r="L380" s="17"/>
      <c r="M380" s="17"/>
      <c r="N380" s="17"/>
      <c r="O380" s="15"/>
      <c r="P380" s="14"/>
      <c r="Q380" s="14"/>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
      <c r="BH380" s="1"/>
      <c r="BI380" s="1"/>
      <c r="BJ380" s="1"/>
      <c r="BK380" s="1"/>
      <c r="BL380" s="1"/>
      <c r="BM380" s="1"/>
      <c r="BN380" s="1"/>
      <c r="BO380" s="1"/>
      <c r="BP380" s="1"/>
      <c r="BQ380" s="1"/>
      <c r="BR380" s="1"/>
      <c r="BS380" s="1"/>
      <c r="BT380" s="1"/>
    </row>
    <row r="381" spans="1:72" s="96" customFormat="1" x14ac:dyDescent="0.2">
      <c r="A381" s="17"/>
      <c r="B381" s="17"/>
      <c r="C381" s="20"/>
      <c r="D381" s="16"/>
      <c r="E381" s="16"/>
      <c r="F381" s="16"/>
      <c r="G381" s="16"/>
      <c r="H381" s="17"/>
      <c r="I381" s="17"/>
      <c r="J381" s="17"/>
      <c r="K381" s="17"/>
      <c r="L381" s="17"/>
      <c r="M381" s="17"/>
      <c r="N381" s="17"/>
      <c r="O381" s="15"/>
      <c r="P381" s="14"/>
      <c r="Q381" s="14"/>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
      <c r="BH381" s="1"/>
      <c r="BI381" s="1"/>
      <c r="BJ381" s="1"/>
      <c r="BK381" s="1"/>
      <c r="BL381" s="1"/>
      <c r="BM381" s="1"/>
      <c r="BN381" s="1"/>
      <c r="BO381" s="1"/>
      <c r="BP381" s="1"/>
      <c r="BQ381" s="1"/>
      <c r="BR381" s="1"/>
      <c r="BS381" s="1"/>
      <c r="BT381" s="1"/>
    </row>
    <row r="382" spans="1:72" s="96" customFormat="1" x14ac:dyDescent="0.2">
      <c r="A382" s="17"/>
      <c r="B382" s="17"/>
      <c r="C382" s="20"/>
      <c r="D382" s="16"/>
      <c r="E382" s="16"/>
      <c r="F382" s="16"/>
      <c r="G382" s="16"/>
      <c r="H382" s="17"/>
      <c r="I382" s="17"/>
      <c r="J382" s="17"/>
      <c r="K382" s="17"/>
      <c r="L382" s="17"/>
      <c r="M382" s="17"/>
      <c r="N382" s="17"/>
      <c r="O382" s="15"/>
      <c r="P382" s="14"/>
      <c r="Q382" s="14"/>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
      <c r="BH382" s="1"/>
      <c r="BI382" s="1"/>
      <c r="BJ382" s="1"/>
      <c r="BK382" s="1"/>
      <c r="BL382" s="1"/>
      <c r="BM382" s="1"/>
      <c r="BN382" s="1"/>
      <c r="BO382" s="1"/>
      <c r="BP382" s="1"/>
      <c r="BQ382" s="1"/>
      <c r="BR382" s="1"/>
      <c r="BS382" s="1"/>
      <c r="BT382" s="1"/>
    </row>
    <row r="383" spans="1:72" s="96" customFormat="1" x14ac:dyDescent="0.2">
      <c r="A383" s="17"/>
      <c r="B383" s="17"/>
      <c r="C383" s="20"/>
      <c r="D383" s="16"/>
      <c r="E383" s="16"/>
      <c r="F383" s="16"/>
      <c r="G383" s="16"/>
      <c r="H383" s="17"/>
      <c r="I383" s="17"/>
      <c r="J383" s="17"/>
      <c r="K383" s="17"/>
      <c r="L383" s="17"/>
      <c r="M383" s="17"/>
      <c r="N383" s="17"/>
      <c r="O383" s="15"/>
      <c r="P383" s="14"/>
      <c r="Q383" s="14"/>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
      <c r="BH383" s="1"/>
      <c r="BI383" s="1"/>
      <c r="BJ383" s="1"/>
      <c r="BK383" s="1"/>
      <c r="BL383" s="1"/>
      <c r="BM383" s="1"/>
      <c r="BN383" s="1"/>
      <c r="BO383" s="1"/>
      <c r="BP383" s="1"/>
      <c r="BQ383" s="1"/>
      <c r="BR383" s="1"/>
      <c r="BS383" s="1"/>
      <c r="BT383" s="1"/>
    </row>
    <row r="384" spans="1:72" s="96" customFormat="1" x14ac:dyDescent="0.2">
      <c r="A384" s="17"/>
      <c r="B384" s="17"/>
      <c r="C384" s="20"/>
      <c r="D384" s="16"/>
      <c r="E384" s="16"/>
      <c r="F384" s="16"/>
      <c r="G384" s="16"/>
      <c r="H384" s="17"/>
      <c r="I384" s="17"/>
      <c r="J384" s="17"/>
      <c r="K384" s="17"/>
      <c r="L384" s="17"/>
      <c r="M384" s="17"/>
      <c r="N384" s="17"/>
      <c r="O384" s="15"/>
      <c r="P384" s="14"/>
      <c r="Q384" s="14"/>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
      <c r="BH384" s="1"/>
      <c r="BI384" s="1"/>
      <c r="BJ384" s="1"/>
      <c r="BK384" s="1"/>
      <c r="BL384" s="1"/>
      <c r="BM384" s="1"/>
      <c r="BN384" s="1"/>
      <c r="BO384" s="1"/>
      <c r="BP384" s="1"/>
      <c r="BQ384" s="1"/>
      <c r="BR384" s="1"/>
      <c r="BS384" s="1"/>
      <c r="BT384" s="1"/>
    </row>
    <row r="385" spans="1:72" s="96" customFormat="1" x14ac:dyDescent="0.2">
      <c r="A385" s="17"/>
      <c r="B385" s="17"/>
      <c r="C385" s="20"/>
      <c r="D385" s="16"/>
      <c r="E385" s="16"/>
      <c r="F385" s="16"/>
      <c r="G385" s="16"/>
      <c r="H385" s="17"/>
      <c r="I385" s="17"/>
      <c r="J385" s="17"/>
      <c r="K385" s="17"/>
      <c r="L385" s="17"/>
      <c r="M385" s="17"/>
      <c r="N385" s="17"/>
      <c r="O385" s="15"/>
      <c r="P385" s="14"/>
      <c r="Q385" s="14"/>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
      <c r="BH385" s="1"/>
      <c r="BI385" s="1"/>
      <c r="BJ385" s="1"/>
      <c r="BK385" s="1"/>
      <c r="BL385" s="1"/>
      <c r="BM385" s="1"/>
      <c r="BN385" s="1"/>
      <c r="BO385" s="1"/>
      <c r="BP385" s="1"/>
      <c r="BQ385" s="1"/>
      <c r="BR385" s="1"/>
      <c r="BS385" s="1"/>
      <c r="BT385" s="1"/>
    </row>
    <row r="386" spans="1:72" s="96" customFormat="1" x14ac:dyDescent="0.2">
      <c r="A386" s="17"/>
      <c r="B386" s="17"/>
      <c r="C386" s="20"/>
      <c r="D386" s="16"/>
      <c r="E386" s="16"/>
      <c r="F386" s="16"/>
      <c r="G386" s="16"/>
      <c r="H386" s="17"/>
      <c r="I386" s="17"/>
      <c r="J386" s="17"/>
      <c r="K386" s="17"/>
      <c r="L386" s="17"/>
      <c r="M386" s="17"/>
      <c r="N386" s="17"/>
      <c r="O386" s="15"/>
      <c r="P386" s="14"/>
      <c r="Q386" s="14"/>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
      <c r="BH386" s="1"/>
      <c r="BI386" s="1"/>
      <c r="BJ386" s="1"/>
      <c r="BK386" s="1"/>
      <c r="BL386" s="1"/>
      <c r="BM386" s="1"/>
      <c r="BN386" s="1"/>
      <c r="BO386" s="1"/>
      <c r="BP386" s="1"/>
      <c r="BQ386" s="1"/>
      <c r="BR386" s="1"/>
      <c r="BS386" s="1"/>
      <c r="BT386" s="1"/>
    </row>
    <row r="387" spans="1:72" s="96" customFormat="1" x14ac:dyDescent="0.2">
      <c r="A387" s="17"/>
      <c r="B387" s="17"/>
      <c r="C387" s="20"/>
      <c r="D387" s="16"/>
      <c r="E387" s="16"/>
      <c r="F387" s="16"/>
      <c r="G387" s="16"/>
      <c r="H387" s="17"/>
      <c r="I387" s="17"/>
      <c r="J387" s="17"/>
      <c r="K387" s="17"/>
      <c r="L387" s="17"/>
      <c r="M387" s="17"/>
      <c r="N387" s="17"/>
      <c r="O387" s="15"/>
      <c r="P387" s="14"/>
      <c r="Q387" s="14"/>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
      <c r="BH387" s="1"/>
      <c r="BI387" s="1"/>
      <c r="BJ387" s="1"/>
      <c r="BK387" s="1"/>
      <c r="BL387" s="1"/>
      <c r="BM387" s="1"/>
      <c r="BN387" s="1"/>
      <c r="BO387" s="1"/>
      <c r="BP387" s="1"/>
      <c r="BQ387" s="1"/>
      <c r="BR387" s="1"/>
      <c r="BS387" s="1"/>
      <c r="BT387" s="1"/>
    </row>
    <row r="388" spans="1:72" s="96" customFormat="1" x14ac:dyDescent="0.2">
      <c r="A388" s="17"/>
      <c r="B388" s="17"/>
      <c r="C388" s="20"/>
      <c r="D388" s="16"/>
      <c r="E388" s="16"/>
      <c r="F388" s="16"/>
      <c r="G388" s="16"/>
      <c r="H388" s="17"/>
      <c r="I388" s="17"/>
      <c r="J388" s="17"/>
      <c r="K388" s="17"/>
      <c r="L388" s="17"/>
      <c r="M388" s="17"/>
      <c r="N388" s="17"/>
      <c r="O388" s="15"/>
      <c r="P388" s="14"/>
      <c r="Q388" s="14"/>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
      <c r="BH388" s="1"/>
      <c r="BI388" s="1"/>
      <c r="BJ388" s="1"/>
      <c r="BK388" s="1"/>
      <c r="BL388" s="1"/>
      <c r="BM388" s="1"/>
      <c r="BN388" s="1"/>
      <c r="BO388" s="1"/>
      <c r="BP388" s="1"/>
      <c r="BQ388" s="1"/>
      <c r="BR388" s="1"/>
      <c r="BS388" s="1"/>
      <c r="BT388" s="1"/>
    </row>
    <row r="389" spans="1:72" s="96" customFormat="1" x14ac:dyDescent="0.2">
      <c r="A389" s="17"/>
      <c r="B389" s="17"/>
      <c r="C389" s="20"/>
      <c r="D389" s="16"/>
      <c r="E389" s="16"/>
      <c r="F389" s="16"/>
      <c r="G389" s="16"/>
      <c r="H389" s="17"/>
      <c r="I389" s="17"/>
      <c r="J389" s="17"/>
      <c r="K389" s="17"/>
      <c r="L389" s="17"/>
      <c r="M389" s="17"/>
      <c r="N389" s="17"/>
      <c r="O389" s="15"/>
      <c r="P389" s="14"/>
      <c r="Q389" s="14"/>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
      <c r="BH389" s="1"/>
      <c r="BI389" s="1"/>
      <c r="BJ389" s="1"/>
      <c r="BK389" s="1"/>
      <c r="BL389" s="1"/>
      <c r="BM389" s="1"/>
      <c r="BN389" s="1"/>
      <c r="BO389" s="1"/>
      <c r="BP389" s="1"/>
      <c r="BQ389" s="1"/>
      <c r="BR389" s="1"/>
      <c r="BS389" s="1"/>
      <c r="BT389" s="1"/>
    </row>
    <row r="390" spans="1:72" s="96" customFormat="1" x14ac:dyDescent="0.2">
      <c r="A390" s="17"/>
      <c r="B390" s="17"/>
      <c r="C390" s="20"/>
      <c r="D390" s="16"/>
      <c r="E390" s="16"/>
      <c r="F390" s="16"/>
      <c r="G390" s="16"/>
      <c r="H390" s="17"/>
      <c r="I390" s="17"/>
      <c r="J390" s="17"/>
      <c r="K390" s="17"/>
      <c r="L390" s="17"/>
      <c r="M390" s="17"/>
      <c r="N390" s="17"/>
      <c r="O390" s="15"/>
      <c r="P390" s="14"/>
      <c r="Q390" s="14"/>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
      <c r="BH390" s="1"/>
      <c r="BI390" s="1"/>
      <c r="BJ390" s="1"/>
      <c r="BK390" s="1"/>
      <c r="BL390" s="1"/>
      <c r="BM390" s="1"/>
      <c r="BN390" s="1"/>
      <c r="BO390" s="1"/>
      <c r="BP390" s="1"/>
      <c r="BQ390" s="1"/>
      <c r="BR390" s="1"/>
      <c r="BS390" s="1"/>
      <c r="BT390" s="1"/>
    </row>
    <row r="391" spans="1:72" s="96" customFormat="1" x14ac:dyDescent="0.2">
      <c r="A391" s="17"/>
      <c r="B391" s="17"/>
      <c r="C391" s="20"/>
      <c r="D391" s="16"/>
      <c r="E391" s="16"/>
      <c r="F391" s="16"/>
      <c r="G391" s="16"/>
      <c r="H391" s="17"/>
      <c r="I391" s="17"/>
      <c r="J391" s="17"/>
      <c r="K391" s="17"/>
      <c r="L391" s="17"/>
      <c r="M391" s="17"/>
      <c r="N391" s="17"/>
      <c r="O391" s="15"/>
      <c r="P391" s="14"/>
      <c r="Q391" s="14"/>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
      <c r="BH391" s="1"/>
      <c r="BI391" s="1"/>
      <c r="BJ391" s="1"/>
      <c r="BK391" s="1"/>
      <c r="BL391" s="1"/>
      <c r="BM391" s="1"/>
      <c r="BN391" s="1"/>
      <c r="BO391" s="1"/>
      <c r="BP391" s="1"/>
      <c r="BQ391" s="1"/>
      <c r="BR391" s="1"/>
      <c r="BS391" s="1"/>
      <c r="BT391" s="1"/>
    </row>
    <row r="392" spans="1:72" s="96" customFormat="1" x14ac:dyDescent="0.2">
      <c r="A392" s="17"/>
      <c r="B392" s="17"/>
      <c r="C392" s="20"/>
      <c r="D392" s="16"/>
      <c r="E392" s="16"/>
      <c r="F392" s="16"/>
      <c r="G392" s="16"/>
      <c r="H392" s="17"/>
      <c r="I392" s="17"/>
      <c r="J392" s="17"/>
      <c r="K392" s="17"/>
      <c r="L392" s="17"/>
      <c r="M392" s="17"/>
      <c r="N392" s="17"/>
      <c r="O392" s="15"/>
      <c r="P392" s="14"/>
      <c r="Q392" s="14"/>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
      <c r="BH392" s="1"/>
      <c r="BI392" s="1"/>
      <c r="BJ392" s="1"/>
      <c r="BK392" s="1"/>
      <c r="BL392" s="1"/>
      <c r="BM392" s="1"/>
      <c r="BN392" s="1"/>
      <c r="BO392" s="1"/>
      <c r="BP392" s="1"/>
      <c r="BQ392" s="1"/>
      <c r="BR392" s="1"/>
      <c r="BS392" s="1"/>
      <c r="BT392" s="1"/>
    </row>
    <row r="393" spans="1:72" s="96" customFormat="1" x14ac:dyDescent="0.2">
      <c r="A393" s="17"/>
      <c r="B393" s="17"/>
      <c r="C393" s="20"/>
      <c r="D393" s="16"/>
      <c r="E393" s="16"/>
      <c r="F393" s="16"/>
      <c r="G393" s="16"/>
      <c r="H393" s="17"/>
      <c r="I393" s="17"/>
      <c r="J393" s="17"/>
      <c r="K393" s="17"/>
      <c r="L393" s="17"/>
      <c r="M393" s="17"/>
      <c r="N393" s="17"/>
      <c r="O393" s="15"/>
      <c r="P393" s="14"/>
      <c r="Q393" s="14"/>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
      <c r="BH393" s="1"/>
      <c r="BI393" s="1"/>
      <c r="BJ393" s="1"/>
      <c r="BK393" s="1"/>
      <c r="BL393" s="1"/>
      <c r="BM393" s="1"/>
      <c r="BN393" s="1"/>
      <c r="BO393" s="1"/>
      <c r="BP393" s="1"/>
      <c r="BQ393" s="1"/>
      <c r="BR393" s="1"/>
      <c r="BS393" s="1"/>
      <c r="BT393" s="1"/>
    </row>
    <row r="394" spans="1:72" s="96" customFormat="1" x14ac:dyDescent="0.2">
      <c r="A394" s="17"/>
      <c r="B394" s="17"/>
      <c r="C394" s="20"/>
      <c r="D394" s="16"/>
      <c r="E394" s="16"/>
      <c r="F394" s="16"/>
      <c r="G394" s="16"/>
      <c r="H394" s="17"/>
      <c r="I394" s="17"/>
      <c r="J394" s="17"/>
      <c r="K394" s="17"/>
      <c r="L394" s="17"/>
      <c r="M394" s="17"/>
      <c r="N394" s="17"/>
      <c r="O394" s="15"/>
      <c r="P394" s="14"/>
      <c r="Q394" s="14"/>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
      <c r="BH394" s="1"/>
      <c r="BI394" s="1"/>
      <c r="BJ394" s="1"/>
      <c r="BK394" s="1"/>
      <c r="BL394" s="1"/>
      <c r="BM394" s="1"/>
      <c r="BN394" s="1"/>
      <c r="BO394" s="1"/>
      <c r="BP394" s="1"/>
      <c r="BQ394" s="1"/>
      <c r="BR394" s="1"/>
      <c r="BS394" s="1"/>
      <c r="BT394" s="1"/>
    </row>
    <row r="395" spans="1:72" s="96" customFormat="1" x14ac:dyDescent="0.2">
      <c r="A395" s="17"/>
      <c r="B395" s="17"/>
      <c r="C395" s="20"/>
      <c r="D395" s="16"/>
      <c r="E395" s="16"/>
      <c r="F395" s="16"/>
      <c r="G395" s="16"/>
      <c r="H395" s="17"/>
      <c r="I395" s="17"/>
      <c r="J395" s="17"/>
      <c r="K395" s="17"/>
      <c r="L395" s="17"/>
      <c r="M395" s="17"/>
      <c r="N395" s="17"/>
      <c r="O395" s="15"/>
      <c r="P395" s="14"/>
      <c r="Q395" s="14"/>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
      <c r="BH395" s="1"/>
      <c r="BI395" s="1"/>
      <c r="BJ395" s="1"/>
      <c r="BK395" s="1"/>
      <c r="BL395" s="1"/>
      <c r="BM395" s="1"/>
      <c r="BN395" s="1"/>
      <c r="BO395" s="1"/>
      <c r="BP395" s="1"/>
      <c r="BQ395" s="1"/>
      <c r="BR395" s="1"/>
      <c r="BS395" s="1"/>
      <c r="BT395" s="1"/>
    </row>
    <row r="396" spans="1:72" s="96" customFormat="1" x14ac:dyDescent="0.2">
      <c r="A396" s="17"/>
      <c r="B396" s="17"/>
      <c r="C396" s="20"/>
      <c r="D396" s="16"/>
      <c r="E396" s="16"/>
      <c r="F396" s="16"/>
      <c r="G396" s="16"/>
      <c r="H396" s="17"/>
      <c r="I396" s="17"/>
      <c r="J396" s="17"/>
      <c r="K396" s="17"/>
      <c r="L396" s="17"/>
      <c r="M396" s="17"/>
      <c r="N396" s="17"/>
      <c r="O396" s="15"/>
      <c r="P396" s="14"/>
      <c r="Q396" s="14"/>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
      <c r="BH396" s="1"/>
      <c r="BI396" s="1"/>
      <c r="BJ396" s="1"/>
      <c r="BK396" s="1"/>
      <c r="BL396" s="1"/>
      <c r="BM396" s="1"/>
      <c r="BN396" s="1"/>
      <c r="BO396" s="1"/>
      <c r="BP396" s="1"/>
      <c r="BQ396" s="1"/>
      <c r="BR396" s="1"/>
      <c r="BS396" s="1"/>
      <c r="BT396" s="1"/>
    </row>
    <row r="397" spans="1:72" s="96" customFormat="1" x14ac:dyDescent="0.2">
      <c r="A397" s="17"/>
      <c r="B397" s="17"/>
      <c r="C397" s="20"/>
      <c r="D397" s="16"/>
      <c r="E397" s="16"/>
      <c r="F397" s="16"/>
      <c r="G397" s="16"/>
      <c r="H397" s="17"/>
      <c r="I397" s="17"/>
      <c r="J397" s="17"/>
      <c r="K397" s="17"/>
      <c r="L397" s="17"/>
      <c r="M397" s="17"/>
      <c r="N397" s="17"/>
      <c r="O397" s="15"/>
      <c r="P397" s="14"/>
      <c r="Q397" s="14"/>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
      <c r="BH397" s="1"/>
      <c r="BI397" s="1"/>
      <c r="BJ397" s="1"/>
      <c r="BK397" s="1"/>
      <c r="BL397" s="1"/>
      <c r="BM397" s="1"/>
      <c r="BN397" s="1"/>
      <c r="BO397" s="1"/>
      <c r="BP397" s="1"/>
      <c r="BQ397" s="1"/>
      <c r="BR397" s="1"/>
      <c r="BS397" s="1"/>
      <c r="BT397" s="1"/>
    </row>
    <row r="398" spans="1:72" s="96" customFormat="1" x14ac:dyDescent="0.2">
      <c r="A398" s="17"/>
      <c r="B398" s="17"/>
      <c r="C398" s="20"/>
      <c r="D398" s="16"/>
      <c r="E398" s="16"/>
      <c r="F398" s="16"/>
      <c r="G398" s="16"/>
      <c r="H398" s="17"/>
      <c r="I398" s="17"/>
      <c r="J398" s="17"/>
      <c r="K398" s="17"/>
      <c r="L398" s="17"/>
      <c r="M398" s="17"/>
      <c r="N398" s="17"/>
      <c r="O398" s="15"/>
      <c r="P398" s="14"/>
      <c r="Q398" s="14"/>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
      <c r="BH398" s="1"/>
      <c r="BI398" s="1"/>
      <c r="BJ398" s="1"/>
      <c r="BK398" s="1"/>
      <c r="BL398" s="1"/>
      <c r="BM398" s="1"/>
      <c r="BN398" s="1"/>
      <c r="BO398" s="1"/>
      <c r="BP398" s="1"/>
      <c r="BQ398" s="1"/>
      <c r="BR398" s="1"/>
      <c r="BS398" s="1"/>
      <c r="BT398" s="1"/>
    </row>
    <row r="399" spans="1:72" s="96" customFormat="1" x14ac:dyDescent="0.2">
      <c r="A399" s="17"/>
      <c r="B399" s="17"/>
      <c r="C399" s="20"/>
      <c r="D399" s="16"/>
      <c r="E399" s="16"/>
      <c r="F399" s="16"/>
      <c r="G399" s="16"/>
      <c r="H399" s="17"/>
      <c r="I399" s="17"/>
      <c r="J399" s="17"/>
      <c r="K399" s="17"/>
      <c r="L399" s="17"/>
      <c r="M399" s="17"/>
      <c r="N399" s="17"/>
      <c r="O399" s="15"/>
      <c r="P399" s="14"/>
      <c r="Q399" s="14"/>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
      <c r="BH399" s="1"/>
      <c r="BI399" s="1"/>
      <c r="BJ399" s="1"/>
      <c r="BK399" s="1"/>
      <c r="BL399" s="1"/>
      <c r="BM399" s="1"/>
      <c r="BN399" s="1"/>
      <c r="BO399" s="1"/>
      <c r="BP399" s="1"/>
      <c r="BQ399" s="1"/>
      <c r="BR399" s="1"/>
      <c r="BS399" s="1"/>
      <c r="BT399" s="1"/>
    </row>
    <row r="400" spans="1:72" s="96" customFormat="1" x14ac:dyDescent="0.2">
      <c r="A400" s="17"/>
      <c r="B400" s="17"/>
      <c r="C400" s="20"/>
      <c r="D400" s="16"/>
      <c r="E400" s="16"/>
      <c r="F400" s="16"/>
      <c r="G400" s="16"/>
      <c r="H400" s="17"/>
      <c r="I400" s="17"/>
      <c r="J400" s="17"/>
      <c r="K400" s="17"/>
      <c r="L400" s="17"/>
      <c r="M400" s="17"/>
      <c r="N400" s="17"/>
      <c r="O400" s="15"/>
      <c r="P400" s="14"/>
      <c r="Q400" s="14"/>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
      <c r="BH400" s="1"/>
      <c r="BI400" s="1"/>
      <c r="BJ400" s="1"/>
      <c r="BK400" s="1"/>
      <c r="BL400" s="1"/>
      <c r="BM400" s="1"/>
      <c r="BN400" s="1"/>
      <c r="BO400" s="1"/>
      <c r="BP400" s="1"/>
      <c r="BQ400" s="1"/>
      <c r="BR400" s="1"/>
      <c r="BS400" s="1"/>
      <c r="BT400" s="1"/>
    </row>
    <row r="401" spans="1:72" s="96" customFormat="1" x14ac:dyDescent="0.2">
      <c r="A401" s="17"/>
      <c r="B401" s="17"/>
      <c r="C401" s="20"/>
      <c r="D401" s="16"/>
      <c r="E401" s="16"/>
      <c r="F401" s="16"/>
      <c r="G401" s="16"/>
      <c r="H401" s="17"/>
      <c r="I401" s="17"/>
      <c r="J401" s="17"/>
      <c r="K401" s="17"/>
      <c r="L401" s="17"/>
      <c r="M401" s="17"/>
      <c r="N401" s="17"/>
      <c r="O401" s="15"/>
      <c r="P401" s="14"/>
      <c r="Q401" s="14"/>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
      <c r="BH401" s="1"/>
      <c r="BI401" s="1"/>
      <c r="BJ401" s="1"/>
      <c r="BK401" s="1"/>
      <c r="BL401" s="1"/>
      <c r="BM401" s="1"/>
      <c r="BN401" s="1"/>
      <c r="BO401" s="1"/>
      <c r="BP401" s="1"/>
      <c r="BQ401" s="1"/>
      <c r="BR401" s="1"/>
      <c r="BS401" s="1"/>
      <c r="BT401" s="1"/>
    </row>
    <row r="402" spans="1:72" s="96" customFormat="1" x14ac:dyDescent="0.2">
      <c r="A402" s="17"/>
      <c r="B402" s="17"/>
      <c r="C402" s="20"/>
      <c r="D402" s="16"/>
      <c r="E402" s="16"/>
      <c r="F402" s="16"/>
      <c r="G402" s="16"/>
      <c r="H402" s="17"/>
      <c r="I402" s="17"/>
      <c r="J402" s="17"/>
      <c r="K402" s="17"/>
      <c r="L402" s="17"/>
      <c r="M402" s="17"/>
      <c r="N402" s="17"/>
      <c r="O402" s="15"/>
      <c r="P402" s="14"/>
      <c r="Q402" s="14"/>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
      <c r="BH402" s="1"/>
      <c r="BI402" s="1"/>
      <c r="BJ402" s="1"/>
      <c r="BK402" s="1"/>
      <c r="BL402" s="1"/>
      <c r="BM402" s="1"/>
      <c r="BN402" s="1"/>
      <c r="BO402" s="1"/>
      <c r="BP402" s="1"/>
      <c r="BQ402" s="1"/>
      <c r="BR402" s="1"/>
      <c r="BS402" s="1"/>
      <c r="BT402" s="1"/>
    </row>
    <row r="403" spans="1:72" s="96" customFormat="1" x14ac:dyDescent="0.2">
      <c r="A403" s="17"/>
      <c r="B403" s="17"/>
      <c r="C403" s="20"/>
      <c r="D403" s="16"/>
      <c r="E403" s="16"/>
      <c r="F403" s="16"/>
      <c r="G403" s="16"/>
      <c r="H403" s="17"/>
      <c r="I403" s="17"/>
      <c r="J403" s="17"/>
      <c r="K403" s="17"/>
      <c r="L403" s="17"/>
      <c r="M403" s="17"/>
      <c r="N403" s="17"/>
      <c r="O403" s="15"/>
      <c r="P403" s="14"/>
      <c r="Q403" s="14"/>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
      <c r="BH403" s="1"/>
      <c r="BI403" s="1"/>
      <c r="BJ403" s="1"/>
      <c r="BK403" s="1"/>
      <c r="BL403" s="1"/>
      <c r="BM403" s="1"/>
      <c r="BN403" s="1"/>
      <c r="BO403" s="1"/>
      <c r="BP403" s="1"/>
      <c r="BQ403" s="1"/>
      <c r="BR403" s="1"/>
      <c r="BS403" s="1"/>
      <c r="BT403" s="1"/>
    </row>
    <row r="404" spans="1:72" s="96" customFormat="1" x14ac:dyDescent="0.2">
      <c r="A404" s="17"/>
      <c r="B404" s="17"/>
      <c r="C404" s="20"/>
      <c r="D404" s="16"/>
      <c r="E404" s="16"/>
      <c r="F404" s="16"/>
      <c r="G404" s="16"/>
      <c r="H404" s="17"/>
      <c r="I404" s="17"/>
      <c r="J404" s="17"/>
      <c r="K404" s="17"/>
      <c r="L404" s="17"/>
      <c r="M404" s="17"/>
      <c r="N404" s="17"/>
      <c r="O404" s="15"/>
      <c r="P404" s="14"/>
      <c r="Q404" s="14"/>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
      <c r="BH404" s="1"/>
      <c r="BI404" s="1"/>
      <c r="BJ404" s="1"/>
      <c r="BK404" s="1"/>
      <c r="BL404" s="1"/>
      <c r="BM404" s="1"/>
      <c r="BN404" s="1"/>
      <c r="BO404" s="1"/>
      <c r="BP404" s="1"/>
      <c r="BQ404" s="1"/>
      <c r="BR404" s="1"/>
      <c r="BS404" s="1"/>
      <c r="BT404" s="1"/>
    </row>
    <row r="405" spans="1:72" s="96" customFormat="1" x14ac:dyDescent="0.2">
      <c r="A405" s="17"/>
      <c r="B405" s="17"/>
      <c r="C405" s="20"/>
      <c r="D405" s="16"/>
      <c r="E405" s="16"/>
      <c r="F405" s="16"/>
      <c r="G405" s="16"/>
      <c r="H405" s="17"/>
      <c r="I405" s="17"/>
      <c r="J405" s="17"/>
      <c r="K405" s="17"/>
      <c r="L405" s="17"/>
      <c r="M405" s="17"/>
      <c r="N405" s="17"/>
      <c r="O405" s="15"/>
      <c r="P405" s="14"/>
      <c r="Q405" s="14"/>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
      <c r="BH405" s="1"/>
      <c r="BI405" s="1"/>
      <c r="BJ405" s="1"/>
      <c r="BK405" s="1"/>
      <c r="BL405" s="1"/>
      <c r="BM405" s="1"/>
      <c r="BN405" s="1"/>
      <c r="BO405" s="1"/>
      <c r="BP405" s="1"/>
      <c r="BQ405" s="1"/>
      <c r="BR405" s="1"/>
      <c r="BS405" s="1"/>
      <c r="BT405" s="1"/>
    </row>
    <row r="406" spans="1:72" s="96" customFormat="1" x14ac:dyDescent="0.2">
      <c r="A406" s="17"/>
      <c r="B406" s="17"/>
      <c r="C406" s="20"/>
      <c r="D406" s="16"/>
      <c r="E406" s="16"/>
      <c r="F406" s="16"/>
      <c r="G406" s="16"/>
      <c r="H406" s="17"/>
      <c r="I406" s="17"/>
      <c r="J406" s="17"/>
      <c r="K406" s="17"/>
      <c r="L406" s="17"/>
      <c r="M406" s="17"/>
      <c r="N406" s="17"/>
      <c r="O406" s="15"/>
      <c r="P406" s="14"/>
      <c r="Q406" s="14"/>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
      <c r="BH406" s="1"/>
      <c r="BI406" s="1"/>
      <c r="BJ406" s="1"/>
      <c r="BK406" s="1"/>
      <c r="BL406" s="1"/>
      <c r="BM406" s="1"/>
      <c r="BN406" s="1"/>
      <c r="BO406" s="1"/>
      <c r="BP406" s="1"/>
      <c r="BQ406" s="1"/>
      <c r="BR406" s="1"/>
      <c r="BS406" s="1"/>
      <c r="BT406" s="1"/>
    </row>
    <row r="407" spans="1:72" s="96" customFormat="1" x14ac:dyDescent="0.2">
      <c r="A407" s="17"/>
      <c r="B407" s="17"/>
      <c r="C407" s="20"/>
      <c r="D407" s="16"/>
      <c r="E407" s="16"/>
      <c r="F407" s="16"/>
      <c r="G407" s="16"/>
      <c r="H407" s="17"/>
      <c r="I407" s="17"/>
      <c r="J407" s="17"/>
      <c r="K407" s="17"/>
      <c r="L407" s="17"/>
      <c r="M407" s="17"/>
      <c r="N407" s="17"/>
      <c r="O407" s="15"/>
      <c r="P407" s="14"/>
      <c r="Q407" s="14"/>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
      <c r="BH407" s="1"/>
      <c r="BI407" s="1"/>
      <c r="BJ407" s="1"/>
      <c r="BK407" s="1"/>
      <c r="BL407" s="1"/>
      <c r="BM407" s="1"/>
      <c r="BN407" s="1"/>
      <c r="BO407" s="1"/>
      <c r="BP407" s="1"/>
      <c r="BQ407" s="1"/>
      <c r="BR407" s="1"/>
      <c r="BS407" s="1"/>
      <c r="BT407" s="1"/>
    </row>
    <row r="408" spans="1:72" s="96" customFormat="1" x14ac:dyDescent="0.2">
      <c r="A408" s="17"/>
      <c r="B408" s="17"/>
      <c r="C408" s="20"/>
      <c r="D408" s="16"/>
      <c r="E408" s="16"/>
      <c r="F408" s="16"/>
      <c r="G408" s="16"/>
      <c r="H408" s="17"/>
      <c r="I408" s="17"/>
      <c r="J408" s="17"/>
      <c r="K408" s="17"/>
      <c r="L408" s="17"/>
      <c r="M408" s="17"/>
      <c r="N408" s="17"/>
      <c r="O408" s="15"/>
      <c r="P408" s="14"/>
      <c r="Q408" s="14"/>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
      <c r="BH408" s="1"/>
      <c r="BI408" s="1"/>
      <c r="BJ408" s="1"/>
      <c r="BK408" s="1"/>
      <c r="BL408" s="1"/>
      <c r="BM408" s="1"/>
      <c r="BN408" s="1"/>
      <c r="BO408" s="1"/>
      <c r="BP408" s="1"/>
      <c r="BQ408" s="1"/>
      <c r="BR408" s="1"/>
      <c r="BS408" s="1"/>
      <c r="BT408" s="1"/>
    </row>
    <row r="409" spans="1:72" s="96" customFormat="1" x14ac:dyDescent="0.2">
      <c r="A409" s="17"/>
      <c r="B409" s="17"/>
      <c r="C409" s="20"/>
      <c r="D409" s="16"/>
      <c r="E409" s="16"/>
      <c r="F409" s="16"/>
      <c r="G409" s="16"/>
      <c r="H409" s="17"/>
      <c r="I409" s="17"/>
      <c r="J409" s="17"/>
      <c r="K409" s="17"/>
      <c r="L409" s="17"/>
      <c r="M409" s="17"/>
      <c r="N409" s="17"/>
      <c r="O409" s="15"/>
      <c r="P409" s="14"/>
      <c r="Q409" s="14"/>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
      <c r="BH409" s="1"/>
      <c r="BI409" s="1"/>
      <c r="BJ409" s="1"/>
      <c r="BK409" s="1"/>
      <c r="BL409" s="1"/>
      <c r="BM409" s="1"/>
      <c r="BN409" s="1"/>
      <c r="BO409" s="1"/>
      <c r="BP409" s="1"/>
      <c r="BQ409" s="1"/>
      <c r="BR409" s="1"/>
      <c r="BS409" s="1"/>
      <c r="BT409" s="1"/>
    </row>
    <row r="410" spans="1:72" s="96" customFormat="1" x14ac:dyDescent="0.2">
      <c r="A410" s="17"/>
      <c r="B410" s="17"/>
      <c r="C410" s="20"/>
      <c r="D410" s="16"/>
      <c r="E410" s="16"/>
      <c r="F410" s="16"/>
      <c r="G410" s="16"/>
      <c r="H410" s="17"/>
      <c r="I410" s="17"/>
      <c r="J410" s="17"/>
      <c r="K410" s="17"/>
      <c r="L410" s="17"/>
      <c r="M410" s="17"/>
      <c r="N410" s="17"/>
      <c r="O410" s="15"/>
      <c r="P410" s="14"/>
      <c r="Q410" s="14"/>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
      <c r="BH410" s="1"/>
      <c r="BI410" s="1"/>
      <c r="BJ410" s="1"/>
      <c r="BK410" s="1"/>
      <c r="BL410" s="1"/>
      <c r="BM410" s="1"/>
      <c r="BN410" s="1"/>
      <c r="BO410" s="1"/>
      <c r="BP410" s="1"/>
      <c r="BQ410" s="1"/>
      <c r="BR410" s="1"/>
      <c r="BS410" s="1"/>
      <c r="BT410" s="1"/>
    </row>
    <row r="411" spans="1:72" s="96" customFormat="1" x14ac:dyDescent="0.2">
      <c r="A411" s="17"/>
      <c r="B411" s="17"/>
      <c r="C411" s="20"/>
      <c r="D411" s="16"/>
      <c r="E411" s="16"/>
      <c r="F411" s="16"/>
      <c r="G411" s="16"/>
      <c r="H411" s="17"/>
      <c r="I411" s="17"/>
      <c r="J411" s="17"/>
      <c r="K411" s="17"/>
      <c r="L411" s="17"/>
      <c r="M411" s="17"/>
      <c r="N411" s="17"/>
      <c r="O411" s="15"/>
      <c r="P411" s="14"/>
      <c r="Q411" s="14"/>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
      <c r="BH411" s="1"/>
      <c r="BI411" s="1"/>
      <c r="BJ411" s="1"/>
      <c r="BK411" s="1"/>
      <c r="BL411" s="1"/>
      <c r="BM411" s="1"/>
      <c r="BN411" s="1"/>
      <c r="BO411" s="1"/>
      <c r="BP411" s="1"/>
      <c r="BQ411" s="1"/>
      <c r="BR411" s="1"/>
      <c r="BS411" s="1"/>
      <c r="BT411" s="1"/>
    </row>
    <row r="412" spans="1:72" s="96" customFormat="1" x14ac:dyDescent="0.2">
      <c r="A412" s="17"/>
      <c r="B412" s="17"/>
      <c r="C412" s="20"/>
      <c r="D412" s="16"/>
      <c r="E412" s="16"/>
      <c r="F412" s="16"/>
      <c r="G412" s="16"/>
      <c r="H412" s="17"/>
      <c r="I412" s="17"/>
      <c r="J412" s="17"/>
      <c r="K412" s="17"/>
      <c r="L412" s="17"/>
      <c r="M412" s="17"/>
      <c r="N412" s="17"/>
      <c r="O412" s="15"/>
      <c r="P412" s="14"/>
      <c r="Q412" s="14"/>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
      <c r="BH412" s="1"/>
      <c r="BI412" s="1"/>
      <c r="BJ412" s="1"/>
      <c r="BK412" s="1"/>
      <c r="BL412" s="1"/>
      <c r="BM412" s="1"/>
      <c r="BN412" s="1"/>
      <c r="BO412" s="1"/>
      <c r="BP412" s="1"/>
      <c r="BQ412" s="1"/>
      <c r="BR412" s="1"/>
      <c r="BS412" s="1"/>
      <c r="BT412" s="1"/>
    </row>
    <row r="413" spans="1:72" s="96" customFormat="1" x14ac:dyDescent="0.2">
      <c r="A413" s="17"/>
      <c r="B413" s="17"/>
      <c r="C413" s="20"/>
      <c r="D413" s="16"/>
      <c r="E413" s="16"/>
      <c r="F413" s="16"/>
      <c r="G413" s="16"/>
      <c r="H413" s="17"/>
      <c r="I413" s="17"/>
      <c r="J413" s="17"/>
      <c r="K413" s="17"/>
      <c r="L413" s="17"/>
      <c r="M413" s="17"/>
      <c r="N413" s="17"/>
      <c r="O413" s="15"/>
      <c r="P413" s="14"/>
      <c r="Q413" s="14"/>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
      <c r="BH413" s="1"/>
      <c r="BI413" s="1"/>
      <c r="BJ413" s="1"/>
      <c r="BK413" s="1"/>
      <c r="BL413" s="1"/>
      <c r="BM413" s="1"/>
      <c r="BN413" s="1"/>
      <c r="BO413" s="1"/>
      <c r="BP413" s="1"/>
      <c r="BQ413" s="1"/>
      <c r="BR413" s="1"/>
      <c r="BS413" s="1"/>
      <c r="BT413" s="1"/>
    </row>
    <row r="414" spans="1:72" s="96" customFormat="1" x14ac:dyDescent="0.2">
      <c r="A414" s="17"/>
      <c r="B414" s="17"/>
      <c r="C414" s="20"/>
      <c r="D414" s="16"/>
      <c r="E414" s="16"/>
      <c r="F414" s="16"/>
      <c r="G414" s="16"/>
      <c r="H414" s="17"/>
      <c r="I414" s="17"/>
      <c r="J414" s="17"/>
      <c r="K414" s="17"/>
      <c r="L414" s="17"/>
      <c r="M414" s="17"/>
      <c r="N414" s="17"/>
      <c r="O414" s="15"/>
      <c r="P414" s="14"/>
      <c r="Q414" s="14"/>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
      <c r="BH414" s="1"/>
      <c r="BI414" s="1"/>
      <c r="BJ414" s="1"/>
      <c r="BK414" s="1"/>
      <c r="BL414" s="1"/>
      <c r="BM414" s="1"/>
      <c r="BN414" s="1"/>
      <c r="BO414" s="1"/>
      <c r="BP414" s="1"/>
      <c r="BQ414" s="1"/>
      <c r="BR414" s="1"/>
      <c r="BS414" s="1"/>
      <c r="BT414" s="1"/>
    </row>
    <row r="415" spans="1:72" s="96" customFormat="1" x14ac:dyDescent="0.2">
      <c r="A415" s="17"/>
      <c r="B415" s="17"/>
      <c r="C415" s="20"/>
      <c r="D415" s="16"/>
      <c r="E415" s="16"/>
      <c r="F415" s="16"/>
      <c r="G415" s="16"/>
      <c r="H415" s="17"/>
      <c r="I415" s="17"/>
      <c r="J415" s="17"/>
      <c r="K415" s="17"/>
      <c r="L415" s="17"/>
      <c r="M415" s="17"/>
      <c r="N415" s="17"/>
      <c r="O415" s="15"/>
      <c r="P415" s="14"/>
      <c r="Q415" s="14"/>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
      <c r="BH415" s="1"/>
      <c r="BI415" s="1"/>
      <c r="BJ415" s="1"/>
      <c r="BK415" s="1"/>
      <c r="BL415" s="1"/>
      <c r="BM415" s="1"/>
      <c r="BN415" s="1"/>
      <c r="BO415" s="1"/>
      <c r="BP415" s="1"/>
      <c r="BQ415" s="1"/>
      <c r="BR415" s="1"/>
      <c r="BS415" s="1"/>
      <c r="BT415" s="1"/>
    </row>
    <row r="416" spans="1:72" s="96" customFormat="1" x14ac:dyDescent="0.2">
      <c r="A416" s="17"/>
      <c r="B416" s="17"/>
      <c r="C416" s="20"/>
      <c r="D416" s="16"/>
      <c r="E416" s="16"/>
      <c r="F416" s="16"/>
      <c r="G416" s="16"/>
      <c r="H416" s="17"/>
      <c r="I416" s="17"/>
      <c r="J416" s="17"/>
      <c r="K416" s="17"/>
      <c r="L416" s="17"/>
      <c r="M416" s="17"/>
      <c r="N416" s="17"/>
      <c r="O416" s="15"/>
      <c r="P416" s="14"/>
      <c r="Q416" s="14"/>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
      <c r="BH416" s="1"/>
      <c r="BI416" s="1"/>
      <c r="BJ416" s="1"/>
      <c r="BK416" s="1"/>
      <c r="BL416" s="1"/>
      <c r="BM416" s="1"/>
      <c r="BN416" s="1"/>
      <c r="BO416" s="1"/>
      <c r="BP416" s="1"/>
      <c r="BQ416" s="1"/>
      <c r="BR416" s="1"/>
      <c r="BS416" s="1"/>
      <c r="BT416" s="1"/>
    </row>
    <row r="417" spans="1:72" s="96" customFormat="1" x14ac:dyDescent="0.2">
      <c r="A417" s="17"/>
      <c r="B417" s="17"/>
      <c r="C417" s="20"/>
      <c r="D417" s="16"/>
      <c r="E417" s="16"/>
      <c r="F417" s="16"/>
      <c r="G417" s="16"/>
      <c r="H417" s="17"/>
      <c r="I417" s="17"/>
      <c r="J417" s="17"/>
      <c r="K417" s="17"/>
      <c r="L417" s="17"/>
      <c r="M417" s="17"/>
      <c r="N417" s="17"/>
      <c r="O417" s="15"/>
      <c r="P417" s="14"/>
      <c r="Q417" s="14"/>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
      <c r="BH417" s="1"/>
      <c r="BI417" s="1"/>
      <c r="BJ417" s="1"/>
      <c r="BK417" s="1"/>
      <c r="BL417" s="1"/>
      <c r="BM417" s="1"/>
      <c r="BN417" s="1"/>
      <c r="BO417" s="1"/>
      <c r="BP417" s="1"/>
      <c r="BQ417" s="1"/>
      <c r="BR417" s="1"/>
      <c r="BS417" s="1"/>
      <c r="BT417" s="1"/>
    </row>
    <row r="418" spans="1:72" s="96" customFormat="1" x14ac:dyDescent="0.2">
      <c r="A418" s="17"/>
      <c r="B418" s="17"/>
      <c r="C418" s="20"/>
      <c r="D418" s="16"/>
      <c r="E418" s="16"/>
      <c r="F418" s="16"/>
      <c r="G418" s="16"/>
      <c r="H418" s="17"/>
      <c r="I418" s="17"/>
      <c r="J418" s="17"/>
      <c r="K418" s="17"/>
      <c r="L418" s="17"/>
      <c r="M418" s="17"/>
      <c r="N418" s="17"/>
      <c r="O418" s="15"/>
      <c r="P418" s="14"/>
      <c r="Q418" s="14"/>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
      <c r="BH418" s="1"/>
      <c r="BI418" s="1"/>
      <c r="BJ418" s="1"/>
      <c r="BK418" s="1"/>
      <c r="BL418" s="1"/>
      <c r="BM418" s="1"/>
      <c r="BN418" s="1"/>
      <c r="BO418" s="1"/>
      <c r="BP418" s="1"/>
      <c r="BQ418" s="1"/>
      <c r="BR418" s="1"/>
      <c r="BS418" s="1"/>
      <c r="BT418" s="1"/>
    </row>
    <row r="419" spans="1:72" s="96" customFormat="1" x14ac:dyDescent="0.2">
      <c r="A419" s="17"/>
      <c r="B419" s="17"/>
      <c r="C419" s="20"/>
      <c r="D419" s="16"/>
      <c r="E419" s="16"/>
      <c r="F419" s="16"/>
      <c r="G419" s="16"/>
      <c r="H419" s="17"/>
      <c r="I419" s="17"/>
      <c r="J419" s="17"/>
      <c r="K419" s="17"/>
      <c r="L419" s="17"/>
      <c r="M419" s="17"/>
      <c r="N419" s="17"/>
      <c r="O419" s="15"/>
      <c r="P419" s="14"/>
      <c r="Q419" s="14"/>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
      <c r="BH419" s="1"/>
      <c r="BI419" s="1"/>
      <c r="BJ419" s="1"/>
      <c r="BK419" s="1"/>
      <c r="BL419" s="1"/>
      <c r="BM419" s="1"/>
      <c r="BN419" s="1"/>
      <c r="BO419" s="1"/>
      <c r="BP419" s="1"/>
      <c r="BQ419" s="1"/>
      <c r="BR419" s="1"/>
      <c r="BS419" s="1"/>
      <c r="BT419" s="1"/>
    </row>
    <row r="420" spans="1:72" s="96" customFormat="1" x14ac:dyDescent="0.2">
      <c r="A420" s="17"/>
      <c r="B420" s="17"/>
      <c r="C420" s="20"/>
      <c r="D420" s="16"/>
      <c r="E420" s="16"/>
      <c r="F420" s="16"/>
      <c r="G420" s="16"/>
      <c r="H420" s="17"/>
      <c r="I420" s="17"/>
      <c r="J420" s="17"/>
      <c r="K420" s="17"/>
      <c r="L420" s="17"/>
      <c r="M420" s="17"/>
      <c r="N420" s="17"/>
      <c r="O420" s="15"/>
      <c r="P420" s="14"/>
      <c r="Q420" s="14"/>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
      <c r="BH420" s="1"/>
      <c r="BI420" s="1"/>
      <c r="BJ420" s="1"/>
      <c r="BK420" s="1"/>
      <c r="BL420" s="1"/>
      <c r="BM420" s="1"/>
      <c r="BN420" s="1"/>
      <c r="BO420" s="1"/>
      <c r="BP420" s="1"/>
      <c r="BQ420" s="1"/>
      <c r="BR420" s="1"/>
      <c r="BS420" s="1"/>
      <c r="BT420" s="1"/>
    </row>
    <row r="421" spans="1:72" s="96" customFormat="1" x14ac:dyDescent="0.2">
      <c r="A421" s="17"/>
      <c r="B421" s="17"/>
      <c r="C421" s="20"/>
      <c r="D421" s="16"/>
      <c r="E421" s="16"/>
      <c r="F421" s="16"/>
      <c r="G421" s="16"/>
      <c r="H421" s="17"/>
      <c r="I421" s="17"/>
      <c r="J421" s="17"/>
      <c r="K421" s="17"/>
      <c r="L421" s="17"/>
      <c r="M421" s="17"/>
      <c r="N421" s="17"/>
      <c r="O421" s="15"/>
      <c r="P421" s="14"/>
      <c r="Q421" s="14"/>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
      <c r="BH421" s="1"/>
      <c r="BI421" s="1"/>
      <c r="BJ421" s="1"/>
      <c r="BK421" s="1"/>
      <c r="BL421" s="1"/>
      <c r="BM421" s="1"/>
      <c r="BN421" s="1"/>
      <c r="BO421" s="1"/>
      <c r="BP421" s="1"/>
      <c r="BQ421" s="1"/>
      <c r="BR421" s="1"/>
      <c r="BS421" s="1"/>
      <c r="BT421" s="1"/>
    </row>
    <row r="422" spans="1:72" s="96" customFormat="1" x14ac:dyDescent="0.2">
      <c r="A422" s="17"/>
      <c r="B422" s="17"/>
      <c r="C422" s="20"/>
      <c r="D422" s="16"/>
      <c r="E422" s="16"/>
      <c r="F422" s="16"/>
      <c r="G422" s="16"/>
      <c r="H422" s="17"/>
      <c r="I422" s="17"/>
      <c r="J422" s="17"/>
      <c r="K422" s="17"/>
      <c r="L422" s="17"/>
      <c r="M422" s="17"/>
      <c r="N422" s="17"/>
      <c r="O422" s="15"/>
      <c r="P422" s="14"/>
      <c r="Q422" s="14"/>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
      <c r="BH422" s="1"/>
      <c r="BI422" s="1"/>
      <c r="BJ422" s="1"/>
      <c r="BK422" s="1"/>
      <c r="BL422" s="1"/>
      <c r="BM422" s="1"/>
      <c r="BN422" s="1"/>
      <c r="BO422" s="1"/>
      <c r="BP422" s="1"/>
      <c r="BQ422" s="1"/>
      <c r="BR422" s="1"/>
      <c r="BS422" s="1"/>
      <c r="BT422" s="1"/>
    </row>
    <row r="423" spans="1:72" s="96" customFormat="1" x14ac:dyDescent="0.2">
      <c r="A423" s="17"/>
      <c r="B423" s="17"/>
      <c r="C423" s="20"/>
      <c r="D423" s="16"/>
      <c r="E423" s="16"/>
      <c r="F423" s="16"/>
      <c r="G423" s="16"/>
      <c r="H423" s="17"/>
      <c r="I423" s="17"/>
      <c r="J423" s="17"/>
      <c r="K423" s="17"/>
      <c r="L423" s="17"/>
      <c r="M423" s="17"/>
      <c r="N423" s="17"/>
      <c r="O423" s="15"/>
      <c r="P423" s="14"/>
      <c r="Q423" s="14"/>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
      <c r="BH423" s="1"/>
      <c r="BI423" s="1"/>
      <c r="BJ423" s="1"/>
      <c r="BK423" s="1"/>
      <c r="BL423" s="1"/>
      <c r="BM423" s="1"/>
      <c r="BN423" s="1"/>
      <c r="BO423" s="1"/>
      <c r="BP423" s="1"/>
      <c r="BQ423" s="1"/>
      <c r="BR423" s="1"/>
      <c r="BS423" s="1"/>
      <c r="BT423" s="1"/>
    </row>
    <row r="424" spans="1:72" s="96" customFormat="1" x14ac:dyDescent="0.2">
      <c r="A424" s="17"/>
      <c r="B424" s="17"/>
      <c r="C424" s="20"/>
      <c r="D424" s="16"/>
      <c r="E424" s="16"/>
      <c r="F424" s="16"/>
      <c r="G424" s="16"/>
      <c r="H424" s="17"/>
      <c r="I424" s="17"/>
      <c r="J424" s="17"/>
      <c r="K424" s="17"/>
      <c r="L424" s="17"/>
      <c r="M424" s="17"/>
      <c r="N424" s="17"/>
      <c r="O424" s="15"/>
      <c r="P424" s="14"/>
      <c r="Q424" s="14"/>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
      <c r="BH424" s="1"/>
      <c r="BI424" s="1"/>
      <c r="BJ424" s="1"/>
      <c r="BK424" s="1"/>
      <c r="BL424" s="1"/>
      <c r="BM424" s="1"/>
      <c r="BN424" s="1"/>
      <c r="BO424" s="1"/>
      <c r="BP424" s="1"/>
      <c r="BQ424" s="1"/>
      <c r="BR424" s="1"/>
      <c r="BS424" s="1"/>
      <c r="BT424" s="1"/>
    </row>
    <row r="425" spans="1:72" s="96" customFormat="1" x14ac:dyDescent="0.2">
      <c r="A425" s="17"/>
      <c r="B425" s="17"/>
      <c r="C425" s="20"/>
      <c r="D425" s="16"/>
      <c r="E425" s="16"/>
      <c r="F425" s="16"/>
      <c r="G425" s="16"/>
      <c r="H425" s="17"/>
      <c r="I425" s="17"/>
      <c r="J425" s="17"/>
      <c r="K425" s="17"/>
      <c r="L425" s="17"/>
      <c r="M425" s="17"/>
      <c r="N425" s="17"/>
      <c r="O425" s="15"/>
      <c r="P425" s="14"/>
      <c r="Q425" s="14"/>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
      <c r="BH425" s="1"/>
      <c r="BI425" s="1"/>
      <c r="BJ425" s="1"/>
      <c r="BK425" s="1"/>
      <c r="BL425" s="1"/>
      <c r="BM425" s="1"/>
      <c r="BN425" s="1"/>
      <c r="BO425" s="1"/>
      <c r="BP425" s="1"/>
      <c r="BQ425" s="1"/>
      <c r="BR425" s="1"/>
      <c r="BS425" s="1"/>
      <c r="BT425" s="1"/>
    </row>
    <row r="426" spans="1:72" s="96" customFormat="1" x14ac:dyDescent="0.2">
      <c r="A426" s="17"/>
      <c r="B426" s="17"/>
      <c r="C426" s="20"/>
      <c r="D426" s="16"/>
      <c r="E426" s="16"/>
      <c r="F426" s="16"/>
      <c r="G426" s="16"/>
      <c r="H426" s="17"/>
      <c r="I426" s="17"/>
      <c r="J426" s="17"/>
      <c r="K426" s="17"/>
      <c r="L426" s="17"/>
      <c r="M426" s="17"/>
      <c r="N426" s="17"/>
      <c r="O426" s="15"/>
      <c r="P426" s="14"/>
      <c r="Q426" s="14"/>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
      <c r="BH426" s="1"/>
      <c r="BI426" s="1"/>
      <c r="BJ426" s="1"/>
      <c r="BK426" s="1"/>
      <c r="BL426" s="1"/>
      <c r="BM426" s="1"/>
      <c r="BN426" s="1"/>
      <c r="BO426" s="1"/>
      <c r="BP426" s="1"/>
      <c r="BQ426" s="1"/>
      <c r="BR426" s="1"/>
      <c r="BS426" s="1"/>
      <c r="BT426" s="1"/>
    </row>
    <row r="427" spans="1:72" s="96" customFormat="1" x14ac:dyDescent="0.2">
      <c r="A427" s="17"/>
      <c r="B427" s="17"/>
      <c r="C427" s="20"/>
      <c r="D427" s="16"/>
      <c r="E427" s="16"/>
      <c r="F427" s="16"/>
      <c r="G427" s="16"/>
      <c r="H427" s="17"/>
      <c r="I427" s="17"/>
      <c r="J427" s="17"/>
      <c r="K427" s="17"/>
      <c r="L427" s="17"/>
      <c r="M427" s="17"/>
      <c r="N427" s="17"/>
      <c r="O427" s="15"/>
      <c r="P427" s="14"/>
      <c r="Q427" s="14"/>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
      <c r="BH427" s="1"/>
      <c r="BI427" s="1"/>
      <c r="BJ427" s="1"/>
      <c r="BK427" s="1"/>
      <c r="BL427" s="1"/>
      <c r="BM427" s="1"/>
      <c r="BN427" s="1"/>
      <c r="BO427" s="1"/>
      <c r="BP427" s="1"/>
      <c r="BQ427" s="1"/>
      <c r="BR427" s="1"/>
      <c r="BS427" s="1"/>
      <c r="BT427" s="1"/>
    </row>
    <row r="428" spans="1:72" s="96" customFormat="1" x14ac:dyDescent="0.2">
      <c r="A428" s="17"/>
      <c r="B428" s="17"/>
      <c r="C428" s="20"/>
      <c r="D428" s="16"/>
      <c r="E428" s="16"/>
      <c r="F428" s="16"/>
      <c r="G428" s="16"/>
      <c r="H428" s="17"/>
      <c r="I428" s="17"/>
      <c r="J428" s="17"/>
      <c r="K428" s="17"/>
      <c r="L428" s="17"/>
      <c r="M428" s="17"/>
      <c r="N428" s="17"/>
      <c r="O428" s="15"/>
      <c r="P428" s="14"/>
      <c r="Q428" s="14"/>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
      <c r="BH428" s="1"/>
      <c r="BI428" s="1"/>
      <c r="BJ428" s="1"/>
      <c r="BK428" s="1"/>
      <c r="BL428" s="1"/>
      <c r="BM428" s="1"/>
      <c r="BN428" s="1"/>
      <c r="BO428" s="1"/>
      <c r="BP428" s="1"/>
      <c r="BQ428" s="1"/>
      <c r="BR428" s="1"/>
      <c r="BS428" s="1"/>
      <c r="BT428" s="1"/>
    </row>
    <row r="429" spans="1:72" s="96" customFormat="1" x14ac:dyDescent="0.2">
      <c r="A429" s="17"/>
      <c r="B429" s="17"/>
      <c r="C429" s="20"/>
      <c r="D429" s="16"/>
      <c r="E429" s="16"/>
      <c r="F429" s="16"/>
      <c r="G429" s="16"/>
      <c r="H429" s="17"/>
      <c r="I429" s="17"/>
      <c r="J429" s="17"/>
      <c r="K429" s="17"/>
      <c r="L429" s="17"/>
      <c r="M429" s="17"/>
      <c r="N429" s="17"/>
      <c r="O429" s="15"/>
      <c r="P429" s="14"/>
      <c r="Q429" s="14"/>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
      <c r="BH429" s="1"/>
      <c r="BI429" s="1"/>
      <c r="BJ429" s="1"/>
      <c r="BK429" s="1"/>
      <c r="BL429" s="1"/>
      <c r="BM429" s="1"/>
      <c r="BN429" s="1"/>
      <c r="BO429" s="1"/>
      <c r="BP429" s="1"/>
      <c r="BQ429" s="1"/>
      <c r="BR429" s="1"/>
      <c r="BS429" s="1"/>
      <c r="BT429" s="1"/>
    </row>
    <row r="430" spans="1:72" s="96" customFormat="1" x14ac:dyDescent="0.2">
      <c r="A430" s="17"/>
      <c r="B430" s="17"/>
      <c r="C430" s="20"/>
      <c r="D430" s="16"/>
      <c r="E430" s="16"/>
      <c r="F430" s="16"/>
      <c r="G430" s="16"/>
      <c r="H430" s="17"/>
      <c r="I430" s="17"/>
      <c r="J430" s="17"/>
      <c r="K430" s="17"/>
      <c r="L430" s="17"/>
      <c r="M430" s="17"/>
      <c r="N430" s="17"/>
      <c r="O430" s="15"/>
      <c r="P430" s="14"/>
      <c r="Q430" s="14"/>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
      <c r="BH430" s="1"/>
      <c r="BI430" s="1"/>
      <c r="BJ430" s="1"/>
      <c r="BK430" s="1"/>
      <c r="BL430" s="1"/>
      <c r="BM430" s="1"/>
      <c r="BN430" s="1"/>
      <c r="BO430" s="1"/>
      <c r="BP430" s="1"/>
      <c r="BQ430" s="1"/>
      <c r="BR430" s="1"/>
      <c r="BS430" s="1"/>
      <c r="BT430" s="1"/>
    </row>
    <row r="431" spans="1:72" s="96" customFormat="1" x14ac:dyDescent="0.2">
      <c r="A431" s="17"/>
      <c r="B431" s="17"/>
      <c r="C431" s="20"/>
      <c r="D431" s="16"/>
      <c r="E431" s="16"/>
      <c r="F431" s="16"/>
      <c r="G431" s="16"/>
      <c r="H431" s="17"/>
      <c r="I431" s="17"/>
      <c r="J431" s="17"/>
      <c r="K431" s="17"/>
      <c r="L431" s="17"/>
      <c r="M431" s="17"/>
      <c r="N431" s="17"/>
      <c r="O431" s="15"/>
      <c r="P431" s="14"/>
      <c r="Q431" s="14"/>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
      <c r="BH431" s="1"/>
      <c r="BI431" s="1"/>
      <c r="BJ431" s="1"/>
      <c r="BK431" s="1"/>
      <c r="BL431" s="1"/>
      <c r="BM431" s="1"/>
      <c r="BN431" s="1"/>
      <c r="BO431" s="1"/>
      <c r="BP431" s="1"/>
      <c r="BQ431" s="1"/>
      <c r="BR431" s="1"/>
      <c r="BS431" s="1"/>
      <c r="BT431" s="1"/>
    </row>
    <row r="432" spans="1:72" s="96" customFormat="1" x14ac:dyDescent="0.2">
      <c r="A432" s="17"/>
      <c r="B432" s="17"/>
      <c r="C432" s="20"/>
      <c r="D432" s="16"/>
      <c r="E432" s="16"/>
      <c r="F432" s="16"/>
      <c r="G432" s="16"/>
      <c r="H432" s="17"/>
      <c r="I432" s="17"/>
      <c r="J432" s="17"/>
      <c r="K432" s="17"/>
      <c r="L432" s="17"/>
      <c r="M432" s="17"/>
      <c r="N432" s="17"/>
      <c r="O432" s="15"/>
      <c r="P432" s="14"/>
      <c r="Q432" s="14"/>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
      <c r="BH432" s="1"/>
      <c r="BI432" s="1"/>
      <c r="BJ432" s="1"/>
      <c r="BK432" s="1"/>
      <c r="BL432" s="1"/>
      <c r="BM432" s="1"/>
      <c r="BN432" s="1"/>
      <c r="BO432" s="1"/>
      <c r="BP432" s="1"/>
      <c r="BQ432" s="1"/>
      <c r="BR432" s="1"/>
      <c r="BS432" s="1"/>
      <c r="BT432" s="1"/>
    </row>
    <row r="433" spans="1:72" s="96" customFormat="1" x14ac:dyDescent="0.2">
      <c r="A433" s="17"/>
      <c r="B433" s="17"/>
      <c r="C433" s="20"/>
      <c r="D433" s="16"/>
      <c r="E433" s="16"/>
      <c r="F433" s="16"/>
      <c r="G433" s="16"/>
      <c r="H433" s="17"/>
      <c r="I433" s="17"/>
      <c r="J433" s="17"/>
      <c r="K433" s="17"/>
      <c r="L433" s="17"/>
      <c r="M433" s="17"/>
      <c r="N433" s="17"/>
      <c r="O433" s="15"/>
      <c r="P433" s="14"/>
      <c r="Q433" s="14"/>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
      <c r="BH433" s="1"/>
      <c r="BI433" s="1"/>
      <c r="BJ433" s="1"/>
      <c r="BK433" s="1"/>
      <c r="BL433" s="1"/>
      <c r="BM433" s="1"/>
      <c r="BN433" s="1"/>
      <c r="BO433" s="1"/>
      <c r="BP433" s="1"/>
      <c r="BQ433" s="1"/>
      <c r="BR433" s="1"/>
      <c r="BS433" s="1"/>
      <c r="BT433" s="1"/>
    </row>
    <row r="434" spans="1:72" s="96" customFormat="1" x14ac:dyDescent="0.2">
      <c r="A434" s="17"/>
      <c r="B434" s="17"/>
      <c r="C434" s="20"/>
      <c r="D434" s="16"/>
      <c r="E434" s="16"/>
      <c r="F434" s="16"/>
      <c r="G434" s="16"/>
      <c r="H434" s="17"/>
      <c r="I434" s="17"/>
      <c r="J434" s="17"/>
      <c r="K434" s="17"/>
      <c r="L434" s="17"/>
      <c r="M434" s="17"/>
      <c r="N434" s="17"/>
      <c r="O434" s="15"/>
      <c r="P434" s="14"/>
      <c r="Q434" s="14"/>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
      <c r="BH434" s="1"/>
      <c r="BI434" s="1"/>
      <c r="BJ434" s="1"/>
      <c r="BK434" s="1"/>
      <c r="BL434" s="1"/>
      <c r="BM434" s="1"/>
      <c r="BN434" s="1"/>
      <c r="BO434" s="1"/>
      <c r="BP434" s="1"/>
      <c r="BQ434" s="1"/>
      <c r="BR434" s="1"/>
      <c r="BS434" s="1"/>
      <c r="BT434" s="1"/>
    </row>
    <row r="435" spans="1:72" s="96" customFormat="1" x14ac:dyDescent="0.2">
      <c r="A435" s="17"/>
      <c r="B435" s="17"/>
      <c r="C435" s="20"/>
      <c r="D435" s="16"/>
      <c r="E435" s="16"/>
      <c r="F435" s="16"/>
      <c r="G435" s="16"/>
      <c r="H435" s="17"/>
      <c r="I435" s="17"/>
      <c r="J435" s="17"/>
      <c r="K435" s="17"/>
      <c r="L435" s="17"/>
      <c r="M435" s="17"/>
      <c r="N435" s="17"/>
      <c r="O435" s="15"/>
      <c r="P435" s="14"/>
      <c r="Q435" s="14"/>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
      <c r="BH435" s="1"/>
      <c r="BI435" s="1"/>
      <c r="BJ435" s="1"/>
      <c r="BK435" s="1"/>
      <c r="BL435" s="1"/>
      <c r="BM435" s="1"/>
      <c r="BN435" s="1"/>
      <c r="BO435" s="1"/>
      <c r="BP435" s="1"/>
      <c r="BQ435" s="1"/>
      <c r="BR435" s="1"/>
      <c r="BS435" s="1"/>
      <c r="BT435" s="1"/>
    </row>
    <row r="436" spans="1:72" s="96" customFormat="1" x14ac:dyDescent="0.2">
      <c r="A436" s="17"/>
      <c r="B436" s="17"/>
      <c r="C436" s="20"/>
      <c r="D436" s="16"/>
      <c r="E436" s="16"/>
      <c r="F436" s="16"/>
      <c r="G436" s="16"/>
      <c r="H436" s="17"/>
      <c r="I436" s="17"/>
      <c r="J436" s="17"/>
      <c r="K436" s="17"/>
      <c r="L436" s="17"/>
      <c r="M436" s="17"/>
      <c r="N436" s="17"/>
      <c r="O436" s="15"/>
      <c r="P436" s="14"/>
      <c r="Q436" s="14"/>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
      <c r="BH436" s="1"/>
      <c r="BI436" s="1"/>
      <c r="BJ436" s="1"/>
      <c r="BK436" s="1"/>
      <c r="BL436" s="1"/>
      <c r="BM436" s="1"/>
      <c r="BN436" s="1"/>
      <c r="BO436" s="1"/>
      <c r="BP436" s="1"/>
      <c r="BQ436" s="1"/>
      <c r="BR436" s="1"/>
      <c r="BS436" s="1"/>
      <c r="BT436" s="1"/>
    </row>
    <row r="437" spans="1:72" s="96" customFormat="1" x14ac:dyDescent="0.2">
      <c r="A437" s="17"/>
      <c r="B437" s="17"/>
      <c r="C437" s="20"/>
      <c r="D437" s="16"/>
      <c r="E437" s="16"/>
      <c r="F437" s="16"/>
      <c r="G437" s="16"/>
      <c r="H437" s="17"/>
      <c r="I437" s="17"/>
      <c r="J437" s="17"/>
      <c r="K437" s="17"/>
      <c r="L437" s="17"/>
      <c r="M437" s="17"/>
      <c r="N437" s="17"/>
      <c r="O437" s="15"/>
      <c r="P437" s="14"/>
      <c r="Q437" s="14"/>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
      <c r="BH437" s="1"/>
      <c r="BI437" s="1"/>
      <c r="BJ437" s="1"/>
      <c r="BK437" s="1"/>
      <c r="BL437" s="1"/>
      <c r="BM437" s="1"/>
      <c r="BN437" s="1"/>
      <c r="BO437" s="1"/>
      <c r="BP437" s="1"/>
      <c r="BQ437" s="1"/>
      <c r="BR437" s="1"/>
      <c r="BS437" s="1"/>
      <c r="BT437" s="1"/>
    </row>
    <row r="438" spans="1:72" s="96" customFormat="1" x14ac:dyDescent="0.2">
      <c r="A438" s="17"/>
      <c r="B438" s="17"/>
      <c r="C438" s="20"/>
      <c r="D438" s="16"/>
      <c r="E438" s="16"/>
      <c r="F438" s="16"/>
      <c r="G438" s="16"/>
      <c r="H438" s="17"/>
      <c r="I438" s="17"/>
      <c r="J438" s="17"/>
      <c r="K438" s="17"/>
      <c r="L438" s="17"/>
      <c r="M438" s="17"/>
      <c r="N438" s="17"/>
      <c r="O438" s="15"/>
      <c r="P438" s="14"/>
      <c r="Q438" s="14"/>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
      <c r="BH438" s="1"/>
      <c r="BI438" s="1"/>
      <c r="BJ438" s="1"/>
      <c r="BK438" s="1"/>
      <c r="BL438" s="1"/>
      <c r="BM438" s="1"/>
      <c r="BN438" s="1"/>
      <c r="BO438" s="1"/>
      <c r="BP438" s="1"/>
      <c r="BQ438" s="1"/>
      <c r="BR438" s="1"/>
      <c r="BS438" s="1"/>
      <c r="BT438" s="1"/>
    </row>
    <row r="439" spans="1:72" s="96" customFormat="1" x14ac:dyDescent="0.2">
      <c r="A439" s="17"/>
      <c r="B439" s="17"/>
      <c r="C439" s="20"/>
      <c r="D439" s="16"/>
      <c r="E439" s="16"/>
      <c r="F439" s="16"/>
      <c r="G439" s="16"/>
      <c r="H439" s="17"/>
      <c r="I439" s="17"/>
      <c r="J439" s="17"/>
      <c r="K439" s="17"/>
      <c r="L439" s="17"/>
      <c r="M439" s="17"/>
      <c r="N439" s="17"/>
      <c r="O439" s="15"/>
      <c r="P439" s="14"/>
      <c r="Q439" s="14"/>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
      <c r="BH439" s="1"/>
      <c r="BI439" s="1"/>
      <c r="BJ439" s="1"/>
      <c r="BK439" s="1"/>
      <c r="BL439" s="1"/>
      <c r="BM439" s="1"/>
      <c r="BN439" s="1"/>
      <c r="BO439" s="1"/>
      <c r="BP439" s="1"/>
      <c r="BQ439" s="1"/>
      <c r="BR439" s="1"/>
      <c r="BS439" s="1"/>
      <c r="BT439" s="1"/>
    </row>
    <row r="440" spans="1:72" s="96" customFormat="1" x14ac:dyDescent="0.2">
      <c r="A440" s="17"/>
      <c r="B440" s="17"/>
      <c r="C440" s="20"/>
      <c r="D440" s="16"/>
      <c r="E440" s="16"/>
      <c r="F440" s="16"/>
      <c r="G440" s="16"/>
      <c r="H440" s="17"/>
      <c r="I440" s="17"/>
      <c r="J440" s="17"/>
      <c r="K440" s="17"/>
      <c r="L440" s="17"/>
      <c r="M440" s="17"/>
      <c r="N440" s="17"/>
      <c r="O440" s="15"/>
      <c r="P440" s="14"/>
      <c r="Q440" s="14"/>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
      <c r="BH440" s="1"/>
      <c r="BI440" s="1"/>
      <c r="BJ440" s="1"/>
      <c r="BK440" s="1"/>
      <c r="BL440" s="1"/>
      <c r="BM440" s="1"/>
      <c r="BN440" s="1"/>
      <c r="BO440" s="1"/>
      <c r="BP440" s="1"/>
      <c r="BQ440" s="1"/>
      <c r="BR440" s="1"/>
      <c r="BS440" s="1"/>
      <c r="BT440" s="1"/>
    </row>
    <row r="441" spans="1:72" s="96" customFormat="1" x14ac:dyDescent="0.2">
      <c r="A441" s="17"/>
      <c r="B441" s="17"/>
      <c r="C441" s="20"/>
      <c r="D441" s="16"/>
      <c r="E441" s="16"/>
      <c r="F441" s="16"/>
      <c r="G441" s="16"/>
      <c r="H441" s="17"/>
      <c r="I441" s="17"/>
      <c r="J441" s="17"/>
      <c r="K441" s="17"/>
      <c r="L441" s="17"/>
      <c r="M441" s="17"/>
      <c r="N441" s="17"/>
      <c r="O441" s="15"/>
      <c r="P441" s="14"/>
      <c r="Q441" s="14"/>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
      <c r="BH441" s="1"/>
      <c r="BI441" s="1"/>
      <c r="BJ441" s="1"/>
      <c r="BK441" s="1"/>
      <c r="BL441" s="1"/>
      <c r="BM441" s="1"/>
      <c r="BN441" s="1"/>
      <c r="BO441" s="1"/>
      <c r="BP441" s="1"/>
      <c r="BQ441" s="1"/>
      <c r="BR441" s="1"/>
      <c r="BS441" s="1"/>
      <c r="BT441" s="1"/>
    </row>
    <row r="442" spans="1:72" s="96" customFormat="1" x14ac:dyDescent="0.2">
      <c r="A442" s="17"/>
      <c r="B442" s="17"/>
      <c r="C442" s="20"/>
      <c r="D442" s="16"/>
      <c r="E442" s="16"/>
      <c r="F442" s="16"/>
      <c r="G442" s="16"/>
      <c r="H442" s="17"/>
      <c r="I442" s="17"/>
      <c r="J442" s="17"/>
      <c r="K442" s="17"/>
      <c r="L442" s="17"/>
      <c r="M442" s="17"/>
      <c r="N442" s="17"/>
      <c r="O442" s="15"/>
      <c r="P442" s="14"/>
      <c r="Q442" s="14"/>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
      <c r="BH442" s="1"/>
      <c r="BI442" s="1"/>
      <c r="BJ442" s="1"/>
      <c r="BK442" s="1"/>
      <c r="BL442" s="1"/>
      <c r="BM442" s="1"/>
      <c r="BN442" s="1"/>
      <c r="BO442" s="1"/>
      <c r="BP442" s="1"/>
      <c r="BQ442" s="1"/>
      <c r="BR442" s="1"/>
      <c r="BS442" s="1"/>
      <c r="BT442" s="1"/>
    </row>
    <row r="443" spans="1:72" s="96" customFormat="1" x14ac:dyDescent="0.2">
      <c r="A443" s="17"/>
      <c r="B443" s="17"/>
      <c r="C443" s="20"/>
      <c r="D443" s="16"/>
      <c r="E443" s="16"/>
      <c r="F443" s="16"/>
      <c r="G443" s="16"/>
      <c r="H443" s="17"/>
      <c r="I443" s="17"/>
      <c r="J443" s="17"/>
      <c r="K443" s="17"/>
      <c r="L443" s="17"/>
      <c r="M443" s="17"/>
      <c r="N443" s="17"/>
      <c r="O443" s="15"/>
      <c r="P443" s="14"/>
      <c r="Q443" s="14"/>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
      <c r="BH443" s="1"/>
      <c r="BI443" s="1"/>
      <c r="BJ443" s="1"/>
      <c r="BK443" s="1"/>
      <c r="BL443" s="1"/>
      <c r="BM443" s="1"/>
      <c r="BN443" s="1"/>
      <c r="BO443" s="1"/>
      <c r="BP443" s="1"/>
      <c r="BQ443" s="1"/>
      <c r="BR443" s="1"/>
      <c r="BS443" s="1"/>
      <c r="BT443" s="1"/>
    </row>
    <row r="444" spans="1:72" s="96" customFormat="1" x14ac:dyDescent="0.2">
      <c r="A444" s="17"/>
      <c r="B444" s="17"/>
      <c r="C444" s="20"/>
      <c r="D444" s="16"/>
      <c r="E444" s="16"/>
      <c r="F444" s="16"/>
      <c r="G444" s="16"/>
      <c r="H444" s="17"/>
      <c r="I444" s="17"/>
      <c r="J444" s="17"/>
      <c r="K444" s="17"/>
      <c r="L444" s="17"/>
      <c r="M444" s="17"/>
      <c r="N444" s="17"/>
      <c r="O444" s="15"/>
      <c r="P444" s="14"/>
      <c r="Q444" s="14"/>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
      <c r="BH444" s="1"/>
      <c r="BI444" s="1"/>
      <c r="BJ444" s="1"/>
      <c r="BK444" s="1"/>
      <c r="BL444" s="1"/>
      <c r="BM444" s="1"/>
      <c r="BN444" s="1"/>
      <c r="BO444" s="1"/>
      <c r="BP444" s="1"/>
      <c r="BQ444" s="1"/>
      <c r="BR444" s="1"/>
      <c r="BS444" s="1"/>
      <c r="BT444" s="1"/>
    </row>
    <row r="445" spans="1:72" s="96" customFormat="1" x14ac:dyDescent="0.2">
      <c r="A445" s="17"/>
      <c r="B445" s="17"/>
      <c r="C445" s="20"/>
      <c r="D445" s="16"/>
      <c r="E445" s="16"/>
      <c r="F445" s="16"/>
      <c r="G445" s="16"/>
      <c r="H445" s="17"/>
      <c r="I445" s="17"/>
      <c r="J445" s="17"/>
      <c r="K445" s="17"/>
      <c r="L445" s="17"/>
      <c r="M445" s="17"/>
      <c r="N445" s="17"/>
      <c r="O445" s="15"/>
      <c r="P445" s="14"/>
      <c r="Q445" s="14"/>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
      <c r="BH445" s="1"/>
      <c r="BI445" s="1"/>
      <c r="BJ445" s="1"/>
      <c r="BK445" s="1"/>
      <c r="BL445" s="1"/>
      <c r="BM445" s="1"/>
      <c r="BN445" s="1"/>
      <c r="BO445" s="1"/>
      <c r="BP445" s="1"/>
      <c r="BQ445" s="1"/>
      <c r="BR445" s="1"/>
      <c r="BS445" s="1"/>
      <c r="BT445" s="1"/>
    </row>
    <row r="446" spans="1:72" s="96" customFormat="1" x14ac:dyDescent="0.2">
      <c r="A446" s="17"/>
      <c r="B446" s="17"/>
      <c r="C446" s="20"/>
      <c r="D446" s="16"/>
      <c r="E446" s="16"/>
      <c r="F446" s="16"/>
      <c r="G446" s="16"/>
      <c r="H446" s="17"/>
      <c r="I446" s="17"/>
      <c r="J446" s="17"/>
      <c r="K446" s="17"/>
      <c r="L446" s="17"/>
      <c r="M446" s="17"/>
      <c r="N446" s="17"/>
      <c r="O446" s="15"/>
      <c r="P446" s="14"/>
      <c r="Q446" s="14"/>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
      <c r="BH446" s="1"/>
      <c r="BI446" s="1"/>
      <c r="BJ446" s="1"/>
      <c r="BK446" s="1"/>
      <c r="BL446" s="1"/>
      <c r="BM446" s="1"/>
      <c r="BN446" s="1"/>
      <c r="BO446" s="1"/>
      <c r="BP446" s="1"/>
      <c r="BQ446" s="1"/>
      <c r="BR446" s="1"/>
      <c r="BS446" s="1"/>
      <c r="BT446" s="1"/>
    </row>
    <row r="447" spans="1:72" s="96" customFormat="1" x14ac:dyDescent="0.2">
      <c r="A447" s="17"/>
      <c r="B447" s="17"/>
      <c r="C447" s="20"/>
      <c r="D447" s="16"/>
      <c r="E447" s="16"/>
      <c r="F447" s="16"/>
      <c r="G447" s="16"/>
      <c r="H447" s="17"/>
      <c r="I447" s="17"/>
      <c r="J447" s="17"/>
      <c r="K447" s="17"/>
      <c r="L447" s="17"/>
      <c r="M447" s="17"/>
      <c r="N447" s="17"/>
      <c r="O447" s="15"/>
      <c r="P447" s="14"/>
      <c r="Q447" s="14"/>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
      <c r="BH447" s="1"/>
      <c r="BI447" s="1"/>
      <c r="BJ447" s="1"/>
      <c r="BK447" s="1"/>
      <c r="BL447" s="1"/>
      <c r="BM447" s="1"/>
      <c r="BN447" s="1"/>
      <c r="BO447" s="1"/>
      <c r="BP447" s="1"/>
      <c r="BQ447" s="1"/>
      <c r="BR447" s="1"/>
      <c r="BS447" s="1"/>
      <c r="BT447" s="1"/>
    </row>
    <row r="448" spans="1:72" s="96" customFormat="1" x14ac:dyDescent="0.2">
      <c r="A448" s="17"/>
      <c r="B448" s="17"/>
      <c r="C448" s="20"/>
      <c r="D448" s="16"/>
      <c r="E448" s="16"/>
      <c r="F448" s="16"/>
      <c r="G448" s="16"/>
      <c r="H448" s="17"/>
      <c r="I448" s="17"/>
      <c r="J448" s="17"/>
      <c r="K448" s="17"/>
      <c r="L448" s="17"/>
      <c r="M448" s="17"/>
      <c r="N448" s="17"/>
      <c r="O448" s="15"/>
      <c r="P448" s="14"/>
      <c r="Q448" s="14"/>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
      <c r="BH448" s="1"/>
      <c r="BI448" s="1"/>
      <c r="BJ448" s="1"/>
      <c r="BK448" s="1"/>
      <c r="BL448" s="1"/>
      <c r="BM448" s="1"/>
      <c r="BN448" s="1"/>
      <c r="BO448" s="1"/>
      <c r="BP448" s="1"/>
      <c r="BQ448" s="1"/>
      <c r="BR448" s="1"/>
      <c r="BS448" s="1"/>
      <c r="BT448" s="1"/>
    </row>
    <row r="449" spans="1:72" s="96" customFormat="1" x14ac:dyDescent="0.2">
      <c r="A449" s="17"/>
      <c r="B449" s="17"/>
      <c r="C449" s="20"/>
      <c r="D449" s="16"/>
      <c r="E449" s="16"/>
      <c r="F449" s="16"/>
      <c r="G449" s="16"/>
      <c r="H449" s="17"/>
      <c r="I449" s="17"/>
      <c r="J449" s="17"/>
      <c r="K449" s="17"/>
      <c r="L449" s="17"/>
      <c r="M449" s="17"/>
      <c r="N449" s="17"/>
      <c r="O449" s="15"/>
      <c r="P449" s="14"/>
      <c r="Q449" s="14"/>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
      <c r="BH449" s="1"/>
      <c r="BI449" s="1"/>
      <c r="BJ449" s="1"/>
      <c r="BK449" s="1"/>
      <c r="BL449" s="1"/>
      <c r="BM449" s="1"/>
      <c r="BN449" s="1"/>
      <c r="BO449" s="1"/>
      <c r="BP449" s="1"/>
      <c r="BQ449" s="1"/>
      <c r="BR449" s="1"/>
      <c r="BS449" s="1"/>
      <c r="BT449" s="1"/>
    </row>
    <row r="450" spans="1:72" s="96" customFormat="1" x14ac:dyDescent="0.2">
      <c r="A450" s="17"/>
      <c r="B450" s="17"/>
      <c r="C450" s="20"/>
      <c r="D450" s="16"/>
      <c r="E450" s="16"/>
      <c r="F450" s="16"/>
      <c r="G450" s="16"/>
      <c r="H450" s="17"/>
      <c r="I450" s="17"/>
      <c r="J450" s="17"/>
      <c r="K450" s="17"/>
      <c r="L450" s="17"/>
      <c r="M450" s="17"/>
      <c r="N450" s="17"/>
      <c r="O450" s="15"/>
      <c r="P450" s="14"/>
      <c r="Q450" s="14"/>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
      <c r="BH450" s="1"/>
      <c r="BI450" s="1"/>
      <c r="BJ450" s="1"/>
      <c r="BK450" s="1"/>
      <c r="BL450" s="1"/>
      <c r="BM450" s="1"/>
      <c r="BN450" s="1"/>
      <c r="BO450" s="1"/>
      <c r="BP450" s="1"/>
      <c r="BQ450" s="1"/>
      <c r="BR450" s="1"/>
      <c r="BS450" s="1"/>
      <c r="BT450" s="1"/>
    </row>
    <row r="451" spans="1:72" s="96" customFormat="1" x14ac:dyDescent="0.2">
      <c r="A451" s="17"/>
      <c r="B451" s="17"/>
      <c r="C451" s="20"/>
      <c r="D451" s="16"/>
      <c r="E451" s="16"/>
      <c r="F451" s="16"/>
      <c r="G451" s="16"/>
      <c r="H451" s="17"/>
      <c r="I451" s="17"/>
      <c r="J451" s="17"/>
      <c r="K451" s="17"/>
      <c r="L451" s="17"/>
      <c r="M451" s="17"/>
      <c r="N451" s="17"/>
      <c r="O451" s="15"/>
      <c r="P451" s="14"/>
      <c r="Q451" s="14"/>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
      <c r="BH451" s="1"/>
      <c r="BI451" s="1"/>
      <c r="BJ451" s="1"/>
      <c r="BK451" s="1"/>
      <c r="BL451" s="1"/>
      <c r="BM451" s="1"/>
      <c r="BN451" s="1"/>
      <c r="BO451" s="1"/>
      <c r="BP451" s="1"/>
      <c r="BQ451" s="1"/>
      <c r="BR451" s="1"/>
      <c r="BS451" s="1"/>
      <c r="BT451" s="1"/>
    </row>
    <row r="452" spans="1:72" s="96" customFormat="1" x14ac:dyDescent="0.2">
      <c r="A452" s="17"/>
      <c r="B452" s="17"/>
      <c r="C452" s="20"/>
      <c r="D452" s="16"/>
      <c r="E452" s="16"/>
      <c r="F452" s="16"/>
      <c r="G452" s="16"/>
      <c r="H452" s="17"/>
      <c r="I452" s="17"/>
      <c r="J452" s="17"/>
      <c r="K452" s="17"/>
      <c r="L452" s="17"/>
      <c r="M452" s="17"/>
      <c r="N452" s="17"/>
      <c r="O452" s="15"/>
      <c r="P452" s="14"/>
      <c r="Q452" s="14"/>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
      <c r="BH452" s="1"/>
      <c r="BI452" s="1"/>
      <c r="BJ452" s="1"/>
      <c r="BK452" s="1"/>
      <c r="BL452" s="1"/>
      <c r="BM452" s="1"/>
      <c r="BN452" s="1"/>
      <c r="BO452" s="1"/>
      <c r="BP452" s="1"/>
      <c r="BQ452" s="1"/>
      <c r="BR452" s="1"/>
      <c r="BS452" s="1"/>
      <c r="BT452" s="1"/>
    </row>
    <row r="453" spans="1:72" s="96" customFormat="1" x14ac:dyDescent="0.2">
      <c r="A453" s="17"/>
      <c r="B453" s="17"/>
      <c r="C453" s="20"/>
      <c r="D453" s="16"/>
      <c r="E453" s="16"/>
      <c r="F453" s="16"/>
      <c r="G453" s="16"/>
      <c r="H453" s="17"/>
      <c r="I453" s="17"/>
      <c r="J453" s="17"/>
      <c r="K453" s="17"/>
      <c r="L453" s="17"/>
      <c r="M453" s="17"/>
      <c r="N453" s="17"/>
      <c r="O453" s="15"/>
      <c r="P453" s="14"/>
      <c r="Q453" s="14"/>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
      <c r="BH453" s="1"/>
      <c r="BI453" s="1"/>
      <c r="BJ453" s="1"/>
      <c r="BK453" s="1"/>
      <c r="BL453" s="1"/>
      <c r="BM453" s="1"/>
      <c r="BN453" s="1"/>
      <c r="BO453" s="1"/>
      <c r="BP453" s="1"/>
      <c r="BQ453" s="1"/>
      <c r="BR453" s="1"/>
      <c r="BS453" s="1"/>
      <c r="BT453" s="1"/>
    </row>
    <row r="454" spans="1:72" s="96" customFormat="1" x14ac:dyDescent="0.2">
      <c r="A454" s="17"/>
      <c r="B454" s="17"/>
      <c r="C454" s="20"/>
      <c r="D454" s="16"/>
      <c r="E454" s="16"/>
      <c r="F454" s="16"/>
      <c r="G454" s="16"/>
      <c r="H454" s="17"/>
      <c r="I454" s="17"/>
      <c r="J454" s="17"/>
      <c r="K454" s="17"/>
      <c r="L454" s="17"/>
      <c r="M454" s="17"/>
      <c r="N454" s="17"/>
      <c r="O454" s="15"/>
      <c r="P454" s="14"/>
      <c r="Q454" s="14"/>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
      <c r="BH454" s="1"/>
      <c r="BI454" s="1"/>
      <c r="BJ454" s="1"/>
      <c r="BK454" s="1"/>
      <c r="BL454" s="1"/>
      <c r="BM454" s="1"/>
      <c r="BN454" s="1"/>
      <c r="BO454" s="1"/>
      <c r="BP454" s="1"/>
      <c r="BQ454" s="1"/>
      <c r="BR454" s="1"/>
      <c r="BS454" s="1"/>
      <c r="BT454" s="1"/>
    </row>
    <row r="455" spans="1:72" s="96" customFormat="1" x14ac:dyDescent="0.2">
      <c r="A455" s="17"/>
      <c r="B455" s="17"/>
      <c r="C455" s="20"/>
      <c r="D455" s="16"/>
      <c r="E455" s="16"/>
      <c r="F455" s="16"/>
      <c r="G455" s="16"/>
      <c r="H455" s="17"/>
      <c r="I455" s="17"/>
      <c r="J455" s="17"/>
      <c r="K455" s="17"/>
      <c r="L455" s="17"/>
      <c r="M455" s="17"/>
      <c r="N455" s="17"/>
      <c r="O455" s="15"/>
      <c r="P455" s="14"/>
      <c r="Q455" s="14"/>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
      <c r="BH455" s="1"/>
      <c r="BI455" s="1"/>
      <c r="BJ455" s="1"/>
      <c r="BK455" s="1"/>
      <c r="BL455" s="1"/>
      <c r="BM455" s="1"/>
      <c r="BN455" s="1"/>
      <c r="BO455" s="1"/>
      <c r="BP455" s="1"/>
      <c r="BQ455" s="1"/>
      <c r="BR455" s="1"/>
      <c r="BS455" s="1"/>
      <c r="BT455" s="1"/>
    </row>
    <row r="456" spans="1:72" s="96" customFormat="1" x14ac:dyDescent="0.2">
      <c r="A456" s="17"/>
      <c r="B456" s="17"/>
      <c r="C456" s="20"/>
      <c r="D456" s="16"/>
      <c r="E456" s="16"/>
      <c r="F456" s="16"/>
      <c r="G456" s="16"/>
      <c r="H456" s="17"/>
      <c r="I456" s="17"/>
      <c r="J456" s="17"/>
      <c r="K456" s="17"/>
      <c r="L456" s="17"/>
      <c r="M456" s="17"/>
      <c r="N456" s="17"/>
      <c r="O456" s="15"/>
      <c r="P456" s="14"/>
      <c r="Q456" s="14"/>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
      <c r="BH456" s="1"/>
      <c r="BI456" s="1"/>
      <c r="BJ456" s="1"/>
      <c r="BK456" s="1"/>
      <c r="BL456" s="1"/>
      <c r="BM456" s="1"/>
      <c r="BN456" s="1"/>
      <c r="BO456" s="1"/>
      <c r="BP456" s="1"/>
      <c r="BQ456" s="1"/>
      <c r="BR456" s="1"/>
      <c r="BS456" s="1"/>
      <c r="BT456" s="1"/>
    </row>
    <row r="457" spans="1:72" s="96" customFormat="1" x14ac:dyDescent="0.2">
      <c r="A457" s="17"/>
      <c r="B457" s="17"/>
      <c r="C457" s="20"/>
      <c r="D457" s="16"/>
      <c r="E457" s="16"/>
      <c r="F457" s="16"/>
      <c r="G457" s="16"/>
      <c r="H457" s="17"/>
      <c r="I457" s="17"/>
      <c r="J457" s="17"/>
      <c r="K457" s="17"/>
      <c r="L457" s="17"/>
      <c r="M457" s="17"/>
      <c r="N457" s="17"/>
      <c r="O457" s="15"/>
      <c r="P457" s="14"/>
      <c r="Q457" s="14"/>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
      <c r="BH457" s="1"/>
      <c r="BI457" s="1"/>
      <c r="BJ457" s="1"/>
      <c r="BK457" s="1"/>
      <c r="BL457" s="1"/>
      <c r="BM457" s="1"/>
      <c r="BN457" s="1"/>
      <c r="BO457" s="1"/>
      <c r="BP457" s="1"/>
      <c r="BQ457" s="1"/>
      <c r="BR457" s="1"/>
      <c r="BS457" s="1"/>
      <c r="BT457" s="1"/>
    </row>
    <row r="458" spans="1:72" s="96" customFormat="1" x14ac:dyDescent="0.2">
      <c r="A458" s="17"/>
      <c r="B458" s="17"/>
      <c r="C458" s="20"/>
      <c r="D458" s="16"/>
      <c r="E458" s="16"/>
      <c r="F458" s="16"/>
      <c r="G458" s="16"/>
      <c r="H458" s="17"/>
      <c r="I458" s="17"/>
      <c r="J458" s="17"/>
      <c r="K458" s="17"/>
      <c r="L458" s="17"/>
      <c r="M458" s="17"/>
      <c r="N458" s="17"/>
      <c r="O458" s="15"/>
      <c r="P458" s="14"/>
      <c r="Q458" s="14"/>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
      <c r="BH458" s="1"/>
      <c r="BI458" s="1"/>
      <c r="BJ458" s="1"/>
      <c r="BK458" s="1"/>
      <c r="BL458" s="1"/>
      <c r="BM458" s="1"/>
      <c r="BN458" s="1"/>
      <c r="BO458" s="1"/>
      <c r="BP458" s="1"/>
      <c r="BQ458" s="1"/>
      <c r="BR458" s="1"/>
      <c r="BS458" s="1"/>
      <c r="BT458" s="1"/>
    </row>
    <row r="459" spans="1:72" s="96" customFormat="1" x14ac:dyDescent="0.2">
      <c r="A459" s="17"/>
      <c r="B459" s="17"/>
      <c r="C459" s="20"/>
      <c r="D459" s="16"/>
      <c r="E459" s="16"/>
      <c r="F459" s="16"/>
      <c r="G459" s="16"/>
      <c r="H459" s="17"/>
      <c r="I459" s="17"/>
      <c r="J459" s="17"/>
      <c r="K459" s="17"/>
      <c r="L459" s="17"/>
      <c r="M459" s="17"/>
      <c r="N459" s="17"/>
      <c r="O459" s="15"/>
      <c r="P459" s="14"/>
      <c r="Q459" s="14"/>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
      <c r="BH459" s="1"/>
      <c r="BI459" s="1"/>
      <c r="BJ459" s="1"/>
      <c r="BK459" s="1"/>
      <c r="BL459" s="1"/>
      <c r="BM459" s="1"/>
      <c r="BN459" s="1"/>
      <c r="BO459" s="1"/>
      <c r="BP459" s="1"/>
      <c r="BQ459" s="1"/>
      <c r="BR459" s="1"/>
      <c r="BS459" s="1"/>
      <c r="BT459" s="1"/>
    </row>
    <row r="460" spans="1:72" s="96" customFormat="1" x14ac:dyDescent="0.2">
      <c r="A460" s="17"/>
      <c r="B460" s="17"/>
      <c r="C460" s="20"/>
      <c r="D460" s="16"/>
      <c r="E460" s="16"/>
      <c r="F460" s="16"/>
      <c r="G460" s="16"/>
      <c r="H460" s="17"/>
      <c r="I460" s="17"/>
      <c r="J460" s="17"/>
      <c r="K460" s="17"/>
      <c r="L460" s="17"/>
      <c r="M460" s="17"/>
      <c r="N460" s="17"/>
      <c r="O460" s="15"/>
      <c r="P460" s="14"/>
      <c r="Q460" s="14"/>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
      <c r="BH460" s="1"/>
      <c r="BI460" s="1"/>
      <c r="BJ460" s="1"/>
      <c r="BK460" s="1"/>
      <c r="BL460" s="1"/>
      <c r="BM460" s="1"/>
      <c r="BN460" s="1"/>
      <c r="BO460" s="1"/>
      <c r="BP460" s="1"/>
      <c r="BQ460" s="1"/>
      <c r="BR460" s="1"/>
      <c r="BS460" s="1"/>
      <c r="BT460" s="1"/>
    </row>
    <row r="461" spans="1:72" s="96" customFormat="1" x14ac:dyDescent="0.2">
      <c r="A461" s="17"/>
      <c r="B461" s="17"/>
      <c r="C461" s="20"/>
      <c r="D461" s="16"/>
      <c r="E461" s="16"/>
      <c r="F461" s="16"/>
      <c r="G461" s="16"/>
      <c r="H461" s="17"/>
      <c r="I461" s="17"/>
      <c r="J461" s="17"/>
      <c r="K461" s="17"/>
      <c r="L461" s="17"/>
      <c r="M461" s="17"/>
      <c r="N461" s="17"/>
      <c r="O461" s="15"/>
      <c r="P461" s="14"/>
      <c r="Q461" s="14"/>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
      <c r="BH461" s="1"/>
      <c r="BI461" s="1"/>
      <c r="BJ461" s="1"/>
      <c r="BK461" s="1"/>
      <c r="BL461" s="1"/>
      <c r="BM461" s="1"/>
      <c r="BN461" s="1"/>
      <c r="BO461" s="1"/>
      <c r="BP461" s="1"/>
      <c r="BQ461" s="1"/>
      <c r="BR461" s="1"/>
      <c r="BS461" s="1"/>
      <c r="BT461" s="1"/>
    </row>
    <row r="462" spans="1:72" s="96" customFormat="1" x14ac:dyDescent="0.2">
      <c r="A462" s="17"/>
      <c r="B462" s="17"/>
      <c r="C462" s="20"/>
      <c r="D462" s="16"/>
      <c r="E462" s="16"/>
      <c r="F462" s="16"/>
      <c r="G462" s="16"/>
      <c r="H462" s="17"/>
      <c r="I462" s="17"/>
      <c r="J462" s="17"/>
      <c r="K462" s="17"/>
      <c r="L462" s="17"/>
      <c r="M462" s="17"/>
      <c r="N462" s="17"/>
      <c r="O462" s="15"/>
      <c r="P462" s="14"/>
      <c r="Q462" s="14"/>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
      <c r="BH462" s="1"/>
      <c r="BI462" s="1"/>
      <c r="BJ462" s="1"/>
      <c r="BK462" s="1"/>
      <c r="BL462" s="1"/>
      <c r="BM462" s="1"/>
      <c r="BN462" s="1"/>
      <c r="BO462" s="1"/>
      <c r="BP462" s="1"/>
      <c r="BQ462" s="1"/>
      <c r="BR462" s="1"/>
      <c r="BS462" s="1"/>
      <c r="BT462" s="1"/>
    </row>
    <row r="463" spans="1:72" s="96" customFormat="1" x14ac:dyDescent="0.2">
      <c r="A463" s="17"/>
      <c r="B463" s="17"/>
      <c r="C463" s="20"/>
      <c r="D463" s="16"/>
      <c r="E463" s="16"/>
      <c r="F463" s="16"/>
      <c r="G463" s="16"/>
      <c r="H463" s="17"/>
      <c r="I463" s="17"/>
      <c r="J463" s="17"/>
      <c r="K463" s="17"/>
      <c r="L463" s="17"/>
      <c r="M463" s="17"/>
      <c r="N463" s="17"/>
      <c r="O463" s="15"/>
      <c r="P463" s="14"/>
      <c r="Q463" s="14"/>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
      <c r="BH463" s="1"/>
      <c r="BI463" s="1"/>
      <c r="BJ463" s="1"/>
      <c r="BK463" s="1"/>
      <c r="BL463" s="1"/>
      <c r="BM463" s="1"/>
      <c r="BN463" s="1"/>
      <c r="BO463" s="1"/>
      <c r="BP463" s="1"/>
      <c r="BQ463" s="1"/>
      <c r="BR463" s="1"/>
      <c r="BS463" s="1"/>
      <c r="BT463" s="1"/>
    </row>
    <row r="464" spans="1:72" s="96" customFormat="1" x14ac:dyDescent="0.2">
      <c r="A464" s="17"/>
      <c r="B464" s="17"/>
      <c r="C464" s="20"/>
      <c r="D464" s="16"/>
      <c r="E464" s="16"/>
      <c r="F464" s="16"/>
      <c r="G464" s="16"/>
      <c r="H464" s="17"/>
      <c r="I464" s="17"/>
      <c r="J464" s="17"/>
      <c r="K464" s="17"/>
      <c r="L464" s="17"/>
      <c r="M464" s="17"/>
      <c r="N464" s="17"/>
      <c r="O464" s="15"/>
      <c r="P464" s="14"/>
      <c r="Q464" s="14"/>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
      <c r="BH464" s="1"/>
      <c r="BI464" s="1"/>
      <c r="BJ464" s="1"/>
      <c r="BK464" s="1"/>
      <c r="BL464" s="1"/>
      <c r="BM464" s="1"/>
      <c r="BN464" s="1"/>
      <c r="BO464" s="1"/>
      <c r="BP464" s="1"/>
      <c r="BQ464" s="1"/>
      <c r="BR464" s="1"/>
      <c r="BS464" s="1"/>
      <c r="BT464" s="1"/>
    </row>
    <row r="465" spans="1:72" s="96" customFormat="1" x14ac:dyDescent="0.2">
      <c r="A465" s="17"/>
      <c r="B465" s="17"/>
      <c r="C465" s="20"/>
      <c r="D465" s="16"/>
      <c r="E465" s="16"/>
      <c r="F465" s="16"/>
      <c r="G465" s="16"/>
      <c r="H465" s="17"/>
      <c r="I465" s="17"/>
      <c r="J465" s="17"/>
      <c r="K465" s="17"/>
      <c r="L465" s="17"/>
      <c r="M465" s="17"/>
      <c r="N465" s="17"/>
      <c r="O465" s="15"/>
      <c r="P465" s="14"/>
      <c r="Q465" s="14"/>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
      <c r="BH465" s="1"/>
      <c r="BI465" s="1"/>
      <c r="BJ465" s="1"/>
      <c r="BK465" s="1"/>
      <c r="BL465" s="1"/>
      <c r="BM465" s="1"/>
      <c r="BN465" s="1"/>
      <c r="BO465" s="1"/>
      <c r="BP465" s="1"/>
      <c r="BQ465" s="1"/>
      <c r="BR465" s="1"/>
      <c r="BS465" s="1"/>
      <c r="BT465" s="1"/>
    </row>
    <row r="466" spans="1:72" s="96" customFormat="1" x14ac:dyDescent="0.2">
      <c r="A466" s="17"/>
      <c r="B466" s="17"/>
      <c r="C466" s="20"/>
      <c r="D466" s="16"/>
      <c r="E466" s="16"/>
      <c r="F466" s="16"/>
      <c r="G466" s="16"/>
      <c r="H466" s="17"/>
      <c r="I466" s="17"/>
      <c r="J466" s="17"/>
      <c r="K466" s="17"/>
      <c r="L466" s="17"/>
      <c r="M466" s="17"/>
      <c r="N466" s="17"/>
      <c r="O466" s="15"/>
      <c r="P466" s="14"/>
      <c r="Q466" s="14"/>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
      <c r="BH466" s="1"/>
      <c r="BI466" s="1"/>
      <c r="BJ466" s="1"/>
      <c r="BK466" s="1"/>
      <c r="BL466" s="1"/>
      <c r="BM466" s="1"/>
      <c r="BN466" s="1"/>
      <c r="BO466" s="1"/>
      <c r="BP466" s="1"/>
      <c r="BQ466" s="1"/>
      <c r="BR466" s="1"/>
      <c r="BS466" s="1"/>
      <c r="BT466" s="1"/>
    </row>
    <row r="467" spans="1:72" s="96" customFormat="1" x14ac:dyDescent="0.2">
      <c r="A467" s="17"/>
      <c r="B467" s="17"/>
      <c r="C467" s="20"/>
      <c r="D467" s="16"/>
      <c r="E467" s="16"/>
      <c r="F467" s="16"/>
      <c r="G467" s="16"/>
      <c r="H467" s="17"/>
      <c r="I467" s="17"/>
      <c r="J467" s="17"/>
      <c r="K467" s="17"/>
      <c r="L467" s="17"/>
      <c r="M467" s="17"/>
      <c r="N467" s="17"/>
      <c r="O467" s="15"/>
      <c r="P467" s="14"/>
      <c r="Q467" s="14"/>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
      <c r="BH467" s="1"/>
      <c r="BI467" s="1"/>
      <c r="BJ467" s="1"/>
      <c r="BK467" s="1"/>
      <c r="BL467" s="1"/>
      <c r="BM467" s="1"/>
      <c r="BN467" s="1"/>
      <c r="BO467" s="1"/>
      <c r="BP467" s="1"/>
      <c r="BQ467" s="1"/>
      <c r="BR467" s="1"/>
      <c r="BS467" s="1"/>
      <c r="BT467" s="1"/>
    </row>
    <row r="468" spans="1:72" s="96" customFormat="1" x14ac:dyDescent="0.2">
      <c r="A468" s="17"/>
      <c r="B468" s="17"/>
      <c r="C468" s="20"/>
      <c r="D468" s="16"/>
      <c r="E468" s="16"/>
      <c r="F468" s="16"/>
      <c r="G468" s="16"/>
      <c r="H468" s="17"/>
      <c r="I468" s="17"/>
      <c r="J468" s="17"/>
      <c r="K468" s="17"/>
      <c r="L468" s="17"/>
      <c r="M468" s="17"/>
      <c r="N468" s="17"/>
      <c r="O468" s="15"/>
      <c r="P468" s="14"/>
      <c r="Q468" s="14"/>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
      <c r="BH468" s="1"/>
      <c r="BI468" s="1"/>
      <c r="BJ468" s="1"/>
      <c r="BK468" s="1"/>
      <c r="BL468" s="1"/>
      <c r="BM468" s="1"/>
      <c r="BN468" s="1"/>
      <c r="BO468" s="1"/>
      <c r="BP468" s="1"/>
      <c r="BQ468" s="1"/>
      <c r="BR468" s="1"/>
      <c r="BS468" s="1"/>
      <c r="BT468" s="1"/>
    </row>
    <row r="469" spans="1:72" s="96" customFormat="1" x14ac:dyDescent="0.2">
      <c r="A469" s="17"/>
      <c r="B469" s="17"/>
      <c r="C469" s="20"/>
      <c r="D469" s="16"/>
      <c r="E469" s="16"/>
      <c r="F469" s="16"/>
      <c r="G469" s="16"/>
      <c r="H469" s="17"/>
      <c r="I469" s="17"/>
      <c r="J469" s="17"/>
      <c r="K469" s="17"/>
      <c r="L469" s="17"/>
      <c r="M469" s="17"/>
      <c r="N469" s="17"/>
      <c r="O469" s="15"/>
      <c r="P469" s="14"/>
      <c r="Q469" s="14"/>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
      <c r="BH469" s="1"/>
      <c r="BI469" s="1"/>
      <c r="BJ469" s="1"/>
      <c r="BK469" s="1"/>
      <c r="BL469" s="1"/>
      <c r="BM469" s="1"/>
      <c r="BN469" s="1"/>
      <c r="BO469" s="1"/>
      <c r="BP469" s="1"/>
      <c r="BQ469" s="1"/>
      <c r="BR469" s="1"/>
      <c r="BS469" s="1"/>
      <c r="BT469" s="1"/>
    </row>
    <row r="470" spans="1:72" s="96" customFormat="1" x14ac:dyDescent="0.2">
      <c r="A470" s="17"/>
      <c r="B470" s="17"/>
      <c r="C470" s="20"/>
      <c r="D470" s="16"/>
      <c r="E470" s="16"/>
      <c r="F470" s="16"/>
      <c r="G470" s="16"/>
      <c r="H470" s="17"/>
      <c r="I470" s="17"/>
      <c r="J470" s="17"/>
      <c r="K470" s="17"/>
      <c r="L470" s="17"/>
      <c r="M470" s="17"/>
      <c r="N470" s="17"/>
      <c r="O470" s="15"/>
      <c r="P470" s="14"/>
      <c r="Q470" s="14"/>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
      <c r="BH470" s="1"/>
      <c r="BI470" s="1"/>
      <c r="BJ470" s="1"/>
      <c r="BK470" s="1"/>
      <c r="BL470" s="1"/>
      <c r="BM470" s="1"/>
      <c r="BN470" s="1"/>
      <c r="BO470" s="1"/>
      <c r="BP470" s="1"/>
      <c r="BQ470" s="1"/>
      <c r="BR470" s="1"/>
      <c r="BS470" s="1"/>
      <c r="BT470" s="1"/>
    </row>
    <row r="471" spans="1:72" s="96" customFormat="1" x14ac:dyDescent="0.2">
      <c r="A471" s="17"/>
      <c r="B471" s="17"/>
      <c r="C471" s="20"/>
      <c r="D471" s="16"/>
      <c r="E471" s="16"/>
      <c r="F471" s="16"/>
      <c r="G471" s="16"/>
      <c r="H471" s="17"/>
      <c r="I471" s="17"/>
      <c r="J471" s="17"/>
      <c r="K471" s="17"/>
      <c r="L471" s="17"/>
      <c r="M471" s="17"/>
      <c r="N471" s="17"/>
      <c r="O471" s="15"/>
      <c r="P471" s="14"/>
      <c r="Q471" s="14"/>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
      <c r="BH471" s="1"/>
      <c r="BI471" s="1"/>
      <c r="BJ471" s="1"/>
      <c r="BK471" s="1"/>
      <c r="BL471" s="1"/>
      <c r="BM471" s="1"/>
      <c r="BN471" s="1"/>
      <c r="BO471" s="1"/>
      <c r="BP471" s="1"/>
      <c r="BQ471" s="1"/>
      <c r="BR471" s="1"/>
      <c r="BS471" s="1"/>
      <c r="BT471" s="1"/>
    </row>
    <row r="472" spans="1:72" s="96" customFormat="1" x14ac:dyDescent="0.2">
      <c r="A472" s="17"/>
      <c r="B472" s="17"/>
      <c r="C472" s="20"/>
      <c r="D472" s="16"/>
      <c r="E472" s="16"/>
      <c r="F472" s="16"/>
      <c r="G472" s="16"/>
      <c r="H472" s="17"/>
      <c r="I472" s="17"/>
      <c r="J472" s="17"/>
      <c r="K472" s="17"/>
      <c r="L472" s="17"/>
      <c r="M472" s="17"/>
      <c r="N472" s="17"/>
      <c r="O472" s="15"/>
      <c r="P472" s="14"/>
      <c r="Q472" s="14"/>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
      <c r="BH472" s="1"/>
      <c r="BI472" s="1"/>
      <c r="BJ472" s="1"/>
      <c r="BK472" s="1"/>
      <c r="BL472" s="1"/>
      <c r="BM472" s="1"/>
      <c r="BN472" s="1"/>
      <c r="BO472" s="1"/>
      <c r="BP472" s="1"/>
      <c r="BQ472" s="1"/>
      <c r="BR472" s="1"/>
      <c r="BS472" s="1"/>
      <c r="BT472" s="1"/>
    </row>
    <row r="473" spans="1:72" s="96" customFormat="1" x14ac:dyDescent="0.2">
      <c r="A473" s="17"/>
      <c r="B473" s="17"/>
      <c r="C473" s="20"/>
      <c r="D473" s="16"/>
      <c r="E473" s="16"/>
      <c r="F473" s="16"/>
      <c r="G473" s="16"/>
      <c r="H473" s="17"/>
      <c r="I473" s="17"/>
      <c r="J473" s="17"/>
      <c r="K473" s="17"/>
      <c r="L473" s="17"/>
      <c r="M473" s="17"/>
      <c r="N473" s="17"/>
      <c r="O473" s="15"/>
      <c r="P473" s="14"/>
      <c r="Q473" s="14"/>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
      <c r="BH473" s="1"/>
      <c r="BI473" s="1"/>
      <c r="BJ473" s="1"/>
      <c r="BK473" s="1"/>
      <c r="BL473" s="1"/>
      <c r="BM473" s="1"/>
      <c r="BN473" s="1"/>
      <c r="BO473" s="1"/>
      <c r="BP473" s="1"/>
      <c r="BQ473" s="1"/>
      <c r="BR473" s="1"/>
      <c r="BS473" s="1"/>
      <c r="BT473" s="1"/>
    </row>
    <row r="474" spans="1:72" s="96" customFormat="1" x14ac:dyDescent="0.2">
      <c r="A474" s="17"/>
      <c r="B474" s="17"/>
      <c r="C474" s="20"/>
      <c r="D474" s="16"/>
      <c r="E474" s="16"/>
      <c r="F474" s="16"/>
      <c r="G474" s="16"/>
      <c r="H474" s="17"/>
      <c r="I474" s="17"/>
      <c r="J474" s="17"/>
      <c r="K474" s="17"/>
      <c r="L474" s="17"/>
      <c r="M474" s="17"/>
      <c r="N474" s="17"/>
      <c r="O474" s="15"/>
      <c r="P474" s="14"/>
      <c r="Q474" s="14"/>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
      <c r="BH474" s="1"/>
      <c r="BI474" s="1"/>
      <c r="BJ474" s="1"/>
      <c r="BK474" s="1"/>
      <c r="BL474" s="1"/>
      <c r="BM474" s="1"/>
      <c r="BN474" s="1"/>
      <c r="BO474" s="1"/>
      <c r="BP474" s="1"/>
      <c r="BQ474" s="1"/>
      <c r="BR474" s="1"/>
      <c r="BS474" s="1"/>
      <c r="BT474" s="1"/>
    </row>
    <row r="475" spans="1:72" s="96" customFormat="1" x14ac:dyDescent="0.2">
      <c r="A475" s="17"/>
      <c r="B475" s="17"/>
      <c r="C475" s="20"/>
      <c r="D475" s="16"/>
      <c r="E475" s="16"/>
      <c r="F475" s="16"/>
      <c r="G475" s="16"/>
      <c r="H475" s="17"/>
      <c r="I475" s="17"/>
      <c r="J475" s="17"/>
      <c r="K475" s="17"/>
      <c r="L475" s="17"/>
      <c r="M475" s="17"/>
      <c r="N475" s="17"/>
      <c r="O475" s="15"/>
      <c r="P475" s="14"/>
      <c r="Q475" s="14"/>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
      <c r="BH475" s="1"/>
      <c r="BI475" s="1"/>
      <c r="BJ475" s="1"/>
      <c r="BK475" s="1"/>
      <c r="BL475" s="1"/>
      <c r="BM475" s="1"/>
      <c r="BN475" s="1"/>
      <c r="BO475" s="1"/>
      <c r="BP475" s="1"/>
      <c r="BQ475" s="1"/>
      <c r="BR475" s="1"/>
      <c r="BS475" s="1"/>
      <c r="BT475" s="1"/>
    </row>
    <row r="476" spans="1:72" s="96" customFormat="1" x14ac:dyDescent="0.2">
      <c r="A476" s="17"/>
      <c r="B476" s="17"/>
      <c r="C476" s="20"/>
      <c r="D476" s="16"/>
      <c r="E476" s="16"/>
      <c r="F476" s="16"/>
      <c r="G476" s="16"/>
      <c r="H476" s="17"/>
      <c r="I476" s="17"/>
      <c r="J476" s="17"/>
      <c r="K476" s="17"/>
      <c r="L476" s="17"/>
      <c r="M476" s="17"/>
      <c r="N476" s="17"/>
      <c r="O476" s="15"/>
      <c r="P476" s="14"/>
      <c r="Q476" s="14"/>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
      <c r="BH476" s="1"/>
      <c r="BI476" s="1"/>
      <c r="BJ476" s="1"/>
      <c r="BK476" s="1"/>
      <c r="BL476" s="1"/>
      <c r="BM476" s="1"/>
      <c r="BN476" s="1"/>
      <c r="BO476" s="1"/>
      <c r="BP476" s="1"/>
      <c r="BQ476" s="1"/>
      <c r="BR476" s="1"/>
      <c r="BS476" s="1"/>
      <c r="BT476" s="1"/>
    </row>
    <row r="477" spans="1:72" s="96" customFormat="1" x14ac:dyDescent="0.2">
      <c r="A477" s="17"/>
      <c r="B477" s="17"/>
      <c r="C477" s="20"/>
      <c r="D477" s="16"/>
      <c r="E477" s="16"/>
      <c r="F477" s="16"/>
      <c r="G477" s="16"/>
      <c r="H477" s="17"/>
      <c r="I477" s="17"/>
      <c r="J477" s="17"/>
      <c r="K477" s="17"/>
      <c r="L477" s="17"/>
      <c r="M477" s="17"/>
      <c r="N477" s="17"/>
      <c r="O477" s="15"/>
      <c r="P477" s="14"/>
      <c r="Q477" s="14"/>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
      <c r="BH477" s="1"/>
      <c r="BI477" s="1"/>
      <c r="BJ477" s="1"/>
      <c r="BK477" s="1"/>
      <c r="BL477" s="1"/>
      <c r="BM477" s="1"/>
      <c r="BN477" s="1"/>
      <c r="BO477" s="1"/>
      <c r="BP477" s="1"/>
      <c r="BQ477" s="1"/>
      <c r="BR477" s="1"/>
      <c r="BS477" s="1"/>
      <c r="BT477" s="1"/>
    </row>
    <row r="478" spans="1:72" s="96" customFormat="1" x14ac:dyDescent="0.2">
      <c r="A478" s="17"/>
      <c r="B478" s="17"/>
      <c r="C478" s="20"/>
      <c r="D478" s="16"/>
      <c r="E478" s="16"/>
      <c r="F478" s="16"/>
      <c r="G478" s="16"/>
      <c r="H478" s="17"/>
      <c r="I478" s="17"/>
      <c r="J478" s="17"/>
      <c r="K478" s="17"/>
      <c r="L478" s="17"/>
      <c r="M478" s="17"/>
      <c r="N478" s="17"/>
      <c r="O478" s="15"/>
      <c r="P478" s="14"/>
      <c r="Q478" s="14"/>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
      <c r="BH478" s="1"/>
      <c r="BI478" s="1"/>
      <c r="BJ478" s="1"/>
      <c r="BK478" s="1"/>
      <c r="BL478" s="1"/>
      <c r="BM478" s="1"/>
      <c r="BN478" s="1"/>
      <c r="BO478" s="1"/>
      <c r="BP478" s="1"/>
      <c r="BQ478" s="1"/>
      <c r="BR478" s="1"/>
      <c r="BS478" s="1"/>
      <c r="BT478" s="1"/>
    </row>
    <row r="479" spans="1:72" s="96" customFormat="1" x14ac:dyDescent="0.2">
      <c r="A479" s="17"/>
      <c r="B479" s="17"/>
      <c r="C479" s="20"/>
      <c r="D479" s="16"/>
      <c r="E479" s="16"/>
      <c r="F479" s="16"/>
      <c r="G479" s="16"/>
      <c r="H479" s="17"/>
      <c r="I479" s="17"/>
      <c r="J479" s="17"/>
      <c r="K479" s="17"/>
      <c r="L479" s="17"/>
      <c r="M479" s="17"/>
      <c r="N479" s="17"/>
      <c r="O479" s="15"/>
      <c r="P479" s="14"/>
      <c r="Q479" s="14"/>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
      <c r="BH479" s="1"/>
      <c r="BI479" s="1"/>
      <c r="BJ479" s="1"/>
      <c r="BK479" s="1"/>
      <c r="BL479" s="1"/>
      <c r="BM479" s="1"/>
      <c r="BN479" s="1"/>
      <c r="BO479" s="1"/>
      <c r="BP479" s="1"/>
      <c r="BQ479" s="1"/>
      <c r="BR479" s="1"/>
      <c r="BS479" s="1"/>
      <c r="BT479" s="1"/>
    </row>
    <row r="480" spans="1:72" s="96" customFormat="1" x14ac:dyDescent="0.2">
      <c r="A480" s="17"/>
      <c r="B480" s="17"/>
      <c r="C480" s="20"/>
      <c r="D480" s="16"/>
      <c r="E480" s="16"/>
      <c r="F480" s="16"/>
      <c r="G480" s="16"/>
      <c r="H480" s="17"/>
      <c r="I480" s="17"/>
      <c r="J480" s="17"/>
      <c r="K480" s="17"/>
      <c r="L480" s="17"/>
      <c r="M480" s="17"/>
      <c r="N480" s="17"/>
      <c r="O480" s="15"/>
      <c r="P480" s="14"/>
      <c r="Q480" s="14"/>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
      <c r="BH480" s="1"/>
      <c r="BI480" s="1"/>
      <c r="BJ480" s="1"/>
      <c r="BK480" s="1"/>
      <c r="BL480" s="1"/>
      <c r="BM480" s="1"/>
      <c r="BN480" s="1"/>
      <c r="BO480" s="1"/>
      <c r="BP480" s="1"/>
      <c r="BQ480" s="1"/>
      <c r="BR480" s="1"/>
      <c r="BS480" s="1"/>
      <c r="BT480" s="1"/>
    </row>
    <row r="481" spans="1:72" s="96" customFormat="1" x14ac:dyDescent="0.2">
      <c r="A481" s="17"/>
      <c r="B481" s="17"/>
      <c r="C481" s="20"/>
      <c r="D481" s="16"/>
      <c r="E481" s="16"/>
      <c r="F481" s="16"/>
      <c r="G481" s="16"/>
      <c r="H481" s="17"/>
      <c r="I481" s="17"/>
      <c r="J481" s="17"/>
      <c r="K481" s="17"/>
      <c r="L481" s="17"/>
      <c r="M481" s="17"/>
      <c r="N481" s="17"/>
      <c r="O481" s="15"/>
      <c r="P481" s="14"/>
      <c r="Q481" s="14"/>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
      <c r="BH481" s="1"/>
      <c r="BI481" s="1"/>
      <c r="BJ481" s="1"/>
      <c r="BK481" s="1"/>
      <c r="BL481" s="1"/>
      <c r="BM481" s="1"/>
      <c r="BN481" s="1"/>
      <c r="BO481" s="1"/>
      <c r="BP481" s="1"/>
      <c r="BQ481" s="1"/>
      <c r="BR481" s="1"/>
      <c r="BS481" s="1"/>
      <c r="BT481" s="1"/>
    </row>
    <row r="482" spans="1:72" s="96" customFormat="1" x14ac:dyDescent="0.2">
      <c r="A482" s="17"/>
      <c r="B482" s="17"/>
      <c r="C482" s="20"/>
      <c r="D482" s="16"/>
      <c r="E482" s="16"/>
      <c r="F482" s="16"/>
      <c r="G482" s="16"/>
      <c r="H482" s="17"/>
      <c r="I482" s="17"/>
      <c r="J482" s="17"/>
      <c r="K482" s="17"/>
      <c r="L482" s="17"/>
      <c r="M482" s="17"/>
      <c r="N482" s="17"/>
      <c r="O482" s="15"/>
      <c r="P482" s="14"/>
      <c r="Q482" s="14"/>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
      <c r="BH482" s="1"/>
      <c r="BI482" s="1"/>
      <c r="BJ482" s="1"/>
      <c r="BK482" s="1"/>
      <c r="BL482" s="1"/>
      <c r="BM482" s="1"/>
      <c r="BN482" s="1"/>
      <c r="BO482" s="1"/>
      <c r="BP482" s="1"/>
      <c r="BQ482" s="1"/>
      <c r="BR482" s="1"/>
      <c r="BS482" s="1"/>
      <c r="BT482" s="1"/>
    </row>
    <row r="483" spans="1:72" s="96" customFormat="1" x14ac:dyDescent="0.2">
      <c r="A483" s="17"/>
      <c r="B483" s="17"/>
      <c r="C483" s="20"/>
      <c r="D483" s="16"/>
      <c r="E483" s="16"/>
      <c r="F483" s="16"/>
      <c r="G483" s="16"/>
      <c r="H483" s="17"/>
      <c r="I483" s="17"/>
      <c r="J483" s="17"/>
      <c r="K483" s="17"/>
      <c r="L483" s="17"/>
      <c r="M483" s="17"/>
      <c r="N483" s="17"/>
      <c r="O483" s="15"/>
      <c r="P483" s="14"/>
      <c r="Q483" s="14"/>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
      <c r="BH483" s="1"/>
      <c r="BI483" s="1"/>
      <c r="BJ483" s="1"/>
      <c r="BK483" s="1"/>
      <c r="BL483" s="1"/>
      <c r="BM483" s="1"/>
      <c r="BN483" s="1"/>
      <c r="BO483" s="1"/>
      <c r="BP483" s="1"/>
      <c r="BQ483" s="1"/>
      <c r="BR483" s="1"/>
      <c r="BS483" s="1"/>
      <c r="BT483" s="1"/>
    </row>
    <row r="484" spans="1:72" s="96" customFormat="1" x14ac:dyDescent="0.2">
      <c r="A484" s="17"/>
      <c r="B484" s="17"/>
      <c r="C484" s="20"/>
      <c r="D484" s="16"/>
      <c r="E484" s="16"/>
      <c r="F484" s="16"/>
      <c r="G484" s="16"/>
      <c r="H484" s="17"/>
      <c r="I484" s="17"/>
      <c r="J484" s="17"/>
      <c r="K484" s="17"/>
      <c r="L484" s="17"/>
      <c r="M484" s="17"/>
      <c r="N484" s="17"/>
      <c r="O484" s="15"/>
      <c r="P484" s="14"/>
      <c r="Q484" s="14"/>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
      <c r="BH484" s="1"/>
      <c r="BI484" s="1"/>
      <c r="BJ484" s="1"/>
      <c r="BK484" s="1"/>
      <c r="BL484" s="1"/>
      <c r="BM484" s="1"/>
      <c r="BN484" s="1"/>
      <c r="BO484" s="1"/>
      <c r="BP484" s="1"/>
      <c r="BQ484" s="1"/>
      <c r="BR484" s="1"/>
      <c r="BS484" s="1"/>
      <c r="BT484" s="1"/>
    </row>
    <row r="485" spans="1:72" s="96" customFormat="1" x14ac:dyDescent="0.2">
      <c r="A485" s="17"/>
      <c r="B485" s="17"/>
      <c r="C485" s="20"/>
      <c r="D485" s="16"/>
      <c r="E485" s="16"/>
      <c r="F485" s="16"/>
      <c r="G485" s="16"/>
      <c r="H485" s="17"/>
      <c r="I485" s="17"/>
      <c r="J485" s="17"/>
      <c r="K485" s="17"/>
      <c r="L485" s="17"/>
      <c r="M485" s="17"/>
      <c r="N485" s="17"/>
      <c r="O485" s="15"/>
      <c r="P485" s="14"/>
      <c r="Q485" s="14"/>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
      <c r="BH485" s="1"/>
      <c r="BI485" s="1"/>
      <c r="BJ485" s="1"/>
      <c r="BK485" s="1"/>
      <c r="BL485" s="1"/>
      <c r="BM485" s="1"/>
      <c r="BN485" s="1"/>
      <c r="BO485" s="1"/>
      <c r="BP485" s="1"/>
      <c r="BQ485" s="1"/>
      <c r="BR485" s="1"/>
      <c r="BS485" s="1"/>
      <c r="BT485" s="1"/>
    </row>
    <row r="486" spans="1:72" s="96" customFormat="1" x14ac:dyDescent="0.2">
      <c r="A486" s="17"/>
      <c r="B486" s="17"/>
      <c r="C486" s="20"/>
      <c r="D486" s="16"/>
      <c r="E486" s="16"/>
      <c r="F486" s="16"/>
      <c r="G486" s="16"/>
      <c r="H486" s="17"/>
      <c r="I486" s="17"/>
      <c r="J486" s="17"/>
      <c r="K486" s="17"/>
      <c r="L486" s="17"/>
      <c r="M486" s="17"/>
      <c r="N486" s="17"/>
      <c r="O486" s="15"/>
      <c r="P486" s="14"/>
      <c r="Q486" s="14"/>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
      <c r="BH486" s="1"/>
      <c r="BI486" s="1"/>
      <c r="BJ486" s="1"/>
      <c r="BK486" s="1"/>
      <c r="BL486" s="1"/>
      <c r="BM486" s="1"/>
      <c r="BN486" s="1"/>
      <c r="BO486" s="1"/>
      <c r="BP486" s="1"/>
      <c r="BQ486" s="1"/>
      <c r="BR486" s="1"/>
      <c r="BS486" s="1"/>
      <c r="BT486" s="1"/>
    </row>
    <row r="487" spans="1:72" s="96" customFormat="1" x14ac:dyDescent="0.2">
      <c r="A487" s="17"/>
      <c r="B487" s="17"/>
      <c r="C487" s="20"/>
      <c r="D487" s="16"/>
      <c r="E487" s="16"/>
      <c r="F487" s="16"/>
      <c r="G487" s="16"/>
      <c r="H487" s="17"/>
      <c r="I487" s="17"/>
      <c r="J487" s="17"/>
      <c r="K487" s="17"/>
      <c r="L487" s="17"/>
      <c r="M487" s="17"/>
      <c r="N487" s="17"/>
      <c r="O487" s="15"/>
      <c r="P487" s="14"/>
      <c r="Q487" s="14"/>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
      <c r="BH487" s="1"/>
      <c r="BI487" s="1"/>
      <c r="BJ487" s="1"/>
      <c r="BK487" s="1"/>
      <c r="BL487" s="1"/>
      <c r="BM487" s="1"/>
      <c r="BN487" s="1"/>
      <c r="BO487" s="1"/>
      <c r="BP487" s="1"/>
      <c r="BQ487" s="1"/>
      <c r="BR487" s="1"/>
      <c r="BS487" s="1"/>
      <c r="BT487" s="1"/>
    </row>
    <row r="488" spans="1:72" s="96" customFormat="1" x14ac:dyDescent="0.2">
      <c r="A488" s="17"/>
      <c r="B488" s="17"/>
      <c r="C488" s="20"/>
      <c r="D488" s="16"/>
      <c r="E488" s="16"/>
      <c r="F488" s="16"/>
      <c r="G488" s="16"/>
      <c r="H488" s="17"/>
      <c r="I488" s="17"/>
      <c r="J488" s="17"/>
      <c r="K488" s="17"/>
      <c r="L488" s="17"/>
      <c r="M488" s="17"/>
      <c r="N488" s="17"/>
      <c r="O488" s="15"/>
      <c r="P488" s="14"/>
      <c r="Q488" s="14"/>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
      <c r="BH488" s="1"/>
      <c r="BI488" s="1"/>
      <c r="BJ488" s="1"/>
      <c r="BK488" s="1"/>
      <c r="BL488" s="1"/>
      <c r="BM488" s="1"/>
      <c r="BN488" s="1"/>
      <c r="BO488" s="1"/>
      <c r="BP488" s="1"/>
      <c r="BQ488" s="1"/>
      <c r="BR488" s="1"/>
      <c r="BS488" s="1"/>
      <c r="BT488" s="1"/>
    </row>
    <row r="489" spans="1:72" s="96" customFormat="1" x14ac:dyDescent="0.2">
      <c r="A489" s="17"/>
      <c r="B489" s="17"/>
      <c r="C489" s="20"/>
      <c r="D489" s="16"/>
      <c r="E489" s="16"/>
      <c r="F489" s="16"/>
      <c r="G489" s="16"/>
      <c r="H489" s="17"/>
      <c r="I489" s="17"/>
      <c r="J489" s="17"/>
      <c r="K489" s="17"/>
      <c r="L489" s="17"/>
      <c r="M489" s="17"/>
      <c r="N489" s="17"/>
      <c r="O489" s="15"/>
      <c r="P489" s="14"/>
      <c r="Q489" s="14"/>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
      <c r="BH489" s="1"/>
      <c r="BI489" s="1"/>
      <c r="BJ489" s="1"/>
      <c r="BK489" s="1"/>
      <c r="BL489" s="1"/>
      <c r="BM489" s="1"/>
      <c r="BN489" s="1"/>
      <c r="BO489" s="1"/>
      <c r="BP489" s="1"/>
      <c r="BQ489" s="1"/>
      <c r="BR489" s="1"/>
      <c r="BS489" s="1"/>
      <c r="BT489" s="1"/>
    </row>
    <row r="490" spans="1:72" s="96" customFormat="1" x14ac:dyDescent="0.2">
      <c r="A490" s="17"/>
      <c r="B490" s="17"/>
      <c r="C490" s="20"/>
      <c r="D490" s="16"/>
      <c r="E490" s="16"/>
      <c r="F490" s="16"/>
      <c r="G490" s="16"/>
      <c r="H490" s="17"/>
      <c r="I490" s="17"/>
      <c r="J490" s="17"/>
      <c r="K490" s="17"/>
      <c r="L490" s="17"/>
      <c r="M490" s="17"/>
      <c r="N490" s="17"/>
      <c r="O490" s="15"/>
      <c r="P490" s="14"/>
      <c r="Q490" s="14"/>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
      <c r="BH490" s="1"/>
      <c r="BI490" s="1"/>
      <c r="BJ490" s="1"/>
      <c r="BK490" s="1"/>
      <c r="BL490" s="1"/>
      <c r="BM490" s="1"/>
      <c r="BN490" s="1"/>
      <c r="BO490" s="1"/>
      <c r="BP490" s="1"/>
      <c r="BQ490" s="1"/>
      <c r="BR490" s="1"/>
      <c r="BS490" s="1"/>
      <c r="BT490" s="1"/>
    </row>
    <row r="491" spans="1:72" s="96" customFormat="1" x14ac:dyDescent="0.2">
      <c r="A491" s="17"/>
      <c r="B491" s="17"/>
      <c r="C491" s="20"/>
      <c r="D491" s="16"/>
      <c r="E491" s="16"/>
      <c r="F491" s="16"/>
      <c r="G491" s="16"/>
      <c r="H491" s="17"/>
      <c r="I491" s="17"/>
      <c r="J491" s="17"/>
      <c r="K491" s="17"/>
      <c r="L491" s="17"/>
      <c r="M491" s="17"/>
      <c r="N491" s="17"/>
      <c r="O491" s="15"/>
      <c r="P491" s="14"/>
      <c r="Q491" s="14"/>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
      <c r="BH491" s="1"/>
      <c r="BI491" s="1"/>
      <c r="BJ491" s="1"/>
      <c r="BK491" s="1"/>
      <c r="BL491" s="1"/>
      <c r="BM491" s="1"/>
      <c r="BN491" s="1"/>
      <c r="BO491" s="1"/>
      <c r="BP491" s="1"/>
      <c r="BQ491" s="1"/>
      <c r="BR491" s="1"/>
      <c r="BS491" s="1"/>
      <c r="BT491" s="1"/>
    </row>
    <row r="492" spans="1:72" s="96" customFormat="1" x14ac:dyDescent="0.2">
      <c r="A492" s="17"/>
      <c r="B492" s="17"/>
      <c r="C492" s="20"/>
      <c r="D492" s="16"/>
      <c r="E492" s="16"/>
      <c r="F492" s="16"/>
      <c r="G492" s="16"/>
      <c r="H492" s="17"/>
      <c r="I492" s="17"/>
      <c r="J492" s="17"/>
      <c r="K492" s="17"/>
      <c r="L492" s="17"/>
      <c r="M492" s="17"/>
      <c r="N492" s="17"/>
      <c r="O492" s="15"/>
      <c r="P492" s="14"/>
      <c r="Q492" s="14"/>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
      <c r="BH492" s="1"/>
      <c r="BI492" s="1"/>
      <c r="BJ492" s="1"/>
      <c r="BK492" s="1"/>
      <c r="BL492" s="1"/>
      <c r="BM492" s="1"/>
      <c r="BN492" s="1"/>
      <c r="BO492" s="1"/>
      <c r="BP492" s="1"/>
      <c r="BQ492" s="1"/>
      <c r="BR492" s="1"/>
      <c r="BS492" s="1"/>
      <c r="BT492" s="1"/>
    </row>
    <row r="493" spans="1:72" s="96" customFormat="1" x14ac:dyDescent="0.2">
      <c r="A493" s="17"/>
      <c r="B493" s="17"/>
      <c r="C493" s="20"/>
      <c r="D493" s="16"/>
      <c r="E493" s="16"/>
      <c r="F493" s="16"/>
      <c r="G493" s="16"/>
      <c r="H493" s="17"/>
      <c r="I493" s="17"/>
      <c r="J493" s="17"/>
      <c r="K493" s="17"/>
      <c r="L493" s="17"/>
      <c r="M493" s="17"/>
      <c r="N493" s="17"/>
      <c r="O493" s="15"/>
      <c r="P493" s="14"/>
      <c r="Q493" s="14"/>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
      <c r="BH493" s="1"/>
      <c r="BI493" s="1"/>
      <c r="BJ493" s="1"/>
      <c r="BK493" s="1"/>
      <c r="BL493" s="1"/>
      <c r="BM493" s="1"/>
      <c r="BN493" s="1"/>
      <c r="BO493" s="1"/>
      <c r="BP493" s="1"/>
      <c r="BQ493" s="1"/>
      <c r="BR493" s="1"/>
      <c r="BS493" s="1"/>
      <c r="BT493" s="1"/>
    </row>
    <row r="494" spans="1:72" s="96" customFormat="1" x14ac:dyDescent="0.2">
      <c r="A494" s="17"/>
      <c r="B494" s="17"/>
      <c r="C494" s="20"/>
      <c r="D494" s="16"/>
      <c r="E494" s="16"/>
      <c r="F494" s="16"/>
      <c r="G494" s="16"/>
      <c r="H494" s="17"/>
      <c r="I494" s="17"/>
      <c r="J494" s="17"/>
      <c r="K494" s="17"/>
      <c r="L494" s="17"/>
      <c r="M494" s="17"/>
      <c r="N494" s="17"/>
      <c r="O494" s="15"/>
      <c r="P494" s="14"/>
      <c r="Q494" s="14"/>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
      <c r="BH494" s="1"/>
      <c r="BI494" s="1"/>
      <c r="BJ494" s="1"/>
      <c r="BK494" s="1"/>
      <c r="BL494" s="1"/>
      <c r="BM494" s="1"/>
      <c r="BN494" s="1"/>
      <c r="BO494" s="1"/>
      <c r="BP494" s="1"/>
      <c r="BQ494" s="1"/>
      <c r="BR494" s="1"/>
      <c r="BS494" s="1"/>
      <c r="BT494" s="1"/>
    </row>
    <row r="495" spans="1:72" s="96" customFormat="1" x14ac:dyDescent="0.2">
      <c r="A495" s="17"/>
      <c r="B495" s="17"/>
      <c r="C495" s="20"/>
      <c r="D495" s="16"/>
      <c r="E495" s="16"/>
      <c r="F495" s="16"/>
      <c r="G495" s="16"/>
      <c r="H495" s="17"/>
      <c r="I495" s="17"/>
      <c r="J495" s="17"/>
      <c r="K495" s="17"/>
      <c r="L495" s="17"/>
      <c r="M495" s="17"/>
      <c r="N495" s="17"/>
      <c r="O495" s="15"/>
      <c r="P495" s="14"/>
      <c r="Q495" s="14"/>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
      <c r="BH495" s="1"/>
      <c r="BI495" s="1"/>
      <c r="BJ495" s="1"/>
      <c r="BK495" s="1"/>
      <c r="BL495" s="1"/>
      <c r="BM495" s="1"/>
      <c r="BN495" s="1"/>
      <c r="BO495" s="1"/>
      <c r="BP495" s="1"/>
      <c r="BQ495" s="1"/>
      <c r="BR495" s="1"/>
      <c r="BS495" s="1"/>
      <c r="BT495" s="1"/>
    </row>
    <row r="496" spans="1:72" s="96" customFormat="1" x14ac:dyDescent="0.2">
      <c r="A496" s="17"/>
      <c r="B496" s="17"/>
      <c r="C496" s="20"/>
      <c r="D496" s="16"/>
      <c r="E496" s="16"/>
      <c r="F496" s="16"/>
      <c r="G496" s="16"/>
      <c r="H496" s="17"/>
      <c r="I496" s="17"/>
      <c r="J496" s="17"/>
      <c r="K496" s="17"/>
      <c r="L496" s="17"/>
      <c r="M496" s="17"/>
      <c r="N496" s="17"/>
      <c r="O496" s="15"/>
      <c r="P496" s="14"/>
      <c r="Q496" s="14"/>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
      <c r="BH496" s="1"/>
      <c r="BI496" s="1"/>
      <c r="BJ496" s="1"/>
      <c r="BK496" s="1"/>
      <c r="BL496" s="1"/>
      <c r="BM496" s="1"/>
      <c r="BN496" s="1"/>
      <c r="BO496" s="1"/>
      <c r="BP496" s="1"/>
      <c r="BQ496" s="1"/>
      <c r="BR496" s="1"/>
      <c r="BS496" s="1"/>
      <c r="BT496" s="1"/>
    </row>
    <row r="497" spans="1:72" s="96" customFormat="1" x14ac:dyDescent="0.2">
      <c r="A497" s="17"/>
      <c r="B497" s="17"/>
      <c r="C497" s="20"/>
      <c r="D497" s="16"/>
      <c r="E497" s="16"/>
      <c r="F497" s="16"/>
      <c r="G497" s="16"/>
      <c r="H497" s="17"/>
      <c r="I497" s="17"/>
      <c r="J497" s="17"/>
      <c r="K497" s="17"/>
      <c r="L497" s="17"/>
      <c r="M497" s="17"/>
      <c r="N497" s="17"/>
      <c r="O497" s="15"/>
      <c r="P497" s="14"/>
      <c r="Q497" s="14"/>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
      <c r="BH497" s="1"/>
      <c r="BI497" s="1"/>
      <c r="BJ497" s="1"/>
      <c r="BK497" s="1"/>
      <c r="BL497" s="1"/>
      <c r="BM497" s="1"/>
      <c r="BN497" s="1"/>
      <c r="BO497" s="1"/>
      <c r="BP497" s="1"/>
      <c r="BQ497" s="1"/>
      <c r="BR497" s="1"/>
      <c r="BS497" s="1"/>
      <c r="BT497" s="1"/>
    </row>
    <row r="498" spans="1:72" s="96" customFormat="1" x14ac:dyDescent="0.2">
      <c r="A498" s="17"/>
      <c r="B498" s="17"/>
      <c r="C498" s="20"/>
      <c r="D498" s="16"/>
      <c r="E498" s="16"/>
      <c r="F498" s="16"/>
      <c r="G498" s="16"/>
      <c r="H498" s="17"/>
      <c r="I498" s="17"/>
      <c r="J498" s="17"/>
      <c r="K498" s="17"/>
      <c r="L498" s="17"/>
      <c r="M498" s="17"/>
      <c r="N498" s="17"/>
      <c r="O498" s="15"/>
      <c r="P498" s="14"/>
      <c r="Q498" s="14"/>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
      <c r="BH498" s="1"/>
      <c r="BI498" s="1"/>
      <c r="BJ498" s="1"/>
      <c r="BK498" s="1"/>
      <c r="BL498" s="1"/>
      <c r="BM498" s="1"/>
      <c r="BN498" s="1"/>
      <c r="BO498" s="1"/>
      <c r="BP498" s="1"/>
      <c r="BQ498" s="1"/>
      <c r="BR498" s="1"/>
      <c r="BS498" s="1"/>
      <c r="BT498" s="1"/>
    </row>
    <row r="499" spans="1:72" s="96" customFormat="1" x14ac:dyDescent="0.2">
      <c r="A499" s="17"/>
      <c r="B499" s="17"/>
      <c r="C499" s="20"/>
      <c r="D499" s="16"/>
      <c r="E499" s="16"/>
      <c r="F499" s="16"/>
      <c r="G499" s="16"/>
      <c r="H499" s="17"/>
      <c r="I499" s="17"/>
      <c r="J499" s="17"/>
      <c r="K499" s="17"/>
      <c r="L499" s="17"/>
      <c r="M499" s="17"/>
      <c r="N499" s="17"/>
      <c r="O499" s="15"/>
      <c r="P499" s="14"/>
      <c r="Q499" s="14"/>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
      <c r="BH499" s="1"/>
      <c r="BI499" s="1"/>
      <c r="BJ499" s="1"/>
      <c r="BK499" s="1"/>
      <c r="BL499" s="1"/>
      <c r="BM499" s="1"/>
      <c r="BN499" s="1"/>
      <c r="BO499" s="1"/>
      <c r="BP499" s="1"/>
      <c r="BQ499" s="1"/>
      <c r="BR499" s="1"/>
      <c r="BS499" s="1"/>
      <c r="BT499" s="1"/>
    </row>
    <row r="500" spans="1:72" s="96" customFormat="1" x14ac:dyDescent="0.2">
      <c r="A500" s="17"/>
      <c r="B500" s="17"/>
      <c r="C500" s="20"/>
      <c r="D500" s="16"/>
      <c r="E500" s="16"/>
      <c r="F500" s="16"/>
      <c r="G500" s="16"/>
      <c r="H500" s="17"/>
      <c r="I500" s="17"/>
      <c r="J500" s="17"/>
      <c r="K500" s="17"/>
      <c r="L500" s="17"/>
      <c r="M500" s="17"/>
      <c r="N500" s="17"/>
      <c r="O500" s="15"/>
      <c r="P500" s="14"/>
      <c r="Q500" s="14"/>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
      <c r="BH500" s="1"/>
      <c r="BI500" s="1"/>
      <c r="BJ500" s="1"/>
      <c r="BK500" s="1"/>
      <c r="BL500" s="1"/>
      <c r="BM500" s="1"/>
      <c r="BN500" s="1"/>
      <c r="BO500" s="1"/>
      <c r="BP500" s="1"/>
      <c r="BQ500" s="1"/>
      <c r="BR500" s="1"/>
      <c r="BS500" s="1"/>
      <c r="BT500" s="1"/>
    </row>
    <row r="501" spans="1:72" s="96" customFormat="1" x14ac:dyDescent="0.2">
      <c r="A501" s="17"/>
      <c r="B501" s="17"/>
      <c r="C501" s="20"/>
      <c r="D501" s="16"/>
      <c r="E501" s="16"/>
      <c r="F501" s="16"/>
      <c r="G501" s="16"/>
      <c r="H501" s="17"/>
      <c r="I501" s="17"/>
      <c r="J501" s="17"/>
      <c r="K501" s="17"/>
      <c r="L501" s="17"/>
      <c r="M501" s="17"/>
      <c r="N501" s="17"/>
      <c r="O501" s="15"/>
      <c r="P501" s="14"/>
      <c r="Q501" s="14"/>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
      <c r="BH501" s="1"/>
      <c r="BI501" s="1"/>
      <c r="BJ501" s="1"/>
      <c r="BK501" s="1"/>
      <c r="BL501" s="1"/>
      <c r="BM501" s="1"/>
      <c r="BN501" s="1"/>
      <c r="BO501" s="1"/>
      <c r="BP501" s="1"/>
      <c r="BQ501" s="1"/>
      <c r="BR501" s="1"/>
      <c r="BS501" s="1"/>
      <c r="BT501" s="1"/>
    </row>
    <row r="502" spans="1:72" s="96" customFormat="1" x14ac:dyDescent="0.2">
      <c r="A502" s="17"/>
      <c r="B502" s="17"/>
      <c r="C502" s="20"/>
      <c r="D502" s="16"/>
      <c r="E502" s="16"/>
      <c r="F502" s="16"/>
      <c r="G502" s="16"/>
      <c r="H502" s="17"/>
      <c r="I502" s="17"/>
      <c r="J502" s="17"/>
      <c r="K502" s="17"/>
      <c r="L502" s="17"/>
      <c r="M502" s="17"/>
      <c r="N502" s="17"/>
      <c r="O502" s="15"/>
      <c r="P502" s="14"/>
      <c r="Q502" s="14"/>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
      <c r="BH502" s="1"/>
      <c r="BI502" s="1"/>
      <c r="BJ502" s="1"/>
      <c r="BK502" s="1"/>
      <c r="BL502" s="1"/>
      <c r="BM502" s="1"/>
      <c r="BN502" s="1"/>
      <c r="BO502" s="1"/>
      <c r="BP502" s="1"/>
      <c r="BQ502" s="1"/>
      <c r="BR502" s="1"/>
      <c r="BS502" s="1"/>
      <c r="BT502" s="1"/>
    </row>
    <row r="503" spans="1:72" s="96" customFormat="1" x14ac:dyDescent="0.2">
      <c r="A503" s="17"/>
      <c r="B503" s="17"/>
      <c r="C503" s="20"/>
      <c r="D503" s="16"/>
      <c r="E503" s="16"/>
      <c r="F503" s="16"/>
      <c r="G503" s="16"/>
      <c r="H503" s="17"/>
      <c r="I503" s="17"/>
      <c r="J503" s="17"/>
      <c r="K503" s="17"/>
      <c r="L503" s="17"/>
      <c r="M503" s="17"/>
      <c r="N503" s="17"/>
      <c r="O503" s="15"/>
      <c r="P503" s="14"/>
      <c r="Q503" s="14"/>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
      <c r="BH503" s="1"/>
      <c r="BI503" s="1"/>
      <c r="BJ503" s="1"/>
      <c r="BK503" s="1"/>
      <c r="BL503" s="1"/>
      <c r="BM503" s="1"/>
      <c r="BN503" s="1"/>
      <c r="BO503" s="1"/>
      <c r="BP503" s="1"/>
      <c r="BQ503" s="1"/>
      <c r="BR503" s="1"/>
      <c r="BS503" s="1"/>
      <c r="BT503" s="1"/>
    </row>
    <row r="504" spans="1:72" s="96" customFormat="1" x14ac:dyDescent="0.2">
      <c r="A504" s="17"/>
      <c r="B504" s="17"/>
      <c r="C504" s="20"/>
      <c r="D504" s="16"/>
      <c r="E504" s="16"/>
      <c r="F504" s="16"/>
      <c r="G504" s="16"/>
      <c r="H504" s="17"/>
      <c r="I504" s="17"/>
      <c r="J504" s="17"/>
      <c r="K504" s="17"/>
      <c r="L504" s="17"/>
      <c r="M504" s="17"/>
      <c r="N504" s="17"/>
      <c r="O504" s="15"/>
      <c r="P504" s="14"/>
      <c r="Q504" s="14"/>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
      <c r="BH504" s="1"/>
      <c r="BI504" s="1"/>
      <c r="BJ504" s="1"/>
      <c r="BK504" s="1"/>
      <c r="BL504" s="1"/>
      <c r="BM504" s="1"/>
      <c r="BN504" s="1"/>
      <c r="BO504" s="1"/>
      <c r="BP504" s="1"/>
      <c r="BQ504" s="1"/>
      <c r="BR504" s="1"/>
      <c r="BS504" s="1"/>
      <c r="BT504" s="1"/>
    </row>
    <row r="505" spans="1:72" s="96" customFormat="1" x14ac:dyDescent="0.2">
      <c r="A505" s="17"/>
      <c r="B505" s="17"/>
      <c r="C505" s="20"/>
      <c r="D505" s="16"/>
      <c r="E505" s="16"/>
      <c r="F505" s="16"/>
      <c r="G505" s="16"/>
      <c r="H505" s="17"/>
      <c r="I505" s="17"/>
      <c r="J505" s="17"/>
      <c r="K505" s="17"/>
      <c r="L505" s="17"/>
      <c r="M505" s="17"/>
      <c r="N505" s="17"/>
      <c r="O505" s="15"/>
      <c r="P505" s="14"/>
      <c r="Q505" s="14"/>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
      <c r="BH505" s="1"/>
      <c r="BI505" s="1"/>
      <c r="BJ505" s="1"/>
      <c r="BK505" s="1"/>
      <c r="BL505" s="1"/>
      <c r="BM505" s="1"/>
      <c r="BN505" s="1"/>
      <c r="BO505" s="1"/>
      <c r="BP505" s="1"/>
      <c r="BQ505" s="1"/>
      <c r="BR505" s="1"/>
      <c r="BS505" s="1"/>
      <c r="BT505" s="1"/>
    </row>
    <row r="506" spans="1:72" s="96" customFormat="1" x14ac:dyDescent="0.2">
      <c r="A506" s="17"/>
      <c r="B506" s="17"/>
      <c r="C506" s="20"/>
      <c r="D506" s="16"/>
      <c r="E506" s="16"/>
      <c r="F506" s="16"/>
      <c r="G506" s="16"/>
      <c r="H506" s="17"/>
      <c r="I506" s="17"/>
      <c r="J506" s="17"/>
      <c r="K506" s="17"/>
      <c r="L506" s="17"/>
      <c r="M506" s="17"/>
      <c r="N506" s="17"/>
      <c r="O506" s="15"/>
      <c r="P506" s="14"/>
      <c r="Q506" s="14"/>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
      <c r="BH506" s="1"/>
      <c r="BI506" s="1"/>
      <c r="BJ506" s="1"/>
      <c r="BK506" s="1"/>
      <c r="BL506" s="1"/>
      <c r="BM506" s="1"/>
      <c r="BN506" s="1"/>
      <c r="BO506" s="1"/>
      <c r="BP506" s="1"/>
      <c r="BQ506" s="1"/>
      <c r="BR506" s="1"/>
      <c r="BS506" s="1"/>
      <c r="BT506" s="1"/>
    </row>
    <row r="507" spans="1:72" s="96" customFormat="1" x14ac:dyDescent="0.2">
      <c r="A507" s="17"/>
      <c r="B507" s="17"/>
      <c r="C507" s="20"/>
      <c r="D507" s="16"/>
      <c r="E507" s="16"/>
      <c r="F507" s="16"/>
      <c r="G507" s="16"/>
      <c r="H507" s="17"/>
      <c r="I507" s="17"/>
      <c r="J507" s="17"/>
      <c r="K507" s="17"/>
      <c r="L507" s="17"/>
      <c r="M507" s="17"/>
      <c r="N507" s="17"/>
      <c r="O507" s="15"/>
      <c r="P507" s="14"/>
      <c r="Q507" s="14"/>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
      <c r="BH507" s="1"/>
      <c r="BI507" s="1"/>
      <c r="BJ507" s="1"/>
      <c r="BK507" s="1"/>
      <c r="BL507" s="1"/>
      <c r="BM507" s="1"/>
      <c r="BN507" s="1"/>
      <c r="BO507" s="1"/>
      <c r="BP507" s="1"/>
      <c r="BQ507" s="1"/>
      <c r="BR507" s="1"/>
      <c r="BS507" s="1"/>
      <c r="BT507" s="1"/>
    </row>
    <row r="508" spans="1:72" s="96" customFormat="1" x14ac:dyDescent="0.2">
      <c r="A508" s="17"/>
      <c r="B508" s="17"/>
      <c r="C508" s="20"/>
      <c r="D508" s="16"/>
      <c r="E508" s="16"/>
      <c r="F508" s="16"/>
      <c r="G508" s="16"/>
      <c r="H508" s="17"/>
      <c r="I508" s="17"/>
      <c r="J508" s="17"/>
      <c r="K508" s="17"/>
      <c r="L508" s="17"/>
      <c r="M508" s="17"/>
      <c r="N508" s="17"/>
      <c r="O508" s="15"/>
      <c r="P508" s="14"/>
      <c r="Q508" s="14"/>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
      <c r="BH508" s="1"/>
      <c r="BI508" s="1"/>
      <c r="BJ508" s="1"/>
      <c r="BK508" s="1"/>
      <c r="BL508" s="1"/>
      <c r="BM508" s="1"/>
      <c r="BN508" s="1"/>
      <c r="BO508" s="1"/>
      <c r="BP508" s="1"/>
      <c r="BQ508" s="1"/>
      <c r="BR508" s="1"/>
      <c r="BS508" s="1"/>
      <c r="BT508" s="1"/>
    </row>
    <row r="509" spans="1:72" s="96" customFormat="1" x14ac:dyDescent="0.2">
      <c r="A509" s="17"/>
      <c r="B509" s="17"/>
      <c r="C509" s="20"/>
      <c r="D509" s="16"/>
      <c r="E509" s="16"/>
      <c r="F509" s="16"/>
      <c r="G509" s="16"/>
      <c r="H509" s="17"/>
      <c r="I509" s="17"/>
      <c r="J509" s="17"/>
      <c r="K509" s="17"/>
      <c r="L509" s="17"/>
      <c r="M509" s="17"/>
      <c r="N509" s="17"/>
      <c r="O509" s="15"/>
      <c r="P509" s="14"/>
      <c r="Q509" s="14"/>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
      <c r="BH509" s="1"/>
      <c r="BI509" s="1"/>
      <c r="BJ509" s="1"/>
      <c r="BK509" s="1"/>
      <c r="BL509" s="1"/>
      <c r="BM509" s="1"/>
      <c r="BN509" s="1"/>
      <c r="BO509" s="1"/>
      <c r="BP509" s="1"/>
      <c r="BQ509" s="1"/>
      <c r="BR509" s="1"/>
      <c r="BS509" s="1"/>
      <c r="BT509" s="1"/>
    </row>
    <row r="510" spans="1:72" s="96" customFormat="1" x14ac:dyDescent="0.2">
      <c r="A510" s="17"/>
      <c r="B510" s="17"/>
      <c r="C510" s="20"/>
      <c r="D510" s="16"/>
      <c r="E510" s="16"/>
      <c r="F510" s="16"/>
      <c r="G510" s="16"/>
      <c r="H510" s="17"/>
      <c r="I510" s="17"/>
      <c r="J510" s="17"/>
      <c r="K510" s="17"/>
      <c r="L510" s="17"/>
      <c r="M510" s="17"/>
      <c r="N510" s="17"/>
      <c r="O510" s="15"/>
      <c r="P510" s="14"/>
      <c r="Q510" s="14"/>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
      <c r="BH510" s="1"/>
      <c r="BI510" s="1"/>
      <c r="BJ510" s="1"/>
      <c r="BK510" s="1"/>
      <c r="BL510" s="1"/>
      <c r="BM510" s="1"/>
      <c r="BN510" s="1"/>
      <c r="BO510" s="1"/>
      <c r="BP510" s="1"/>
      <c r="BQ510" s="1"/>
      <c r="BR510" s="1"/>
      <c r="BS510" s="1"/>
      <c r="BT510" s="1"/>
    </row>
    <row r="511" spans="1:72" s="96" customFormat="1" x14ac:dyDescent="0.2">
      <c r="A511" s="17"/>
      <c r="B511" s="17"/>
      <c r="C511" s="20"/>
      <c r="D511" s="16"/>
      <c r="E511" s="16"/>
      <c r="F511" s="16"/>
      <c r="G511" s="16"/>
      <c r="H511" s="17"/>
      <c r="I511" s="17"/>
      <c r="J511" s="17"/>
      <c r="K511" s="17"/>
      <c r="L511" s="17"/>
      <c r="M511" s="17"/>
      <c r="N511" s="17"/>
      <c r="O511" s="15"/>
      <c r="P511" s="14"/>
      <c r="Q511" s="14"/>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
      <c r="BH511" s="1"/>
      <c r="BI511" s="1"/>
      <c r="BJ511" s="1"/>
      <c r="BK511" s="1"/>
      <c r="BL511" s="1"/>
      <c r="BM511" s="1"/>
      <c r="BN511" s="1"/>
      <c r="BO511" s="1"/>
      <c r="BP511" s="1"/>
      <c r="BQ511" s="1"/>
      <c r="BR511" s="1"/>
      <c r="BS511" s="1"/>
      <c r="BT511" s="1"/>
    </row>
    <row r="512" spans="1:72" s="96" customFormat="1" x14ac:dyDescent="0.2">
      <c r="A512" s="17"/>
      <c r="B512" s="17"/>
      <c r="C512" s="20"/>
      <c r="D512" s="16"/>
      <c r="E512" s="16"/>
      <c r="F512" s="16"/>
      <c r="G512" s="16"/>
      <c r="H512" s="17"/>
      <c r="I512" s="17"/>
      <c r="J512" s="17"/>
      <c r="K512" s="17"/>
      <c r="L512" s="17"/>
      <c r="M512" s="17"/>
      <c r="N512" s="17"/>
      <c r="O512" s="15"/>
      <c r="P512" s="14"/>
      <c r="Q512" s="14"/>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
      <c r="BH512" s="1"/>
      <c r="BI512" s="1"/>
      <c r="BJ512" s="1"/>
      <c r="BK512" s="1"/>
      <c r="BL512" s="1"/>
      <c r="BM512" s="1"/>
      <c r="BN512" s="1"/>
      <c r="BO512" s="1"/>
      <c r="BP512" s="1"/>
      <c r="BQ512" s="1"/>
      <c r="BR512" s="1"/>
      <c r="BS512" s="1"/>
      <c r="BT512" s="1"/>
    </row>
    <row r="513" spans="1:72" s="96" customFormat="1" x14ac:dyDescent="0.2">
      <c r="A513" s="17"/>
      <c r="B513" s="17"/>
      <c r="C513" s="20"/>
      <c r="D513" s="16"/>
      <c r="E513" s="16"/>
      <c r="F513" s="16"/>
      <c r="G513" s="16"/>
      <c r="H513" s="17"/>
      <c r="I513" s="17"/>
      <c r="J513" s="17"/>
      <c r="K513" s="17"/>
      <c r="L513" s="17"/>
      <c r="M513" s="17"/>
      <c r="N513" s="17"/>
      <c r="O513" s="15"/>
      <c r="P513" s="14"/>
      <c r="Q513" s="14"/>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
      <c r="BH513" s="1"/>
      <c r="BI513" s="1"/>
      <c r="BJ513" s="1"/>
      <c r="BK513" s="1"/>
      <c r="BL513" s="1"/>
      <c r="BM513" s="1"/>
      <c r="BN513" s="1"/>
      <c r="BO513" s="1"/>
      <c r="BP513" s="1"/>
      <c r="BQ513" s="1"/>
      <c r="BR513" s="1"/>
      <c r="BS513" s="1"/>
      <c r="BT513" s="1"/>
    </row>
    <row r="514" spans="1:72" s="96" customFormat="1" x14ac:dyDescent="0.2">
      <c r="A514" s="17"/>
      <c r="B514" s="17"/>
      <c r="C514" s="20"/>
      <c r="D514" s="16"/>
      <c r="E514" s="16"/>
      <c r="F514" s="16"/>
      <c r="G514" s="16"/>
      <c r="H514" s="17"/>
      <c r="I514" s="17"/>
      <c r="J514" s="17"/>
      <c r="K514" s="17"/>
      <c r="L514" s="17"/>
      <c r="M514" s="17"/>
      <c r="N514" s="17"/>
      <c r="O514" s="15"/>
      <c r="P514" s="14"/>
      <c r="Q514" s="14"/>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
      <c r="BH514" s="1"/>
      <c r="BI514" s="1"/>
      <c r="BJ514" s="1"/>
      <c r="BK514" s="1"/>
      <c r="BL514" s="1"/>
      <c r="BM514" s="1"/>
      <c r="BN514" s="1"/>
      <c r="BO514" s="1"/>
      <c r="BP514" s="1"/>
      <c r="BQ514" s="1"/>
      <c r="BR514" s="1"/>
      <c r="BS514" s="1"/>
      <c r="BT514" s="1"/>
    </row>
    <row r="515" spans="1:72" s="96" customFormat="1" x14ac:dyDescent="0.2">
      <c r="A515" s="17"/>
      <c r="B515" s="17"/>
      <c r="C515" s="20"/>
      <c r="D515" s="16"/>
      <c r="E515" s="16"/>
      <c r="F515" s="16"/>
      <c r="G515" s="16"/>
      <c r="H515" s="17"/>
      <c r="I515" s="17"/>
      <c r="J515" s="17"/>
      <c r="K515" s="17"/>
      <c r="L515" s="17"/>
      <c r="M515" s="17"/>
      <c r="N515" s="17"/>
      <c r="O515" s="15"/>
      <c r="P515" s="14"/>
      <c r="Q515" s="14"/>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
      <c r="BH515" s="1"/>
      <c r="BI515" s="1"/>
      <c r="BJ515" s="1"/>
      <c r="BK515" s="1"/>
      <c r="BL515" s="1"/>
      <c r="BM515" s="1"/>
      <c r="BN515" s="1"/>
      <c r="BO515" s="1"/>
      <c r="BP515" s="1"/>
      <c r="BQ515" s="1"/>
      <c r="BR515" s="1"/>
      <c r="BS515" s="1"/>
      <c r="BT515" s="1"/>
    </row>
    <row r="516" spans="1:72" s="96" customFormat="1" x14ac:dyDescent="0.2">
      <c r="A516" s="17"/>
      <c r="B516" s="17"/>
      <c r="C516" s="20"/>
      <c r="D516" s="16"/>
      <c r="E516" s="16"/>
      <c r="F516" s="16"/>
      <c r="G516" s="16"/>
      <c r="H516" s="17"/>
      <c r="I516" s="17"/>
      <c r="J516" s="17"/>
      <c r="K516" s="17"/>
      <c r="L516" s="17"/>
      <c r="M516" s="17"/>
      <c r="N516" s="17"/>
      <c r="O516" s="15"/>
      <c r="P516" s="14"/>
      <c r="Q516" s="14"/>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
      <c r="BH516" s="1"/>
      <c r="BI516" s="1"/>
      <c r="BJ516" s="1"/>
      <c r="BK516" s="1"/>
      <c r="BL516" s="1"/>
      <c r="BM516" s="1"/>
      <c r="BN516" s="1"/>
      <c r="BO516" s="1"/>
      <c r="BP516" s="1"/>
      <c r="BQ516" s="1"/>
      <c r="BR516" s="1"/>
      <c r="BS516" s="1"/>
      <c r="BT516" s="1"/>
    </row>
    <row r="517" spans="1:72" s="96" customFormat="1" x14ac:dyDescent="0.2">
      <c r="A517" s="17"/>
      <c r="B517" s="17"/>
      <c r="C517" s="20"/>
      <c r="D517" s="16"/>
      <c r="E517" s="16"/>
      <c r="F517" s="16"/>
      <c r="G517" s="16"/>
      <c r="H517" s="17"/>
      <c r="I517" s="17"/>
      <c r="J517" s="17"/>
      <c r="K517" s="17"/>
      <c r="L517" s="17"/>
      <c r="M517" s="17"/>
      <c r="N517" s="17"/>
      <c r="O517" s="15"/>
      <c r="P517" s="14"/>
      <c r="Q517" s="14"/>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
      <c r="BH517" s="1"/>
      <c r="BI517" s="1"/>
      <c r="BJ517" s="1"/>
      <c r="BK517" s="1"/>
      <c r="BL517" s="1"/>
      <c r="BM517" s="1"/>
      <c r="BN517" s="1"/>
      <c r="BO517" s="1"/>
      <c r="BP517" s="1"/>
      <c r="BQ517" s="1"/>
      <c r="BR517" s="1"/>
      <c r="BS517" s="1"/>
      <c r="BT517" s="1"/>
    </row>
    <row r="518" spans="1:72" s="96" customFormat="1" x14ac:dyDescent="0.2">
      <c r="A518" s="17"/>
      <c r="B518" s="17"/>
      <c r="C518" s="20"/>
      <c r="D518" s="16"/>
      <c r="E518" s="16"/>
      <c r="F518" s="16"/>
      <c r="G518" s="16"/>
      <c r="H518" s="17"/>
      <c r="I518" s="17"/>
      <c r="J518" s="17"/>
      <c r="K518" s="17"/>
      <c r="L518" s="17"/>
      <c r="M518" s="17"/>
      <c r="N518" s="17"/>
      <c r="O518" s="15"/>
      <c r="P518" s="14"/>
      <c r="Q518" s="14"/>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
      <c r="BH518" s="1"/>
      <c r="BI518" s="1"/>
      <c r="BJ518" s="1"/>
      <c r="BK518" s="1"/>
      <c r="BL518" s="1"/>
      <c r="BM518" s="1"/>
      <c r="BN518" s="1"/>
      <c r="BO518" s="1"/>
      <c r="BP518" s="1"/>
      <c r="BQ518" s="1"/>
      <c r="BR518" s="1"/>
      <c r="BS518" s="1"/>
      <c r="BT518" s="1"/>
    </row>
    <row r="519" spans="1:72" s="96" customFormat="1" x14ac:dyDescent="0.2">
      <c r="A519" s="17"/>
      <c r="B519" s="17"/>
      <c r="C519" s="20"/>
      <c r="D519" s="16"/>
      <c r="E519" s="16"/>
      <c r="F519" s="16"/>
      <c r="G519" s="16"/>
      <c r="H519" s="17"/>
      <c r="I519" s="17"/>
      <c r="J519" s="17"/>
      <c r="K519" s="17"/>
      <c r="L519" s="17"/>
      <c r="M519" s="17"/>
      <c r="N519" s="17"/>
      <c r="O519" s="15"/>
      <c r="P519" s="14"/>
      <c r="Q519" s="14"/>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
      <c r="BH519" s="1"/>
      <c r="BI519" s="1"/>
      <c r="BJ519" s="1"/>
      <c r="BK519" s="1"/>
      <c r="BL519" s="1"/>
      <c r="BM519" s="1"/>
      <c r="BN519" s="1"/>
      <c r="BO519" s="1"/>
      <c r="BP519" s="1"/>
      <c r="BQ519" s="1"/>
      <c r="BR519" s="1"/>
      <c r="BS519" s="1"/>
      <c r="BT519" s="1"/>
    </row>
    <row r="520" spans="1:72" s="96" customFormat="1" x14ac:dyDescent="0.2">
      <c r="A520" s="17"/>
      <c r="B520" s="17"/>
      <c r="C520" s="20"/>
      <c r="D520" s="16"/>
      <c r="E520" s="16"/>
      <c r="F520" s="16"/>
      <c r="G520" s="16"/>
      <c r="H520" s="17"/>
      <c r="I520" s="17"/>
      <c r="J520" s="17"/>
      <c r="K520" s="17"/>
      <c r="L520" s="17"/>
      <c r="M520" s="17"/>
      <c r="N520" s="17"/>
      <c r="O520" s="15"/>
      <c r="P520" s="14"/>
      <c r="Q520" s="14"/>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
      <c r="BH520" s="1"/>
      <c r="BI520" s="1"/>
      <c r="BJ520" s="1"/>
      <c r="BK520" s="1"/>
      <c r="BL520" s="1"/>
      <c r="BM520" s="1"/>
      <c r="BN520" s="1"/>
      <c r="BO520" s="1"/>
      <c r="BP520" s="1"/>
      <c r="BQ520" s="1"/>
      <c r="BR520" s="1"/>
      <c r="BS520" s="1"/>
      <c r="BT520" s="1"/>
    </row>
    <row r="521" spans="1:72" s="96" customFormat="1" x14ac:dyDescent="0.2">
      <c r="A521" s="17"/>
      <c r="B521" s="17"/>
      <c r="C521" s="20"/>
      <c r="D521" s="16"/>
      <c r="E521" s="16"/>
      <c r="F521" s="16"/>
      <c r="G521" s="16"/>
      <c r="H521" s="17"/>
      <c r="I521" s="17"/>
      <c r="J521" s="17"/>
      <c r="K521" s="17"/>
      <c r="L521" s="17"/>
      <c r="M521" s="17"/>
      <c r="N521" s="17"/>
      <c r="O521" s="15"/>
      <c r="P521" s="14"/>
      <c r="Q521" s="14"/>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
      <c r="BH521" s="1"/>
      <c r="BI521" s="1"/>
      <c r="BJ521" s="1"/>
      <c r="BK521" s="1"/>
      <c r="BL521" s="1"/>
      <c r="BM521" s="1"/>
      <c r="BN521" s="1"/>
      <c r="BO521" s="1"/>
      <c r="BP521" s="1"/>
      <c r="BQ521" s="1"/>
      <c r="BR521" s="1"/>
      <c r="BS521" s="1"/>
      <c r="BT521" s="1"/>
    </row>
    <row r="522" spans="1:72" s="96" customFormat="1" x14ac:dyDescent="0.2">
      <c r="A522" s="17"/>
      <c r="B522" s="17"/>
      <c r="C522" s="20"/>
      <c r="D522" s="16"/>
      <c r="E522" s="16"/>
      <c r="F522" s="16"/>
      <c r="G522" s="16"/>
      <c r="H522" s="17"/>
      <c r="I522" s="17"/>
      <c r="J522" s="17"/>
      <c r="K522" s="17"/>
      <c r="L522" s="17"/>
      <c r="M522" s="17"/>
      <c r="N522" s="17"/>
      <c r="O522" s="15"/>
      <c r="P522" s="14"/>
      <c r="Q522" s="14"/>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
      <c r="BH522" s="1"/>
      <c r="BI522" s="1"/>
      <c r="BJ522" s="1"/>
      <c r="BK522" s="1"/>
      <c r="BL522" s="1"/>
      <c r="BM522" s="1"/>
      <c r="BN522" s="1"/>
      <c r="BO522" s="1"/>
      <c r="BP522" s="1"/>
      <c r="BQ522" s="1"/>
      <c r="BR522" s="1"/>
      <c r="BS522" s="1"/>
      <c r="BT522" s="1"/>
    </row>
    <row r="523" spans="1:72" s="96" customFormat="1" x14ac:dyDescent="0.2">
      <c r="A523" s="17"/>
      <c r="B523" s="17"/>
      <c r="C523" s="20"/>
      <c r="D523" s="16"/>
      <c r="E523" s="16"/>
      <c r="F523" s="16"/>
      <c r="G523" s="16"/>
      <c r="H523" s="17"/>
      <c r="I523" s="17"/>
      <c r="J523" s="17"/>
      <c r="K523" s="17"/>
      <c r="L523" s="17"/>
      <c r="M523" s="17"/>
      <c r="N523" s="17"/>
      <c r="O523" s="15"/>
      <c r="P523" s="14"/>
      <c r="Q523" s="14"/>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
      <c r="BH523" s="1"/>
      <c r="BI523" s="1"/>
      <c r="BJ523" s="1"/>
      <c r="BK523" s="1"/>
      <c r="BL523" s="1"/>
      <c r="BM523" s="1"/>
      <c r="BN523" s="1"/>
      <c r="BO523" s="1"/>
      <c r="BP523" s="1"/>
      <c r="BQ523" s="1"/>
      <c r="BR523" s="1"/>
      <c r="BS523" s="1"/>
      <c r="BT523" s="1"/>
    </row>
    <row r="524" spans="1:72" s="96" customFormat="1" x14ac:dyDescent="0.2">
      <c r="A524" s="17"/>
      <c r="B524" s="17"/>
      <c r="C524" s="20"/>
      <c r="D524" s="16"/>
      <c r="E524" s="16"/>
      <c r="F524" s="16"/>
      <c r="G524" s="16"/>
      <c r="H524" s="17"/>
      <c r="I524" s="17"/>
      <c r="J524" s="17"/>
      <c r="K524" s="17"/>
      <c r="L524" s="17"/>
      <c r="M524" s="17"/>
      <c r="N524" s="17"/>
      <c r="O524" s="15"/>
      <c r="P524" s="14"/>
      <c r="Q524" s="14"/>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
      <c r="BH524" s="1"/>
      <c r="BI524" s="1"/>
      <c r="BJ524" s="1"/>
      <c r="BK524" s="1"/>
      <c r="BL524" s="1"/>
      <c r="BM524" s="1"/>
      <c r="BN524" s="1"/>
      <c r="BO524" s="1"/>
      <c r="BP524" s="1"/>
      <c r="BQ524" s="1"/>
      <c r="BR524" s="1"/>
      <c r="BS524" s="1"/>
      <c r="BT524" s="1"/>
    </row>
    <row r="525" spans="1:72" s="96" customFormat="1" x14ac:dyDescent="0.2">
      <c r="A525" s="17"/>
      <c r="B525" s="17"/>
      <c r="C525" s="20"/>
      <c r="D525" s="16"/>
      <c r="E525" s="16"/>
      <c r="F525" s="16"/>
      <c r="G525" s="16"/>
      <c r="H525" s="17"/>
      <c r="I525" s="17"/>
      <c r="J525" s="17"/>
      <c r="K525" s="17"/>
      <c r="L525" s="17"/>
      <c r="M525" s="17"/>
      <c r="N525" s="17"/>
      <c r="O525" s="15"/>
      <c r="P525" s="14"/>
      <c r="Q525" s="14"/>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
      <c r="BH525" s="1"/>
      <c r="BI525" s="1"/>
      <c r="BJ525" s="1"/>
      <c r="BK525" s="1"/>
      <c r="BL525" s="1"/>
      <c r="BM525" s="1"/>
      <c r="BN525" s="1"/>
      <c r="BO525" s="1"/>
      <c r="BP525" s="1"/>
      <c r="BQ525" s="1"/>
      <c r="BR525" s="1"/>
      <c r="BS525" s="1"/>
      <c r="BT525" s="1"/>
    </row>
    <row r="526" spans="1:72" s="96" customFormat="1" x14ac:dyDescent="0.2">
      <c r="A526" s="17"/>
      <c r="B526" s="17"/>
      <c r="C526" s="20"/>
      <c r="D526" s="16"/>
      <c r="E526" s="16"/>
      <c r="F526" s="16"/>
      <c r="G526" s="16"/>
      <c r="H526" s="17"/>
      <c r="I526" s="17"/>
      <c r="J526" s="17"/>
      <c r="K526" s="17"/>
      <c r="L526" s="17"/>
      <c r="M526" s="17"/>
      <c r="N526" s="17"/>
      <c r="O526" s="15"/>
      <c r="P526" s="14"/>
      <c r="Q526" s="14"/>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
      <c r="BH526" s="1"/>
      <c r="BI526" s="1"/>
      <c r="BJ526" s="1"/>
      <c r="BK526" s="1"/>
      <c r="BL526" s="1"/>
      <c r="BM526" s="1"/>
      <c r="BN526" s="1"/>
      <c r="BO526" s="1"/>
      <c r="BP526" s="1"/>
      <c r="BQ526" s="1"/>
      <c r="BR526" s="1"/>
      <c r="BS526" s="1"/>
      <c r="BT526" s="1"/>
    </row>
    <row r="527" spans="1:72" s="96" customFormat="1" x14ac:dyDescent="0.2">
      <c r="A527" s="17"/>
      <c r="B527" s="17"/>
      <c r="C527" s="20"/>
      <c r="D527" s="16"/>
      <c r="E527" s="16"/>
      <c r="F527" s="16"/>
      <c r="G527" s="16"/>
      <c r="H527" s="17"/>
      <c r="I527" s="17"/>
      <c r="J527" s="17"/>
      <c r="K527" s="17"/>
      <c r="L527" s="17"/>
      <c r="M527" s="17"/>
      <c r="N527" s="17"/>
      <c r="O527" s="15"/>
      <c r="P527" s="14"/>
      <c r="Q527" s="14"/>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
      <c r="BH527" s="1"/>
      <c r="BI527" s="1"/>
      <c r="BJ527" s="1"/>
      <c r="BK527" s="1"/>
      <c r="BL527" s="1"/>
      <c r="BM527" s="1"/>
      <c r="BN527" s="1"/>
      <c r="BO527" s="1"/>
      <c r="BP527" s="1"/>
      <c r="BQ527" s="1"/>
      <c r="BR527" s="1"/>
      <c r="BS527" s="1"/>
      <c r="BT527" s="1"/>
    </row>
    <row r="528" spans="1:72" s="96" customFormat="1" x14ac:dyDescent="0.2">
      <c r="A528" s="17"/>
      <c r="B528" s="17"/>
      <c r="C528" s="20"/>
      <c r="D528" s="16"/>
      <c r="E528" s="16"/>
      <c r="F528" s="16"/>
      <c r="G528" s="16"/>
      <c r="H528" s="17"/>
      <c r="I528" s="17"/>
      <c r="J528" s="17"/>
      <c r="K528" s="17"/>
      <c r="L528" s="17"/>
      <c r="M528" s="17"/>
      <c r="N528" s="17"/>
      <c r="O528" s="15"/>
      <c r="P528" s="14"/>
      <c r="Q528" s="14"/>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
      <c r="BH528" s="1"/>
      <c r="BI528" s="1"/>
      <c r="BJ528" s="1"/>
      <c r="BK528" s="1"/>
      <c r="BL528" s="1"/>
      <c r="BM528" s="1"/>
      <c r="BN528" s="1"/>
      <c r="BO528" s="1"/>
      <c r="BP528" s="1"/>
      <c r="BQ528" s="1"/>
      <c r="BR528" s="1"/>
      <c r="BS528" s="1"/>
      <c r="BT528" s="1"/>
    </row>
    <row r="529" spans="1:72" s="96" customFormat="1" x14ac:dyDescent="0.2">
      <c r="A529" s="17"/>
      <c r="B529" s="17"/>
      <c r="C529" s="20"/>
      <c r="D529" s="16"/>
      <c r="E529" s="16"/>
      <c r="F529" s="16"/>
      <c r="G529" s="16"/>
      <c r="H529" s="17"/>
      <c r="I529" s="17"/>
      <c r="J529" s="17"/>
      <c r="K529" s="17"/>
      <c r="L529" s="17"/>
      <c r="M529" s="17"/>
      <c r="N529" s="17"/>
      <c r="O529" s="15"/>
      <c r="P529" s="14"/>
      <c r="Q529" s="14"/>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
      <c r="BH529" s="1"/>
      <c r="BI529" s="1"/>
      <c r="BJ529" s="1"/>
      <c r="BK529" s="1"/>
      <c r="BL529" s="1"/>
      <c r="BM529" s="1"/>
      <c r="BN529" s="1"/>
      <c r="BO529" s="1"/>
      <c r="BP529" s="1"/>
      <c r="BQ529" s="1"/>
      <c r="BR529" s="1"/>
      <c r="BS529" s="1"/>
      <c r="BT529" s="1"/>
    </row>
    <row r="530" spans="1:72" s="96" customFormat="1" x14ac:dyDescent="0.2">
      <c r="A530" s="17"/>
      <c r="B530" s="17"/>
      <c r="C530" s="20"/>
      <c r="D530" s="16"/>
      <c r="E530" s="16"/>
      <c r="F530" s="16"/>
      <c r="G530" s="16"/>
      <c r="H530" s="17"/>
      <c r="I530" s="17"/>
      <c r="J530" s="17"/>
      <c r="K530" s="17"/>
      <c r="L530" s="17"/>
      <c r="M530" s="17"/>
      <c r="N530" s="17"/>
      <c r="O530" s="15"/>
      <c r="P530" s="14"/>
      <c r="Q530" s="14"/>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
      <c r="BH530" s="1"/>
      <c r="BI530" s="1"/>
      <c r="BJ530" s="1"/>
      <c r="BK530" s="1"/>
      <c r="BL530" s="1"/>
      <c r="BM530" s="1"/>
      <c r="BN530" s="1"/>
      <c r="BO530" s="1"/>
      <c r="BP530" s="1"/>
      <c r="BQ530" s="1"/>
      <c r="BR530" s="1"/>
      <c r="BS530" s="1"/>
      <c r="BT530" s="1"/>
    </row>
    <row r="531" spans="1:72" s="96" customFormat="1" x14ac:dyDescent="0.2">
      <c r="A531" s="17"/>
      <c r="B531" s="17"/>
      <c r="C531" s="20"/>
      <c r="D531" s="16"/>
      <c r="E531" s="16"/>
      <c r="F531" s="16"/>
      <c r="G531" s="16"/>
      <c r="H531" s="17"/>
      <c r="I531" s="17"/>
      <c r="J531" s="17"/>
      <c r="K531" s="17"/>
      <c r="L531" s="17"/>
      <c r="M531" s="17"/>
      <c r="N531" s="17"/>
      <c r="O531" s="15"/>
      <c r="P531" s="14"/>
      <c r="Q531" s="14"/>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
      <c r="BH531" s="1"/>
      <c r="BI531" s="1"/>
      <c r="BJ531" s="1"/>
      <c r="BK531" s="1"/>
      <c r="BL531" s="1"/>
      <c r="BM531" s="1"/>
      <c r="BN531" s="1"/>
      <c r="BO531" s="1"/>
      <c r="BP531" s="1"/>
      <c r="BQ531" s="1"/>
      <c r="BR531" s="1"/>
      <c r="BS531" s="1"/>
      <c r="BT531" s="1"/>
    </row>
    <row r="532" spans="1:72" s="96" customFormat="1" x14ac:dyDescent="0.2">
      <c r="A532" s="17"/>
      <c r="B532" s="17"/>
      <c r="C532" s="20"/>
      <c r="D532" s="16"/>
      <c r="E532" s="16"/>
      <c r="F532" s="16"/>
      <c r="G532" s="16"/>
      <c r="H532" s="17"/>
      <c r="I532" s="17"/>
      <c r="J532" s="17"/>
      <c r="K532" s="17"/>
      <c r="L532" s="17"/>
      <c r="M532" s="17"/>
      <c r="N532" s="17"/>
      <c r="O532" s="15"/>
      <c r="P532" s="14"/>
      <c r="Q532" s="14"/>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
      <c r="BH532" s="1"/>
      <c r="BI532" s="1"/>
      <c r="BJ532" s="1"/>
      <c r="BK532" s="1"/>
      <c r="BL532" s="1"/>
      <c r="BM532" s="1"/>
      <c r="BN532" s="1"/>
      <c r="BO532" s="1"/>
      <c r="BP532" s="1"/>
      <c r="BQ532" s="1"/>
      <c r="BR532" s="1"/>
      <c r="BS532" s="1"/>
      <c r="BT532" s="1"/>
    </row>
    <row r="533" spans="1:72" s="96" customFormat="1" x14ac:dyDescent="0.2">
      <c r="A533" s="17"/>
      <c r="B533" s="17"/>
      <c r="C533" s="20"/>
      <c r="D533" s="16"/>
      <c r="E533" s="16"/>
      <c r="F533" s="16"/>
      <c r="G533" s="16"/>
      <c r="H533" s="17"/>
      <c r="I533" s="17"/>
      <c r="J533" s="17"/>
      <c r="K533" s="17"/>
      <c r="L533" s="17"/>
      <c r="M533" s="17"/>
      <c r="N533" s="17"/>
      <c r="O533" s="15"/>
      <c r="P533" s="14"/>
      <c r="Q533" s="14"/>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
      <c r="BH533" s="1"/>
      <c r="BI533" s="1"/>
      <c r="BJ533" s="1"/>
      <c r="BK533" s="1"/>
      <c r="BL533" s="1"/>
      <c r="BM533" s="1"/>
      <c r="BN533" s="1"/>
      <c r="BO533" s="1"/>
      <c r="BP533" s="1"/>
      <c r="BQ533" s="1"/>
      <c r="BR533" s="1"/>
      <c r="BS533" s="1"/>
      <c r="BT533" s="1"/>
    </row>
    <row r="534" spans="1:72" s="96" customFormat="1" x14ac:dyDescent="0.2">
      <c r="A534" s="17"/>
      <c r="B534" s="17"/>
      <c r="C534" s="20"/>
      <c r="D534" s="16"/>
      <c r="E534" s="16"/>
      <c r="F534" s="16"/>
      <c r="G534" s="16"/>
      <c r="H534" s="17"/>
      <c r="I534" s="17"/>
      <c r="J534" s="17"/>
      <c r="K534" s="17"/>
      <c r="L534" s="17"/>
      <c r="M534" s="17"/>
      <c r="N534" s="17"/>
      <c r="O534" s="15"/>
      <c r="P534" s="14"/>
      <c r="Q534" s="14"/>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
      <c r="BH534" s="1"/>
      <c r="BI534" s="1"/>
      <c r="BJ534" s="1"/>
      <c r="BK534" s="1"/>
      <c r="BL534" s="1"/>
      <c r="BM534" s="1"/>
      <c r="BN534" s="1"/>
      <c r="BO534" s="1"/>
      <c r="BP534" s="1"/>
      <c r="BQ534" s="1"/>
      <c r="BR534" s="1"/>
      <c r="BS534" s="1"/>
      <c r="BT534" s="1"/>
    </row>
    <row r="535" spans="1:72" s="96" customFormat="1" x14ac:dyDescent="0.2">
      <c r="A535" s="17"/>
      <c r="B535" s="17"/>
      <c r="C535" s="20"/>
      <c r="D535" s="16"/>
      <c r="E535" s="16"/>
      <c r="F535" s="16"/>
      <c r="G535" s="16"/>
      <c r="H535" s="17"/>
      <c r="I535" s="17"/>
      <c r="J535" s="17"/>
      <c r="K535" s="17"/>
      <c r="L535" s="17"/>
      <c r="M535" s="17"/>
      <c r="N535" s="17"/>
      <c r="O535" s="15"/>
      <c r="P535" s="14"/>
      <c r="Q535" s="14"/>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
      <c r="BH535" s="1"/>
      <c r="BI535" s="1"/>
      <c r="BJ535" s="1"/>
      <c r="BK535" s="1"/>
      <c r="BL535" s="1"/>
      <c r="BM535" s="1"/>
      <c r="BN535" s="1"/>
      <c r="BO535" s="1"/>
      <c r="BP535" s="1"/>
      <c r="BQ535" s="1"/>
      <c r="BR535" s="1"/>
      <c r="BS535" s="1"/>
      <c r="BT535" s="1"/>
    </row>
    <row r="536" spans="1:72" s="96" customFormat="1" x14ac:dyDescent="0.2">
      <c r="A536" s="17"/>
      <c r="B536" s="17"/>
      <c r="C536" s="20"/>
      <c r="D536" s="16"/>
      <c r="E536" s="16"/>
      <c r="F536" s="16"/>
      <c r="G536" s="16"/>
      <c r="H536" s="17"/>
      <c r="I536" s="17"/>
      <c r="J536" s="17"/>
      <c r="K536" s="17"/>
      <c r="L536" s="17"/>
      <c r="M536" s="17"/>
      <c r="N536" s="17"/>
      <c r="O536" s="15"/>
      <c r="P536" s="14"/>
      <c r="Q536" s="14"/>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
      <c r="BH536" s="1"/>
      <c r="BI536" s="1"/>
      <c r="BJ536" s="1"/>
      <c r="BK536" s="1"/>
      <c r="BL536" s="1"/>
      <c r="BM536" s="1"/>
      <c r="BN536" s="1"/>
      <c r="BO536" s="1"/>
      <c r="BP536" s="1"/>
      <c r="BQ536" s="1"/>
      <c r="BR536" s="1"/>
      <c r="BS536" s="1"/>
      <c r="BT536" s="1"/>
    </row>
    <row r="537" spans="1:72" s="96" customFormat="1" x14ac:dyDescent="0.2">
      <c r="A537" s="17"/>
      <c r="B537" s="17"/>
      <c r="C537" s="20"/>
      <c r="D537" s="16"/>
      <c r="E537" s="16"/>
      <c r="F537" s="16"/>
      <c r="G537" s="16"/>
      <c r="H537" s="17"/>
      <c r="I537" s="17"/>
      <c r="J537" s="17"/>
      <c r="K537" s="17"/>
      <c r="L537" s="17"/>
      <c r="M537" s="17"/>
      <c r="N537" s="17"/>
      <c r="O537" s="15"/>
      <c r="P537" s="14"/>
      <c r="Q537" s="14"/>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
      <c r="BH537" s="1"/>
      <c r="BI537" s="1"/>
      <c r="BJ537" s="1"/>
      <c r="BK537" s="1"/>
      <c r="BL537" s="1"/>
      <c r="BM537" s="1"/>
      <c r="BN537" s="1"/>
      <c r="BO537" s="1"/>
      <c r="BP537" s="1"/>
      <c r="BQ537" s="1"/>
      <c r="BR537" s="1"/>
      <c r="BS537" s="1"/>
      <c r="BT537" s="1"/>
    </row>
    <row r="538" spans="1:72" s="96" customFormat="1" x14ac:dyDescent="0.2">
      <c r="A538" s="17"/>
      <c r="B538" s="17"/>
      <c r="C538" s="20"/>
      <c r="D538" s="16"/>
      <c r="E538" s="16"/>
      <c r="F538" s="16"/>
      <c r="G538" s="16"/>
      <c r="H538" s="17"/>
      <c r="I538" s="17"/>
      <c r="J538" s="17"/>
      <c r="K538" s="17"/>
      <c r="L538" s="17"/>
      <c r="M538" s="17"/>
      <c r="N538" s="17"/>
      <c r="O538" s="15"/>
      <c r="P538" s="14"/>
      <c r="Q538" s="14"/>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
      <c r="BH538" s="1"/>
      <c r="BI538" s="1"/>
      <c r="BJ538" s="1"/>
      <c r="BK538" s="1"/>
      <c r="BL538" s="1"/>
      <c r="BM538" s="1"/>
      <c r="BN538" s="1"/>
      <c r="BO538" s="1"/>
      <c r="BP538" s="1"/>
      <c r="BQ538" s="1"/>
      <c r="BR538" s="1"/>
      <c r="BS538" s="1"/>
      <c r="BT538" s="1"/>
    </row>
    <row r="539" spans="1:72" s="96" customFormat="1" x14ac:dyDescent="0.2">
      <c r="A539" s="17"/>
      <c r="B539" s="17"/>
      <c r="C539" s="20"/>
      <c r="D539" s="16"/>
      <c r="E539" s="16"/>
      <c r="F539" s="16"/>
      <c r="G539" s="16"/>
      <c r="H539" s="17"/>
      <c r="I539" s="17"/>
      <c r="J539" s="17"/>
      <c r="K539" s="17"/>
      <c r="L539" s="17"/>
      <c r="M539" s="17"/>
      <c r="N539" s="17"/>
      <c r="O539" s="15"/>
      <c r="P539" s="14"/>
      <c r="Q539" s="14"/>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
      <c r="BH539" s="1"/>
      <c r="BI539" s="1"/>
      <c r="BJ539" s="1"/>
      <c r="BK539" s="1"/>
      <c r="BL539" s="1"/>
      <c r="BM539" s="1"/>
      <c r="BN539" s="1"/>
      <c r="BO539" s="1"/>
      <c r="BP539" s="1"/>
      <c r="BQ539" s="1"/>
      <c r="BR539" s="1"/>
      <c r="BS539" s="1"/>
      <c r="BT539" s="1"/>
    </row>
    <row r="540" spans="1:72" s="96" customFormat="1" x14ac:dyDescent="0.2">
      <c r="A540" s="17"/>
      <c r="B540" s="17"/>
      <c r="C540" s="20"/>
      <c r="D540" s="16"/>
      <c r="E540" s="16"/>
      <c r="F540" s="16"/>
      <c r="G540" s="16"/>
      <c r="H540" s="17"/>
      <c r="I540" s="17"/>
      <c r="J540" s="17"/>
      <c r="K540" s="17"/>
      <c r="L540" s="17"/>
      <c r="M540" s="17"/>
      <c r="N540" s="17"/>
      <c r="O540" s="15"/>
      <c r="P540" s="14"/>
      <c r="Q540" s="14"/>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
      <c r="BH540" s="1"/>
      <c r="BI540" s="1"/>
      <c r="BJ540" s="1"/>
      <c r="BK540" s="1"/>
      <c r="BL540" s="1"/>
      <c r="BM540" s="1"/>
      <c r="BN540" s="1"/>
      <c r="BO540" s="1"/>
      <c r="BP540" s="1"/>
      <c r="BQ540" s="1"/>
      <c r="BR540" s="1"/>
      <c r="BS540" s="1"/>
      <c r="BT540" s="1"/>
    </row>
    <row r="541" spans="1:72" s="96" customFormat="1" x14ac:dyDescent="0.2">
      <c r="A541" s="17"/>
      <c r="B541" s="17"/>
      <c r="C541" s="20"/>
      <c r="D541" s="16"/>
      <c r="E541" s="16"/>
      <c r="F541" s="16"/>
      <c r="G541" s="16"/>
      <c r="H541" s="17"/>
      <c r="I541" s="17"/>
      <c r="J541" s="17"/>
      <c r="K541" s="17"/>
      <c r="L541" s="17"/>
      <c r="M541" s="17"/>
      <c r="N541" s="17"/>
      <c r="O541" s="15"/>
      <c r="P541" s="14"/>
      <c r="Q541" s="14"/>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
      <c r="BH541" s="1"/>
      <c r="BI541" s="1"/>
      <c r="BJ541" s="1"/>
      <c r="BK541" s="1"/>
      <c r="BL541" s="1"/>
      <c r="BM541" s="1"/>
      <c r="BN541" s="1"/>
      <c r="BO541" s="1"/>
      <c r="BP541" s="1"/>
      <c r="BQ541" s="1"/>
      <c r="BR541" s="1"/>
      <c r="BS541" s="1"/>
      <c r="BT541" s="1"/>
    </row>
    <row r="542" spans="1:72" s="96" customFormat="1" x14ac:dyDescent="0.2">
      <c r="A542" s="17"/>
      <c r="B542" s="17"/>
      <c r="C542" s="20"/>
      <c r="D542" s="16"/>
      <c r="E542" s="16"/>
      <c r="F542" s="16"/>
      <c r="G542" s="16"/>
      <c r="H542" s="17"/>
      <c r="I542" s="17"/>
      <c r="J542" s="17"/>
      <c r="K542" s="17"/>
      <c r="L542" s="17"/>
      <c r="M542" s="17"/>
      <c r="N542" s="17"/>
      <c r="O542" s="15"/>
      <c r="P542" s="14"/>
      <c r="Q542" s="14"/>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
      <c r="BH542" s="1"/>
      <c r="BI542" s="1"/>
      <c r="BJ542" s="1"/>
      <c r="BK542" s="1"/>
      <c r="BL542" s="1"/>
      <c r="BM542" s="1"/>
      <c r="BN542" s="1"/>
      <c r="BO542" s="1"/>
      <c r="BP542" s="1"/>
      <c r="BQ542" s="1"/>
      <c r="BR542" s="1"/>
      <c r="BS542" s="1"/>
      <c r="BT542" s="1"/>
    </row>
    <row r="543" spans="1:72" s="96" customFormat="1" x14ac:dyDescent="0.2">
      <c r="A543" s="17"/>
      <c r="B543" s="17"/>
      <c r="C543" s="20"/>
      <c r="D543" s="16"/>
      <c r="E543" s="16"/>
      <c r="F543" s="16"/>
      <c r="G543" s="16"/>
      <c r="H543" s="17"/>
      <c r="I543" s="17"/>
      <c r="J543" s="17"/>
      <c r="K543" s="17"/>
      <c r="L543" s="17"/>
      <c r="M543" s="17"/>
      <c r="N543" s="17"/>
      <c r="O543" s="15"/>
      <c r="P543" s="14"/>
      <c r="Q543" s="14"/>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
      <c r="BH543" s="1"/>
      <c r="BI543" s="1"/>
      <c r="BJ543" s="1"/>
      <c r="BK543" s="1"/>
      <c r="BL543" s="1"/>
      <c r="BM543" s="1"/>
      <c r="BN543" s="1"/>
      <c r="BO543" s="1"/>
      <c r="BP543" s="1"/>
      <c r="BQ543" s="1"/>
      <c r="BR543" s="1"/>
      <c r="BS543" s="1"/>
      <c r="BT543" s="1"/>
    </row>
    <row r="544" spans="1:72" s="96" customFormat="1" x14ac:dyDescent="0.2">
      <c r="A544" s="17"/>
      <c r="B544" s="17"/>
      <c r="C544" s="20"/>
      <c r="D544" s="16"/>
      <c r="E544" s="16"/>
      <c r="F544" s="16"/>
      <c r="G544" s="16"/>
      <c r="H544" s="17"/>
      <c r="I544" s="17"/>
      <c r="J544" s="17"/>
      <c r="K544" s="17"/>
      <c r="L544" s="17"/>
      <c r="M544" s="17"/>
      <c r="N544" s="17"/>
      <c r="O544" s="15"/>
      <c r="P544" s="14"/>
      <c r="Q544" s="14"/>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
      <c r="BH544" s="1"/>
      <c r="BI544" s="1"/>
      <c r="BJ544" s="1"/>
      <c r="BK544" s="1"/>
      <c r="BL544" s="1"/>
      <c r="BM544" s="1"/>
      <c r="BN544" s="1"/>
      <c r="BO544" s="1"/>
      <c r="BP544" s="1"/>
      <c r="BQ544" s="1"/>
      <c r="BR544" s="1"/>
      <c r="BS544" s="1"/>
      <c r="BT544" s="1"/>
    </row>
    <row r="545" spans="1:72" s="96" customFormat="1" x14ac:dyDescent="0.2">
      <c r="A545" s="17"/>
      <c r="B545" s="17"/>
      <c r="C545" s="20"/>
      <c r="D545" s="16"/>
      <c r="E545" s="16"/>
      <c r="F545" s="16"/>
      <c r="G545" s="16"/>
      <c r="H545" s="17"/>
      <c r="I545" s="17"/>
      <c r="J545" s="17"/>
      <c r="K545" s="17"/>
      <c r="L545" s="17"/>
      <c r="M545" s="17"/>
      <c r="N545" s="17"/>
      <c r="O545" s="15"/>
      <c r="P545" s="14"/>
      <c r="Q545" s="14"/>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
      <c r="BH545" s="1"/>
      <c r="BI545" s="1"/>
      <c r="BJ545" s="1"/>
      <c r="BK545" s="1"/>
      <c r="BL545" s="1"/>
      <c r="BM545" s="1"/>
      <c r="BN545" s="1"/>
      <c r="BO545" s="1"/>
      <c r="BP545" s="1"/>
      <c r="BQ545" s="1"/>
      <c r="BR545" s="1"/>
      <c r="BS545" s="1"/>
      <c r="BT545" s="1"/>
    </row>
    <row r="546" spans="1:72" s="96" customFormat="1" x14ac:dyDescent="0.2">
      <c r="A546" s="17"/>
      <c r="B546" s="17"/>
      <c r="C546" s="20"/>
      <c r="D546" s="16"/>
      <c r="E546" s="16"/>
      <c r="F546" s="16"/>
      <c r="G546" s="16"/>
      <c r="H546" s="17"/>
      <c r="I546" s="17"/>
      <c r="J546" s="17"/>
      <c r="K546" s="17"/>
      <c r="L546" s="17"/>
      <c r="M546" s="17"/>
      <c r="N546" s="17"/>
      <c r="O546" s="15"/>
      <c r="P546" s="14"/>
      <c r="Q546" s="14"/>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
      <c r="BH546" s="1"/>
      <c r="BI546" s="1"/>
      <c r="BJ546" s="1"/>
      <c r="BK546" s="1"/>
      <c r="BL546" s="1"/>
      <c r="BM546" s="1"/>
      <c r="BN546" s="1"/>
      <c r="BO546" s="1"/>
      <c r="BP546" s="1"/>
      <c r="BQ546" s="1"/>
      <c r="BR546" s="1"/>
      <c r="BS546" s="1"/>
      <c r="BT546" s="1"/>
    </row>
    <row r="547" spans="1:72" s="96" customFormat="1" x14ac:dyDescent="0.2">
      <c r="A547" s="17"/>
      <c r="B547" s="17"/>
      <c r="C547" s="20"/>
      <c r="D547" s="16"/>
      <c r="E547" s="16"/>
      <c r="F547" s="16"/>
      <c r="G547" s="16"/>
      <c r="H547" s="17"/>
      <c r="I547" s="17"/>
      <c r="J547" s="17"/>
      <c r="K547" s="17"/>
      <c r="L547" s="17"/>
      <c r="M547" s="17"/>
      <c r="N547" s="17"/>
      <c r="O547" s="15"/>
      <c r="P547" s="14"/>
      <c r="Q547" s="14"/>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
      <c r="BH547" s="1"/>
      <c r="BI547" s="1"/>
      <c r="BJ547" s="1"/>
      <c r="BK547" s="1"/>
      <c r="BL547" s="1"/>
      <c r="BM547" s="1"/>
      <c r="BN547" s="1"/>
      <c r="BO547" s="1"/>
      <c r="BP547" s="1"/>
      <c r="BQ547" s="1"/>
      <c r="BR547" s="1"/>
      <c r="BS547" s="1"/>
      <c r="BT547" s="1"/>
    </row>
    <row r="548" spans="1:72" s="96" customFormat="1" x14ac:dyDescent="0.2">
      <c r="A548" s="17"/>
      <c r="B548" s="17"/>
      <c r="C548" s="20"/>
      <c r="D548" s="16"/>
      <c r="E548" s="16"/>
      <c r="F548" s="16"/>
      <c r="G548" s="16"/>
      <c r="H548" s="17"/>
      <c r="I548" s="17"/>
      <c r="J548" s="17"/>
      <c r="K548" s="17"/>
      <c r="L548" s="17"/>
      <c r="M548" s="17"/>
      <c r="N548" s="17"/>
      <c r="O548" s="15"/>
      <c r="P548" s="14"/>
      <c r="Q548" s="14"/>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
      <c r="BH548" s="1"/>
      <c r="BI548" s="1"/>
      <c r="BJ548" s="1"/>
      <c r="BK548" s="1"/>
      <c r="BL548" s="1"/>
      <c r="BM548" s="1"/>
      <c r="BN548" s="1"/>
      <c r="BO548" s="1"/>
      <c r="BP548" s="1"/>
      <c r="BQ548" s="1"/>
      <c r="BR548" s="1"/>
      <c r="BS548" s="1"/>
      <c r="BT548" s="1"/>
    </row>
    <row r="549" spans="1:72" s="96" customFormat="1" x14ac:dyDescent="0.2">
      <c r="A549" s="17"/>
      <c r="B549" s="17"/>
      <c r="C549" s="20"/>
      <c r="D549" s="16"/>
      <c r="E549" s="16"/>
      <c r="F549" s="16"/>
      <c r="G549" s="16"/>
      <c r="H549" s="17"/>
      <c r="I549" s="17"/>
      <c r="J549" s="17"/>
      <c r="K549" s="17"/>
      <c r="L549" s="17"/>
      <c r="M549" s="17"/>
      <c r="N549" s="17"/>
      <c r="O549" s="15"/>
      <c r="P549" s="14"/>
      <c r="Q549" s="14"/>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
      <c r="BH549" s="1"/>
      <c r="BI549" s="1"/>
      <c r="BJ549" s="1"/>
      <c r="BK549" s="1"/>
      <c r="BL549" s="1"/>
      <c r="BM549" s="1"/>
      <c r="BN549" s="1"/>
      <c r="BO549" s="1"/>
      <c r="BP549" s="1"/>
      <c r="BQ549" s="1"/>
      <c r="BR549" s="1"/>
      <c r="BS549" s="1"/>
      <c r="BT549" s="1"/>
    </row>
    <row r="550" spans="1:72" s="96" customFormat="1" x14ac:dyDescent="0.2">
      <c r="A550" s="17"/>
      <c r="B550" s="17"/>
      <c r="C550" s="20"/>
      <c r="D550" s="16"/>
      <c r="E550" s="16"/>
      <c r="F550" s="16"/>
      <c r="G550" s="16"/>
      <c r="H550" s="17"/>
      <c r="I550" s="17"/>
      <c r="J550" s="17"/>
      <c r="K550" s="17"/>
      <c r="L550" s="17"/>
      <c r="M550" s="17"/>
      <c r="N550" s="17"/>
      <c r="O550" s="15"/>
      <c r="P550" s="14"/>
      <c r="Q550" s="14"/>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
      <c r="BH550" s="1"/>
      <c r="BI550" s="1"/>
      <c r="BJ550" s="1"/>
      <c r="BK550" s="1"/>
      <c r="BL550" s="1"/>
      <c r="BM550" s="1"/>
      <c r="BN550" s="1"/>
      <c r="BO550" s="1"/>
      <c r="BP550" s="1"/>
      <c r="BQ550" s="1"/>
      <c r="BR550" s="1"/>
      <c r="BS550" s="1"/>
      <c r="BT550" s="1"/>
    </row>
    <row r="551" spans="1:72" s="96" customFormat="1" x14ac:dyDescent="0.2">
      <c r="A551" s="17"/>
      <c r="B551" s="17"/>
      <c r="C551" s="20"/>
      <c r="D551" s="16"/>
      <c r="E551" s="16"/>
      <c r="F551" s="16"/>
      <c r="G551" s="16"/>
      <c r="H551" s="17"/>
      <c r="I551" s="17"/>
      <c r="J551" s="17"/>
      <c r="K551" s="17"/>
      <c r="L551" s="17"/>
      <c r="M551" s="17"/>
      <c r="N551" s="17"/>
      <c r="O551" s="15"/>
      <c r="P551" s="14"/>
      <c r="Q551" s="14"/>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
      <c r="BH551" s="1"/>
      <c r="BI551" s="1"/>
      <c r="BJ551" s="1"/>
      <c r="BK551" s="1"/>
      <c r="BL551" s="1"/>
      <c r="BM551" s="1"/>
      <c r="BN551" s="1"/>
      <c r="BO551" s="1"/>
      <c r="BP551" s="1"/>
      <c r="BQ551" s="1"/>
      <c r="BR551" s="1"/>
      <c r="BS551" s="1"/>
      <c r="BT551" s="1"/>
    </row>
    <row r="552" spans="1:72" s="96" customFormat="1" x14ac:dyDescent="0.2">
      <c r="A552" s="17"/>
      <c r="B552" s="17"/>
      <c r="C552" s="20"/>
      <c r="D552" s="16"/>
      <c r="E552" s="16"/>
      <c r="F552" s="16"/>
      <c r="G552" s="16"/>
      <c r="H552" s="17"/>
      <c r="I552" s="17"/>
      <c r="J552" s="17"/>
      <c r="K552" s="17"/>
      <c r="L552" s="17"/>
      <c r="M552" s="17"/>
      <c r="N552" s="17"/>
      <c r="O552" s="15"/>
      <c r="P552" s="14"/>
      <c r="Q552" s="14"/>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
      <c r="BH552" s="1"/>
      <c r="BI552" s="1"/>
      <c r="BJ552" s="1"/>
      <c r="BK552" s="1"/>
      <c r="BL552" s="1"/>
      <c r="BM552" s="1"/>
      <c r="BN552" s="1"/>
      <c r="BO552" s="1"/>
      <c r="BP552" s="1"/>
      <c r="BQ552" s="1"/>
      <c r="BR552" s="1"/>
      <c r="BS552" s="1"/>
      <c r="BT552" s="1"/>
    </row>
    <row r="553" spans="1:72" s="96" customFormat="1" x14ac:dyDescent="0.2">
      <c r="A553" s="17"/>
      <c r="B553" s="17"/>
      <c r="C553" s="20"/>
      <c r="D553" s="16"/>
      <c r="E553" s="16"/>
      <c r="F553" s="16"/>
      <c r="G553" s="16"/>
      <c r="H553" s="17"/>
      <c r="I553" s="17"/>
      <c r="J553" s="17"/>
      <c r="K553" s="17"/>
      <c r="L553" s="17"/>
      <c r="M553" s="17"/>
      <c r="N553" s="17"/>
      <c r="O553" s="15"/>
      <c r="P553" s="14"/>
      <c r="Q553" s="14"/>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
      <c r="BH553" s="1"/>
      <c r="BI553" s="1"/>
      <c r="BJ553" s="1"/>
      <c r="BK553" s="1"/>
      <c r="BL553" s="1"/>
      <c r="BM553" s="1"/>
      <c r="BN553" s="1"/>
      <c r="BO553" s="1"/>
      <c r="BP553" s="1"/>
      <c r="BQ553" s="1"/>
      <c r="BR553" s="1"/>
      <c r="BS553" s="1"/>
      <c r="BT553" s="1"/>
    </row>
    <row r="554" spans="1:72" s="96" customFormat="1" x14ac:dyDescent="0.2">
      <c r="A554" s="17"/>
      <c r="B554" s="17"/>
      <c r="C554" s="20"/>
      <c r="D554" s="16"/>
      <c r="E554" s="16"/>
      <c r="F554" s="16"/>
      <c r="G554" s="16"/>
      <c r="H554" s="17"/>
      <c r="I554" s="17"/>
      <c r="J554" s="17"/>
      <c r="K554" s="17"/>
      <c r="L554" s="17"/>
      <c r="M554" s="17"/>
      <c r="N554" s="17"/>
      <c r="O554" s="15"/>
      <c r="P554" s="14"/>
      <c r="Q554" s="14"/>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
      <c r="BH554" s="1"/>
      <c r="BI554" s="1"/>
      <c r="BJ554" s="1"/>
      <c r="BK554" s="1"/>
      <c r="BL554" s="1"/>
      <c r="BM554" s="1"/>
      <c r="BN554" s="1"/>
      <c r="BO554" s="1"/>
      <c r="BP554" s="1"/>
      <c r="BQ554" s="1"/>
      <c r="BR554" s="1"/>
      <c r="BS554" s="1"/>
      <c r="BT554" s="1"/>
    </row>
    <row r="555" spans="1:72" s="96" customFormat="1" x14ac:dyDescent="0.2">
      <c r="A555" s="17"/>
      <c r="B555" s="17"/>
      <c r="C555" s="20"/>
      <c r="D555" s="16"/>
      <c r="E555" s="16"/>
      <c r="F555" s="16"/>
      <c r="G555" s="16"/>
      <c r="H555" s="17"/>
      <c r="I555" s="17"/>
      <c r="J555" s="17"/>
      <c r="K555" s="17"/>
      <c r="L555" s="17"/>
      <c r="M555" s="17"/>
      <c r="N555" s="17"/>
      <c r="O555" s="15"/>
      <c r="P555" s="14"/>
      <c r="Q555" s="14"/>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
      <c r="BH555" s="1"/>
      <c r="BI555" s="1"/>
      <c r="BJ555" s="1"/>
      <c r="BK555" s="1"/>
      <c r="BL555" s="1"/>
      <c r="BM555" s="1"/>
      <c r="BN555" s="1"/>
      <c r="BO555" s="1"/>
      <c r="BP555" s="1"/>
      <c r="BQ555" s="1"/>
      <c r="BR555" s="1"/>
      <c r="BS555" s="1"/>
      <c r="BT555" s="1"/>
    </row>
    <row r="556" spans="1:72" s="96" customFormat="1" x14ac:dyDescent="0.2">
      <c r="A556" s="17"/>
      <c r="B556" s="17"/>
      <c r="C556" s="20"/>
      <c r="D556" s="16"/>
      <c r="E556" s="16"/>
      <c r="F556" s="16"/>
      <c r="G556" s="16"/>
      <c r="H556" s="17"/>
      <c r="I556" s="17"/>
      <c r="J556" s="17"/>
      <c r="K556" s="17"/>
      <c r="L556" s="17"/>
      <c r="M556" s="17"/>
      <c r="N556" s="17"/>
      <c r="O556" s="15"/>
      <c r="P556" s="14"/>
      <c r="Q556" s="14"/>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
      <c r="BH556" s="1"/>
      <c r="BI556" s="1"/>
      <c r="BJ556" s="1"/>
      <c r="BK556" s="1"/>
      <c r="BL556" s="1"/>
      <c r="BM556" s="1"/>
      <c r="BN556" s="1"/>
      <c r="BO556" s="1"/>
      <c r="BP556" s="1"/>
      <c r="BQ556" s="1"/>
      <c r="BR556" s="1"/>
      <c r="BS556" s="1"/>
      <c r="BT556" s="1"/>
    </row>
    <row r="557" spans="1:72" s="96" customFormat="1" x14ac:dyDescent="0.2">
      <c r="A557" s="17"/>
      <c r="B557" s="17"/>
      <c r="C557" s="20"/>
      <c r="D557" s="16"/>
      <c r="E557" s="16"/>
      <c r="F557" s="16"/>
      <c r="G557" s="16"/>
      <c r="H557" s="17"/>
      <c r="I557" s="17"/>
      <c r="J557" s="17"/>
      <c r="K557" s="17"/>
      <c r="L557" s="17"/>
      <c r="M557" s="17"/>
      <c r="N557" s="17"/>
      <c r="O557" s="15"/>
      <c r="P557" s="14"/>
      <c r="Q557" s="14"/>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
      <c r="BH557" s="1"/>
      <c r="BI557" s="1"/>
      <c r="BJ557" s="1"/>
      <c r="BK557" s="1"/>
      <c r="BL557" s="1"/>
      <c r="BM557" s="1"/>
      <c r="BN557" s="1"/>
      <c r="BO557" s="1"/>
      <c r="BP557" s="1"/>
      <c r="BQ557" s="1"/>
      <c r="BR557" s="1"/>
      <c r="BS557" s="1"/>
      <c r="BT557" s="1"/>
    </row>
    <row r="558" spans="1:72" s="96" customFormat="1" x14ac:dyDescent="0.2">
      <c r="A558" s="17"/>
      <c r="B558" s="17"/>
      <c r="C558" s="20"/>
      <c r="D558" s="16"/>
      <c r="E558" s="16"/>
      <c r="F558" s="16"/>
      <c r="G558" s="16"/>
      <c r="H558" s="17"/>
      <c r="I558" s="17"/>
      <c r="J558" s="17"/>
      <c r="K558" s="17"/>
      <c r="L558" s="17"/>
      <c r="M558" s="17"/>
      <c r="N558" s="17"/>
      <c r="O558" s="15"/>
      <c r="P558" s="14"/>
      <c r="Q558" s="14"/>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
      <c r="BH558" s="1"/>
      <c r="BI558" s="1"/>
      <c r="BJ558" s="1"/>
      <c r="BK558" s="1"/>
      <c r="BL558" s="1"/>
      <c r="BM558" s="1"/>
      <c r="BN558" s="1"/>
      <c r="BO558" s="1"/>
      <c r="BP558" s="1"/>
      <c r="BQ558" s="1"/>
      <c r="BR558" s="1"/>
      <c r="BS558" s="1"/>
      <c r="BT558" s="1"/>
    </row>
    <row r="559" spans="1:72" s="96" customFormat="1" x14ac:dyDescent="0.2">
      <c r="A559" s="17"/>
      <c r="B559" s="17"/>
      <c r="C559" s="20"/>
      <c r="D559" s="16"/>
      <c r="E559" s="16"/>
      <c r="F559" s="16"/>
      <c r="G559" s="16"/>
      <c r="H559" s="17"/>
      <c r="I559" s="17"/>
      <c r="J559" s="17"/>
      <c r="K559" s="17"/>
      <c r="L559" s="17"/>
      <c r="M559" s="17"/>
      <c r="N559" s="17"/>
      <c r="O559" s="15"/>
      <c r="P559" s="14"/>
      <c r="Q559" s="14"/>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
      <c r="BH559" s="1"/>
      <c r="BI559" s="1"/>
      <c r="BJ559" s="1"/>
      <c r="BK559" s="1"/>
      <c r="BL559" s="1"/>
      <c r="BM559" s="1"/>
      <c r="BN559" s="1"/>
      <c r="BO559" s="1"/>
      <c r="BP559" s="1"/>
      <c r="BQ559" s="1"/>
      <c r="BR559" s="1"/>
      <c r="BS559" s="1"/>
      <c r="BT559" s="1"/>
    </row>
    <row r="560" spans="1:72" s="96" customFormat="1" x14ac:dyDescent="0.2">
      <c r="A560" s="17"/>
      <c r="B560" s="17"/>
      <c r="C560" s="20"/>
      <c r="D560" s="16"/>
      <c r="E560" s="16"/>
      <c r="F560" s="16"/>
      <c r="G560" s="16"/>
      <c r="H560" s="17"/>
      <c r="I560" s="17"/>
      <c r="J560" s="17"/>
      <c r="K560" s="17"/>
      <c r="L560" s="17"/>
      <c r="M560" s="17"/>
      <c r="N560" s="17"/>
      <c r="O560" s="15"/>
      <c r="P560" s="14"/>
      <c r="Q560" s="14"/>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
      <c r="BH560" s="1"/>
      <c r="BI560" s="1"/>
      <c r="BJ560" s="1"/>
      <c r="BK560" s="1"/>
      <c r="BL560" s="1"/>
      <c r="BM560" s="1"/>
      <c r="BN560" s="1"/>
      <c r="BO560" s="1"/>
      <c r="BP560" s="1"/>
      <c r="BQ560" s="1"/>
      <c r="BR560" s="1"/>
      <c r="BS560" s="1"/>
      <c r="BT560" s="1"/>
    </row>
    <row r="561" spans="1:72" s="96" customFormat="1" x14ac:dyDescent="0.2">
      <c r="A561" s="17"/>
      <c r="B561" s="17"/>
      <c r="C561" s="20"/>
      <c r="D561" s="16"/>
      <c r="E561" s="16"/>
      <c r="F561" s="16"/>
      <c r="G561" s="16"/>
      <c r="H561" s="17"/>
      <c r="I561" s="17"/>
      <c r="J561" s="17"/>
      <c r="K561" s="17"/>
      <c r="L561" s="17"/>
      <c r="M561" s="17"/>
      <c r="N561" s="17"/>
      <c r="O561" s="15"/>
      <c r="P561" s="14"/>
      <c r="Q561" s="14"/>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
      <c r="BH561" s="1"/>
      <c r="BI561" s="1"/>
      <c r="BJ561" s="1"/>
      <c r="BK561" s="1"/>
      <c r="BL561" s="1"/>
      <c r="BM561" s="1"/>
      <c r="BN561" s="1"/>
      <c r="BO561" s="1"/>
      <c r="BP561" s="1"/>
      <c r="BQ561" s="1"/>
      <c r="BR561" s="1"/>
      <c r="BS561" s="1"/>
      <c r="BT561" s="1"/>
    </row>
    <row r="562" spans="1:72" s="96" customFormat="1" x14ac:dyDescent="0.2">
      <c r="A562" s="17"/>
      <c r="B562" s="17"/>
      <c r="C562" s="20"/>
      <c r="D562" s="16"/>
      <c r="E562" s="16"/>
      <c r="F562" s="16"/>
      <c r="G562" s="16"/>
      <c r="H562" s="17"/>
      <c r="I562" s="17"/>
      <c r="J562" s="17"/>
      <c r="K562" s="17"/>
      <c r="L562" s="17"/>
      <c r="M562" s="17"/>
      <c r="N562" s="17"/>
      <c r="O562" s="15"/>
      <c r="P562" s="14"/>
      <c r="Q562" s="14"/>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
      <c r="BH562" s="1"/>
      <c r="BI562" s="1"/>
      <c r="BJ562" s="1"/>
      <c r="BK562" s="1"/>
      <c r="BL562" s="1"/>
      <c r="BM562" s="1"/>
      <c r="BN562" s="1"/>
      <c r="BO562" s="1"/>
      <c r="BP562" s="1"/>
      <c r="BQ562" s="1"/>
      <c r="BR562" s="1"/>
      <c r="BS562" s="1"/>
      <c r="BT562" s="1"/>
    </row>
    <row r="563" spans="1:72" s="96" customFormat="1" x14ac:dyDescent="0.2">
      <c r="A563" s="17"/>
      <c r="B563" s="17"/>
      <c r="C563" s="20"/>
      <c r="D563" s="16"/>
      <c r="E563" s="16"/>
      <c r="F563" s="16"/>
      <c r="G563" s="16"/>
      <c r="H563" s="17"/>
      <c r="I563" s="17"/>
      <c r="J563" s="17"/>
      <c r="K563" s="17"/>
      <c r="L563" s="17"/>
      <c r="M563" s="17"/>
      <c r="N563" s="17"/>
      <c r="O563" s="15"/>
      <c r="P563" s="14"/>
      <c r="Q563" s="14"/>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
      <c r="BH563" s="1"/>
      <c r="BI563" s="1"/>
      <c r="BJ563" s="1"/>
      <c r="BK563" s="1"/>
      <c r="BL563" s="1"/>
      <c r="BM563" s="1"/>
      <c r="BN563" s="1"/>
      <c r="BO563" s="1"/>
      <c r="BP563" s="1"/>
      <c r="BQ563" s="1"/>
      <c r="BR563" s="1"/>
      <c r="BS563" s="1"/>
      <c r="BT563" s="1"/>
    </row>
    <row r="564" spans="1:72" s="96" customFormat="1" x14ac:dyDescent="0.2">
      <c r="A564" s="17"/>
      <c r="B564" s="17"/>
      <c r="C564" s="20"/>
      <c r="D564" s="16"/>
      <c r="E564" s="16"/>
      <c r="F564" s="16"/>
      <c r="G564" s="16"/>
      <c r="H564" s="17"/>
      <c r="I564" s="17"/>
      <c r="J564" s="17"/>
      <c r="K564" s="17"/>
      <c r="L564" s="17"/>
      <c r="M564" s="17"/>
      <c r="N564" s="17"/>
      <c r="O564" s="15"/>
      <c r="P564" s="14"/>
      <c r="Q564" s="14"/>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
      <c r="BH564" s="1"/>
      <c r="BI564" s="1"/>
      <c r="BJ564" s="1"/>
      <c r="BK564" s="1"/>
      <c r="BL564" s="1"/>
      <c r="BM564" s="1"/>
      <c r="BN564" s="1"/>
      <c r="BO564" s="1"/>
      <c r="BP564" s="1"/>
      <c r="BQ564" s="1"/>
      <c r="BR564" s="1"/>
      <c r="BS564" s="1"/>
      <c r="BT564" s="1"/>
    </row>
    <row r="565" spans="1:72" s="96" customFormat="1" x14ac:dyDescent="0.2">
      <c r="A565" s="17"/>
      <c r="B565" s="17"/>
      <c r="C565" s="20"/>
      <c r="D565" s="16"/>
      <c r="E565" s="16"/>
      <c r="F565" s="16"/>
      <c r="G565" s="16"/>
      <c r="H565" s="17"/>
      <c r="I565" s="17"/>
      <c r="J565" s="17"/>
      <c r="K565" s="17"/>
      <c r="L565" s="17"/>
      <c r="M565" s="17"/>
      <c r="N565" s="17"/>
      <c r="O565" s="15"/>
      <c r="P565" s="14"/>
      <c r="Q565" s="14"/>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
      <c r="BH565" s="1"/>
      <c r="BI565" s="1"/>
      <c r="BJ565" s="1"/>
      <c r="BK565" s="1"/>
      <c r="BL565" s="1"/>
      <c r="BM565" s="1"/>
      <c r="BN565" s="1"/>
      <c r="BO565" s="1"/>
      <c r="BP565" s="1"/>
      <c r="BQ565" s="1"/>
      <c r="BR565" s="1"/>
      <c r="BS565" s="1"/>
      <c r="BT565" s="1"/>
    </row>
    <row r="566" spans="1:72" s="96" customFormat="1" x14ac:dyDescent="0.2">
      <c r="A566" s="17"/>
      <c r="B566" s="17"/>
      <c r="C566" s="20"/>
      <c r="D566" s="16"/>
      <c r="E566" s="16"/>
      <c r="F566" s="16"/>
      <c r="G566" s="16"/>
      <c r="H566" s="17"/>
      <c r="I566" s="17"/>
      <c r="J566" s="17"/>
      <c r="K566" s="17"/>
      <c r="L566" s="17"/>
      <c r="M566" s="17"/>
      <c r="N566" s="17"/>
      <c r="O566" s="15"/>
      <c r="P566" s="14"/>
      <c r="Q566" s="14"/>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
      <c r="BH566" s="1"/>
      <c r="BI566" s="1"/>
      <c r="BJ566" s="1"/>
      <c r="BK566" s="1"/>
      <c r="BL566" s="1"/>
      <c r="BM566" s="1"/>
      <c r="BN566" s="1"/>
      <c r="BO566" s="1"/>
      <c r="BP566" s="1"/>
      <c r="BQ566" s="1"/>
      <c r="BR566" s="1"/>
      <c r="BS566" s="1"/>
      <c r="BT566" s="1"/>
    </row>
    <row r="567" spans="1:72" s="96" customFormat="1" x14ac:dyDescent="0.2">
      <c r="A567" s="17"/>
      <c r="B567" s="17"/>
      <c r="C567" s="20"/>
      <c r="D567" s="16"/>
      <c r="E567" s="16"/>
      <c r="F567" s="16"/>
      <c r="G567" s="16"/>
      <c r="H567" s="17"/>
      <c r="I567" s="17"/>
      <c r="J567" s="17"/>
      <c r="K567" s="17"/>
      <c r="L567" s="17"/>
      <c r="M567" s="17"/>
      <c r="N567" s="17"/>
      <c r="O567" s="15"/>
      <c r="P567" s="14"/>
      <c r="Q567" s="14"/>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
      <c r="BH567" s="1"/>
      <c r="BI567" s="1"/>
      <c r="BJ567" s="1"/>
      <c r="BK567" s="1"/>
      <c r="BL567" s="1"/>
      <c r="BM567" s="1"/>
      <c r="BN567" s="1"/>
      <c r="BO567" s="1"/>
      <c r="BP567" s="1"/>
      <c r="BQ567" s="1"/>
      <c r="BR567" s="1"/>
      <c r="BS567" s="1"/>
      <c r="BT567" s="1"/>
    </row>
    <row r="568" spans="1:72" s="96" customFormat="1" x14ac:dyDescent="0.2">
      <c r="A568" s="17"/>
      <c r="B568" s="17"/>
      <c r="C568" s="20"/>
      <c r="D568" s="16"/>
      <c r="E568" s="16"/>
      <c r="F568" s="16"/>
      <c r="G568" s="16"/>
      <c r="H568" s="17"/>
      <c r="I568" s="17"/>
      <c r="J568" s="17"/>
      <c r="K568" s="17"/>
      <c r="L568" s="17"/>
      <c r="M568" s="17"/>
      <c r="N568" s="17"/>
      <c r="O568" s="15"/>
      <c r="P568" s="14"/>
      <c r="Q568" s="14"/>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
      <c r="BH568" s="1"/>
      <c r="BI568" s="1"/>
      <c r="BJ568" s="1"/>
      <c r="BK568" s="1"/>
      <c r="BL568" s="1"/>
      <c r="BM568" s="1"/>
      <c r="BN568" s="1"/>
      <c r="BO568" s="1"/>
      <c r="BP568" s="1"/>
      <c r="BQ568" s="1"/>
      <c r="BR568" s="1"/>
      <c r="BS568" s="1"/>
      <c r="BT568" s="1"/>
    </row>
    <row r="569" spans="1:72" s="96" customFormat="1" x14ac:dyDescent="0.2">
      <c r="A569" s="17"/>
      <c r="B569" s="17"/>
      <c r="C569" s="20"/>
      <c r="D569" s="16"/>
      <c r="E569" s="16"/>
      <c r="F569" s="16"/>
      <c r="G569" s="16"/>
      <c r="H569" s="17"/>
      <c r="I569" s="17"/>
      <c r="J569" s="17"/>
      <c r="K569" s="17"/>
      <c r="L569" s="17"/>
      <c r="M569" s="17"/>
      <c r="N569" s="17"/>
      <c r="O569" s="15"/>
      <c r="P569" s="14"/>
      <c r="Q569" s="14"/>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
      <c r="BH569" s="1"/>
      <c r="BI569" s="1"/>
      <c r="BJ569" s="1"/>
      <c r="BK569" s="1"/>
      <c r="BL569" s="1"/>
      <c r="BM569" s="1"/>
      <c r="BN569" s="1"/>
      <c r="BO569" s="1"/>
      <c r="BP569" s="1"/>
      <c r="BQ569" s="1"/>
      <c r="BR569" s="1"/>
      <c r="BS569" s="1"/>
      <c r="BT569" s="1"/>
    </row>
    <row r="570" spans="1:72" s="96" customFormat="1" x14ac:dyDescent="0.2">
      <c r="A570" s="17"/>
      <c r="B570" s="17"/>
      <c r="C570" s="20"/>
      <c r="D570" s="16"/>
      <c r="E570" s="16"/>
      <c r="F570" s="16"/>
      <c r="G570" s="16"/>
      <c r="H570" s="17"/>
      <c r="I570" s="17"/>
      <c r="J570" s="17"/>
      <c r="K570" s="17"/>
      <c r="L570" s="17"/>
      <c r="M570" s="17"/>
      <c r="N570" s="17"/>
      <c r="O570" s="15"/>
      <c r="P570" s="14"/>
      <c r="Q570" s="14"/>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
      <c r="BH570" s="1"/>
      <c r="BI570" s="1"/>
      <c r="BJ570" s="1"/>
      <c r="BK570" s="1"/>
      <c r="BL570" s="1"/>
      <c r="BM570" s="1"/>
      <c r="BN570" s="1"/>
      <c r="BO570" s="1"/>
      <c r="BP570" s="1"/>
      <c r="BQ570" s="1"/>
      <c r="BR570" s="1"/>
      <c r="BS570" s="1"/>
      <c r="BT570" s="1"/>
    </row>
    <row r="571" spans="1:72" s="96" customFormat="1" x14ac:dyDescent="0.2">
      <c r="A571" s="17"/>
      <c r="B571" s="17"/>
      <c r="C571" s="20"/>
      <c r="D571" s="16"/>
      <c r="E571" s="16"/>
      <c r="F571" s="16"/>
      <c r="G571" s="16"/>
      <c r="H571" s="17"/>
      <c r="I571" s="17"/>
      <c r="J571" s="17"/>
      <c r="K571" s="17"/>
      <c r="L571" s="17"/>
      <c r="M571" s="17"/>
      <c r="N571" s="17"/>
      <c r="O571" s="15"/>
      <c r="P571" s="14"/>
      <c r="Q571" s="14"/>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
      <c r="BH571" s="1"/>
      <c r="BI571" s="1"/>
      <c r="BJ571" s="1"/>
      <c r="BK571" s="1"/>
      <c r="BL571" s="1"/>
      <c r="BM571" s="1"/>
      <c r="BN571" s="1"/>
      <c r="BO571" s="1"/>
      <c r="BP571" s="1"/>
      <c r="BQ571" s="1"/>
      <c r="BR571" s="1"/>
      <c r="BS571" s="1"/>
      <c r="BT571" s="1"/>
    </row>
    <row r="572" spans="1:72" s="96" customFormat="1" x14ac:dyDescent="0.2">
      <c r="A572" s="17"/>
      <c r="B572" s="17"/>
      <c r="C572" s="20"/>
      <c r="D572" s="16"/>
      <c r="E572" s="16"/>
      <c r="F572" s="16"/>
      <c r="G572" s="16"/>
      <c r="H572" s="17"/>
      <c r="I572" s="17"/>
      <c r="J572" s="17"/>
      <c r="K572" s="17"/>
      <c r="L572" s="17"/>
      <c r="M572" s="17"/>
      <c r="N572" s="17"/>
      <c r="O572" s="15"/>
      <c r="P572" s="14"/>
      <c r="Q572" s="14"/>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
      <c r="BH572" s="1"/>
      <c r="BI572" s="1"/>
      <c r="BJ572" s="1"/>
      <c r="BK572" s="1"/>
      <c r="BL572" s="1"/>
      <c r="BM572" s="1"/>
      <c r="BN572" s="1"/>
      <c r="BO572" s="1"/>
      <c r="BP572" s="1"/>
      <c r="BQ572" s="1"/>
      <c r="BR572" s="1"/>
      <c r="BS572" s="1"/>
      <c r="BT572" s="1"/>
    </row>
    <row r="573" spans="1:72" s="96" customFormat="1" x14ac:dyDescent="0.2">
      <c r="A573" s="17"/>
      <c r="B573" s="17"/>
      <c r="C573" s="20"/>
      <c r="D573" s="16"/>
      <c r="E573" s="16"/>
      <c r="F573" s="16"/>
      <c r="G573" s="16"/>
      <c r="H573" s="17"/>
      <c r="I573" s="17"/>
      <c r="J573" s="17"/>
      <c r="K573" s="17"/>
      <c r="L573" s="17"/>
      <c r="M573" s="17"/>
      <c r="N573" s="17"/>
      <c r="O573" s="15"/>
      <c r="P573" s="14"/>
      <c r="Q573" s="14"/>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
      <c r="BH573" s="1"/>
      <c r="BI573" s="1"/>
      <c r="BJ573" s="1"/>
      <c r="BK573" s="1"/>
      <c r="BL573" s="1"/>
      <c r="BM573" s="1"/>
      <c r="BN573" s="1"/>
      <c r="BO573" s="1"/>
      <c r="BP573" s="1"/>
      <c r="BQ573" s="1"/>
      <c r="BR573" s="1"/>
      <c r="BS573" s="1"/>
      <c r="BT573" s="1"/>
    </row>
    <row r="574" spans="1:72" s="96" customFormat="1" x14ac:dyDescent="0.2">
      <c r="A574" s="17"/>
      <c r="B574" s="17"/>
      <c r="C574" s="20"/>
      <c r="D574" s="16"/>
      <c r="E574" s="16"/>
      <c r="F574" s="16"/>
      <c r="G574" s="16"/>
      <c r="H574" s="17"/>
      <c r="I574" s="17"/>
      <c r="J574" s="17"/>
      <c r="K574" s="17"/>
      <c r="L574" s="17"/>
      <c r="M574" s="17"/>
      <c r="N574" s="17"/>
      <c r="O574" s="15"/>
      <c r="P574" s="14"/>
      <c r="Q574" s="14"/>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
      <c r="BH574" s="1"/>
      <c r="BI574" s="1"/>
      <c r="BJ574" s="1"/>
      <c r="BK574" s="1"/>
      <c r="BL574" s="1"/>
      <c r="BM574" s="1"/>
      <c r="BN574" s="1"/>
      <c r="BO574" s="1"/>
      <c r="BP574" s="1"/>
      <c r="BQ574" s="1"/>
      <c r="BR574" s="1"/>
      <c r="BS574" s="1"/>
      <c r="BT574" s="1"/>
    </row>
    <row r="575" spans="1:72" s="96" customFormat="1" x14ac:dyDescent="0.2">
      <c r="A575" s="17"/>
      <c r="B575" s="17"/>
      <c r="C575" s="20"/>
      <c r="D575" s="16"/>
      <c r="E575" s="16"/>
      <c r="F575" s="16"/>
      <c r="G575" s="16"/>
      <c r="H575" s="17"/>
      <c r="I575" s="17"/>
      <c r="J575" s="17"/>
      <c r="K575" s="17"/>
      <c r="L575" s="17"/>
      <c r="M575" s="17"/>
      <c r="N575" s="17"/>
      <c r="O575" s="15"/>
      <c r="P575" s="14"/>
      <c r="Q575" s="14"/>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
      <c r="BH575" s="1"/>
      <c r="BI575" s="1"/>
      <c r="BJ575" s="1"/>
      <c r="BK575" s="1"/>
      <c r="BL575" s="1"/>
      <c r="BM575" s="1"/>
      <c r="BN575" s="1"/>
      <c r="BO575" s="1"/>
      <c r="BP575" s="1"/>
      <c r="BQ575" s="1"/>
      <c r="BR575" s="1"/>
      <c r="BS575" s="1"/>
      <c r="BT575" s="1"/>
    </row>
    <row r="576" spans="1:72" s="96" customFormat="1" x14ac:dyDescent="0.2">
      <c r="A576" s="17"/>
      <c r="B576" s="17"/>
      <c r="C576" s="20"/>
      <c r="D576" s="16"/>
      <c r="E576" s="16"/>
      <c r="F576" s="16"/>
      <c r="G576" s="16"/>
      <c r="H576" s="17"/>
      <c r="I576" s="17"/>
      <c r="J576" s="17"/>
      <c r="K576" s="17"/>
      <c r="L576" s="17"/>
      <c r="M576" s="17"/>
      <c r="N576" s="17"/>
      <c r="O576" s="15"/>
      <c r="P576" s="14"/>
      <c r="Q576" s="14"/>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
      <c r="BH576" s="1"/>
      <c r="BI576" s="1"/>
      <c r="BJ576" s="1"/>
      <c r="BK576" s="1"/>
      <c r="BL576" s="1"/>
      <c r="BM576" s="1"/>
      <c r="BN576" s="1"/>
      <c r="BO576" s="1"/>
      <c r="BP576" s="1"/>
      <c r="BQ576" s="1"/>
      <c r="BR576" s="1"/>
      <c r="BS576" s="1"/>
      <c r="BT576" s="1"/>
    </row>
    <row r="577" spans="1:72" s="96" customFormat="1" x14ac:dyDescent="0.2">
      <c r="A577" s="17"/>
      <c r="B577" s="17"/>
      <c r="C577" s="20"/>
      <c r="D577" s="16"/>
      <c r="E577" s="16"/>
      <c r="F577" s="16"/>
      <c r="G577" s="16"/>
      <c r="H577" s="17"/>
      <c r="I577" s="17"/>
      <c r="J577" s="17"/>
      <c r="K577" s="17"/>
      <c r="L577" s="17"/>
      <c r="M577" s="17"/>
      <c r="N577" s="17"/>
      <c r="O577" s="15"/>
      <c r="P577" s="14"/>
      <c r="Q577" s="14"/>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
      <c r="BH577" s="1"/>
      <c r="BI577" s="1"/>
      <c r="BJ577" s="1"/>
      <c r="BK577" s="1"/>
      <c r="BL577" s="1"/>
      <c r="BM577" s="1"/>
      <c r="BN577" s="1"/>
      <c r="BO577" s="1"/>
      <c r="BP577" s="1"/>
      <c r="BQ577" s="1"/>
      <c r="BR577" s="1"/>
      <c r="BS577" s="1"/>
      <c r="BT577" s="1"/>
    </row>
    <row r="578" spans="1:72" s="96" customFormat="1" x14ac:dyDescent="0.2">
      <c r="A578" s="17"/>
      <c r="B578" s="17"/>
      <c r="C578" s="20"/>
      <c r="D578" s="16"/>
      <c r="E578" s="16"/>
      <c r="F578" s="16"/>
      <c r="G578" s="16"/>
      <c r="H578" s="17"/>
      <c r="I578" s="17"/>
      <c r="J578" s="17"/>
      <c r="K578" s="17"/>
      <c r="L578" s="17"/>
      <c r="M578" s="17"/>
      <c r="N578" s="17"/>
      <c r="O578" s="15"/>
      <c r="P578" s="14"/>
      <c r="Q578" s="14"/>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
      <c r="BH578" s="1"/>
      <c r="BI578" s="1"/>
      <c r="BJ578" s="1"/>
      <c r="BK578" s="1"/>
      <c r="BL578" s="1"/>
      <c r="BM578" s="1"/>
      <c r="BN578" s="1"/>
      <c r="BO578" s="1"/>
      <c r="BP578" s="1"/>
      <c r="BQ578" s="1"/>
      <c r="BR578" s="1"/>
      <c r="BS578" s="1"/>
      <c r="BT578" s="1"/>
    </row>
    <row r="579" spans="1:72" s="96" customFormat="1" x14ac:dyDescent="0.2">
      <c r="A579" s="17"/>
      <c r="B579" s="17"/>
      <c r="C579" s="20"/>
      <c r="D579" s="16"/>
      <c r="E579" s="16"/>
      <c r="F579" s="16"/>
      <c r="G579" s="16"/>
      <c r="H579" s="17"/>
      <c r="I579" s="17"/>
      <c r="J579" s="17"/>
      <c r="K579" s="17"/>
      <c r="L579" s="17"/>
      <c r="M579" s="17"/>
      <c r="N579" s="17"/>
      <c r="O579" s="15"/>
      <c r="P579" s="14"/>
      <c r="Q579" s="14"/>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
      <c r="BH579" s="1"/>
      <c r="BI579" s="1"/>
      <c r="BJ579" s="1"/>
      <c r="BK579" s="1"/>
      <c r="BL579" s="1"/>
      <c r="BM579" s="1"/>
      <c r="BN579" s="1"/>
      <c r="BO579" s="1"/>
      <c r="BP579" s="1"/>
      <c r="BQ579" s="1"/>
      <c r="BR579" s="1"/>
      <c r="BS579" s="1"/>
      <c r="BT579" s="1"/>
    </row>
    <row r="580" spans="1:72" s="96" customFormat="1" x14ac:dyDescent="0.2">
      <c r="A580" s="17"/>
      <c r="B580" s="17"/>
      <c r="C580" s="20"/>
      <c r="D580" s="16"/>
      <c r="E580" s="16"/>
      <c r="F580" s="16"/>
      <c r="G580" s="16"/>
      <c r="H580" s="17"/>
      <c r="I580" s="17"/>
      <c r="J580" s="17"/>
      <c r="K580" s="17"/>
      <c r="L580" s="17"/>
      <c r="M580" s="17"/>
      <c r="N580" s="17"/>
      <c r="O580" s="15"/>
      <c r="P580" s="14"/>
      <c r="Q580" s="14"/>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
      <c r="BH580" s="1"/>
      <c r="BI580" s="1"/>
      <c r="BJ580" s="1"/>
      <c r="BK580" s="1"/>
      <c r="BL580" s="1"/>
      <c r="BM580" s="1"/>
      <c r="BN580" s="1"/>
      <c r="BO580" s="1"/>
      <c r="BP580" s="1"/>
      <c r="BQ580" s="1"/>
      <c r="BR580" s="1"/>
      <c r="BS580" s="1"/>
      <c r="BT580" s="1"/>
    </row>
    <row r="581" spans="1:72" s="96" customFormat="1" x14ac:dyDescent="0.2">
      <c r="A581" s="17"/>
      <c r="B581" s="17"/>
      <c r="C581" s="20"/>
      <c r="D581" s="16"/>
      <c r="E581" s="16"/>
      <c r="F581" s="16"/>
      <c r="G581" s="16"/>
      <c r="H581" s="17"/>
      <c r="I581" s="17"/>
      <c r="J581" s="17"/>
      <c r="K581" s="17"/>
      <c r="L581" s="17"/>
      <c r="M581" s="17"/>
      <c r="N581" s="17"/>
      <c r="O581" s="15"/>
      <c r="P581" s="14"/>
      <c r="Q581" s="14"/>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
      <c r="BH581" s="1"/>
      <c r="BI581" s="1"/>
      <c r="BJ581" s="1"/>
      <c r="BK581" s="1"/>
      <c r="BL581" s="1"/>
      <c r="BM581" s="1"/>
      <c r="BN581" s="1"/>
      <c r="BO581" s="1"/>
      <c r="BP581" s="1"/>
      <c r="BQ581" s="1"/>
      <c r="BR581" s="1"/>
      <c r="BS581" s="1"/>
      <c r="BT581" s="1"/>
    </row>
    <row r="582" spans="1:72" s="96" customFormat="1" x14ac:dyDescent="0.2">
      <c r="A582" s="17"/>
      <c r="B582" s="17"/>
      <c r="C582" s="20"/>
      <c r="D582" s="16"/>
      <c r="E582" s="16"/>
      <c r="F582" s="16"/>
      <c r="G582" s="16"/>
      <c r="H582" s="17"/>
      <c r="I582" s="17"/>
      <c r="J582" s="17"/>
      <c r="K582" s="17"/>
      <c r="L582" s="17"/>
      <c r="M582" s="17"/>
      <c r="N582" s="17"/>
      <c r="O582" s="15"/>
      <c r="P582" s="14"/>
      <c r="Q582" s="14"/>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
      <c r="BH582" s="1"/>
      <c r="BI582" s="1"/>
      <c r="BJ582" s="1"/>
      <c r="BK582" s="1"/>
      <c r="BL582" s="1"/>
      <c r="BM582" s="1"/>
      <c r="BN582" s="1"/>
      <c r="BO582" s="1"/>
      <c r="BP582" s="1"/>
      <c r="BQ582" s="1"/>
      <c r="BR582" s="1"/>
      <c r="BS582" s="1"/>
      <c r="BT582" s="1"/>
    </row>
    <row r="583" spans="1:72" s="96" customFormat="1" x14ac:dyDescent="0.2">
      <c r="A583" s="17"/>
      <c r="B583" s="17"/>
      <c r="C583" s="20"/>
      <c r="D583" s="16"/>
      <c r="E583" s="16"/>
      <c r="F583" s="16"/>
      <c r="G583" s="16"/>
      <c r="H583" s="17"/>
      <c r="I583" s="17"/>
      <c r="J583" s="17"/>
      <c r="K583" s="17"/>
      <c r="L583" s="17"/>
      <c r="M583" s="17"/>
      <c r="N583" s="17"/>
      <c r="O583" s="15"/>
      <c r="P583" s="14"/>
      <c r="Q583" s="14"/>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
      <c r="BH583" s="1"/>
      <c r="BI583" s="1"/>
      <c r="BJ583" s="1"/>
      <c r="BK583" s="1"/>
      <c r="BL583" s="1"/>
      <c r="BM583" s="1"/>
      <c r="BN583" s="1"/>
      <c r="BO583" s="1"/>
      <c r="BP583" s="1"/>
      <c r="BQ583" s="1"/>
      <c r="BR583" s="1"/>
      <c r="BS583" s="1"/>
      <c r="BT583" s="1"/>
    </row>
    <row r="584" spans="1:72" s="96" customFormat="1" x14ac:dyDescent="0.2">
      <c r="A584" s="17"/>
      <c r="B584" s="17"/>
      <c r="C584" s="20"/>
      <c r="D584" s="16"/>
      <c r="E584" s="16"/>
      <c r="F584" s="16"/>
      <c r="G584" s="16"/>
      <c r="H584" s="17"/>
      <c r="I584" s="17"/>
      <c r="J584" s="17"/>
      <c r="K584" s="17"/>
      <c r="L584" s="17"/>
      <c r="M584" s="17"/>
      <c r="N584" s="17"/>
      <c r="O584" s="15"/>
      <c r="P584" s="14"/>
      <c r="Q584" s="14"/>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
      <c r="BH584" s="1"/>
      <c r="BI584" s="1"/>
      <c r="BJ584" s="1"/>
      <c r="BK584" s="1"/>
      <c r="BL584" s="1"/>
      <c r="BM584" s="1"/>
      <c r="BN584" s="1"/>
      <c r="BO584" s="1"/>
      <c r="BP584" s="1"/>
      <c r="BQ584" s="1"/>
      <c r="BR584" s="1"/>
      <c r="BS584" s="1"/>
      <c r="BT584" s="1"/>
    </row>
    <row r="585" spans="1:72" s="96" customFormat="1" x14ac:dyDescent="0.2">
      <c r="A585" s="17"/>
      <c r="B585" s="17"/>
      <c r="C585" s="20"/>
      <c r="D585" s="16"/>
      <c r="E585" s="16"/>
      <c r="F585" s="16"/>
      <c r="G585" s="16"/>
      <c r="H585" s="17"/>
      <c r="I585" s="17"/>
      <c r="J585" s="17"/>
      <c r="K585" s="17"/>
      <c r="L585" s="17"/>
      <c r="M585" s="17"/>
      <c r="N585" s="17"/>
      <c r="O585" s="15"/>
      <c r="P585" s="14"/>
      <c r="Q585" s="14"/>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
      <c r="BH585" s="1"/>
      <c r="BI585" s="1"/>
      <c r="BJ585" s="1"/>
      <c r="BK585" s="1"/>
      <c r="BL585" s="1"/>
      <c r="BM585" s="1"/>
      <c r="BN585" s="1"/>
      <c r="BO585" s="1"/>
      <c r="BP585" s="1"/>
      <c r="BQ585" s="1"/>
      <c r="BR585" s="1"/>
      <c r="BS585" s="1"/>
      <c r="BT585" s="1"/>
    </row>
    <row r="586" spans="1:72" s="96" customFormat="1" x14ac:dyDescent="0.2">
      <c r="A586" s="17"/>
      <c r="B586" s="17"/>
      <c r="C586" s="20"/>
      <c r="D586" s="16"/>
      <c r="E586" s="16"/>
      <c r="F586" s="16"/>
      <c r="G586" s="16"/>
      <c r="H586" s="17"/>
      <c r="I586" s="17"/>
      <c r="J586" s="17"/>
      <c r="K586" s="17"/>
      <c r="L586" s="17"/>
      <c r="M586" s="17"/>
      <c r="N586" s="17"/>
      <c r="O586" s="15"/>
      <c r="P586" s="14"/>
      <c r="Q586" s="14"/>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
      <c r="BH586" s="1"/>
      <c r="BI586" s="1"/>
      <c r="BJ586" s="1"/>
      <c r="BK586" s="1"/>
      <c r="BL586" s="1"/>
      <c r="BM586" s="1"/>
      <c r="BN586" s="1"/>
      <c r="BO586" s="1"/>
      <c r="BP586" s="1"/>
      <c r="BQ586" s="1"/>
      <c r="BR586" s="1"/>
      <c r="BS586" s="1"/>
      <c r="BT586" s="1"/>
    </row>
    <row r="587" spans="1:72" s="96" customFormat="1" x14ac:dyDescent="0.2">
      <c r="A587" s="17"/>
      <c r="B587" s="17"/>
      <c r="C587" s="20"/>
      <c r="D587" s="16"/>
      <c r="E587" s="16"/>
      <c r="F587" s="16"/>
      <c r="G587" s="16"/>
      <c r="H587" s="17"/>
      <c r="I587" s="17"/>
      <c r="J587" s="17"/>
      <c r="K587" s="17"/>
      <c r="L587" s="17"/>
      <c r="M587" s="17"/>
      <c r="N587" s="17"/>
      <c r="O587" s="15"/>
      <c r="P587" s="14"/>
      <c r="Q587" s="14"/>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
      <c r="BH587" s="1"/>
      <c r="BI587" s="1"/>
      <c r="BJ587" s="1"/>
      <c r="BK587" s="1"/>
      <c r="BL587" s="1"/>
      <c r="BM587" s="1"/>
      <c r="BN587" s="1"/>
      <c r="BO587" s="1"/>
      <c r="BP587" s="1"/>
      <c r="BQ587" s="1"/>
      <c r="BR587" s="1"/>
      <c r="BS587" s="1"/>
      <c r="BT587" s="1"/>
    </row>
    <row r="588" spans="1:72" s="96" customFormat="1" x14ac:dyDescent="0.2">
      <c r="A588" s="17"/>
      <c r="B588" s="17"/>
      <c r="C588" s="20"/>
      <c r="D588" s="16"/>
      <c r="E588" s="16"/>
      <c r="F588" s="16"/>
      <c r="G588" s="16"/>
      <c r="H588" s="17"/>
      <c r="I588" s="17"/>
      <c r="J588" s="17"/>
      <c r="K588" s="17"/>
      <c r="L588" s="17"/>
      <c r="M588" s="17"/>
      <c r="N588" s="17"/>
      <c r="O588" s="15"/>
      <c r="P588" s="14"/>
      <c r="Q588" s="14"/>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
      <c r="BH588" s="1"/>
      <c r="BI588" s="1"/>
      <c r="BJ588" s="1"/>
      <c r="BK588" s="1"/>
      <c r="BL588" s="1"/>
      <c r="BM588" s="1"/>
      <c r="BN588" s="1"/>
      <c r="BO588" s="1"/>
      <c r="BP588" s="1"/>
      <c r="BQ588" s="1"/>
      <c r="BR588" s="1"/>
      <c r="BS588" s="1"/>
      <c r="BT588" s="1"/>
    </row>
    <row r="589" spans="1:72" s="96" customFormat="1" x14ac:dyDescent="0.2">
      <c r="A589" s="17"/>
      <c r="B589" s="17"/>
      <c r="C589" s="20"/>
      <c r="D589" s="16"/>
      <c r="E589" s="16"/>
      <c r="F589" s="16"/>
      <c r="G589" s="16"/>
      <c r="H589" s="17"/>
      <c r="I589" s="17"/>
      <c r="J589" s="17"/>
      <c r="K589" s="17"/>
      <c r="L589" s="17"/>
      <c r="M589" s="17"/>
      <c r="N589" s="17"/>
      <c r="O589" s="15"/>
      <c r="P589" s="14"/>
      <c r="Q589" s="14"/>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
      <c r="BH589" s="1"/>
      <c r="BI589" s="1"/>
      <c r="BJ589" s="1"/>
      <c r="BK589" s="1"/>
      <c r="BL589" s="1"/>
      <c r="BM589" s="1"/>
      <c r="BN589" s="1"/>
      <c r="BO589" s="1"/>
      <c r="BP589" s="1"/>
      <c r="BQ589" s="1"/>
      <c r="BR589" s="1"/>
      <c r="BS589" s="1"/>
      <c r="BT589" s="1"/>
    </row>
    <row r="590" spans="1:72" s="96" customFormat="1" x14ac:dyDescent="0.2">
      <c r="A590" s="17"/>
      <c r="B590" s="17"/>
      <c r="C590" s="20"/>
      <c r="D590" s="16"/>
      <c r="E590" s="16"/>
      <c r="F590" s="16"/>
      <c r="G590" s="16"/>
      <c r="H590" s="17"/>
      <c r="I590" s="17"/>
      <c r="J590" s="17"/>
      <c r="K590" s="17"/>
      <c r="L590" s="17"/>
      <c r="M590" s="17"/>
      <c r="N590" s="17"/>
      <c r="O590" s="15"/>
      <c r="P590" s="14"/>
      <c r="Q590" s="14"/>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
      <c r="BH590" s="1"/>
      <c r="BI590" s="1"/>
      <c r="BJ590" s="1"/>
      <c r="BK590" s="1"/>
      <c r="BL590" s="1"/>
      <c r="BM590" s="1"/>
      <c r="BN590" s="1"/>
      <c r="BO590" s="1"/>
      <c r="BP590" s="1"/>
      <c r="BQ590" s="1"/>
      <c r="BR590" s="1"/>
      <c r="BS590" s="1"/>
      <c r="BT590" s="1"/>
    </row>
    <row r="591" spans="1:72" s="96" customFormat="1" x14ac:dyDescent="0.2">
      <c r="A591" s="17"/>
      <c r="B591" s="17"/>
      <c r="C591" s="20"/>
      <c r="D591" s="16"/>
      <c r="E591" s="16"/>
      <c r="F591" s="16"/>
      <c r="G591" s="16"/>
      <c r="H591" s="17"/>
      <c r="I591" s="17"/>
      <c r="J591" s="17"/>
      <c r="K591" s="17"/>
      <c r="L591" s="17"/>
      <c r="M591" s="17"/>
      <c r="N591" s="17"/>
      <c r="O591" s="15"/>
      <c r="P591" s="14"/>
      <c r="Q591" s="14"/>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
      <c r="BH591" s="1"/>
      <c r="BI591" s="1"/>
      <c r="BJ591" s="1"/>
      <c r="BK591" s="1"/>
      <c r="BL591" s="1"/>
      <c r="BM591" s="1"/>
      <c r="BN591" s="1"/>
      <c r="BO591" s="1"/>
      <c r="BP591" s="1"/>
      <c r="BQ591" s="1"/>
      <c r="BR591" s="1"/>
      <c r="BS591" s="1"/>
      <c r="BT591" s="1"/>
    </row>
    <row r="592" spans="1:72" s="96" customFormat="1" x14ac:dyDescent="0.2">
      <c r="A592" s="17"/>
      <c r="B592" s="17"/>
      <c r="C592" s="20"/>
      <c r="D592" s="16"/>
      <c r="E592" s="16"/>
      <c r="F592" s="16"/>
      <c r="G592" s="16"/>
      <c r="H592" s="17"/>
      <c r="I592" s="17"/>
      <c r="J592" s="17"/>
      <c r="K592" s="17"/>
      <c r="L592" s="17"/>
      <c r="M592" s="17"/>
      <c r="N592" s="17"/>
      <c r="O592" s="15"/>
      <c r="P592" s="14"/>
      <c r="Q592" s="14"/>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
      <c r="BH592" s="1"/>
      <c r="BI592" s="1"/>
      <c r="BJ592" s="1"/>
      <c r="BK592" s="1"/>
      <c r="BL592" s="1"/>
      <c r="BM592" s="1"/>
      <c r="BN592" s="1"/>
      <c r="BO592" s="1"/>
      <c r="BP592" s="1"/>
      <c r="BQ592" s="1"/>
      <c r="BR592" s="1"/>
      <c r="BS592" s="1"/>
      <c r="BT592" s="1"/>
    </row>
    <row r="593" spans="1:72" s="96" customFormat="1" x14ac:dyDescent="0.2">
      <c r="A593" s="17"/>
      <c r="B593" s="17"/>
      <c r="C593" s="20"/>
      <c r="D593" s="16"/>
      <c r="E593" s="16"/>
      <c r="F593" s="16"/>
      <c r="G593" s="16"/>
      <c r="H593" s="17"/>
      <c r="I593" s="17"/>
      <c r="J593" s="17"/>
      <c r="K593" s="17"/>
      <c r="L593" s="17"/>
      <c r="M593" s="17"/>
      <c r="N593" s="17"/>
      <c r="O593" s="15"/>
      <c r="P593" s="14"/>
      <c r="Q593" s="14"/>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
      <c r="BH593" s="1"/>
      <c r="BI593" s="1"/>
      <c r="BJ593" s="1"/>
      <c r="BK593" s="1"/>
      <c r="BL593" s="1"/>
      <c r="BM593" s="1"/>
      <c r="BN593" s="1"/>
      <c r="BO593" s="1"/>
      <c r="BP593" s="1"/>
      <c r="BQ593" s="1"/>
      <c r="BR593" s="1"/>
      <c r="BS593" s="1"/>
      <c r="BT593" s="1"/>
    </row>
    <row r="594" spans="1:72" s="96" customFormat="1" x14ac:dyDescent="0.2">
      <c r="A594" s="17"/>
      <c r="B594" s="17"/>
      <c r="C594" s="20"/>
      <c r="D594" s="16"/>
      <c r="E594" s="16"/>
      <c r="F594" s="16"/>
      <c r="G594" s="16"/>
      <c r="H594" s="17"/>
      <c r="I594" s="17"/>
      <c r="J594" s="17"/>
      <c r="K594" s="17"/>
      <c r="L594" s="17"/>
      <c r="M594" s="17"/>
      <c r="N594" s="17"/>
      <c r="O594" s="15"/>
      <c r="P594" s="14"/>
      <c r="Q594" s="14"/>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
      <c r="BH594" s="1"/>
      <c r="BI594" s="1"/>
      <c r="BJ594" s="1"/>
      <c r="BK594" s="1"/>
      <c r="BL594" s="1"/>
      <c r="BM594" s="1"/>
      <c r="BN594" s="1"/>
      <c r="BO594" s="1"/>
      <c r="BP594" s="1"/>
      <c r="BQ594" s="1"/>
      <c r="BR594" s="1"/>
      <c r="BS594" s="1"/>
      <c r="BT594" s="1"/>
    </row>
    <row r="595" spans="1:72" s="96" customFormat="1" x14ac:dyDescent="0.2">
      <c r="A595" s="17"/>
      <c r="B595" s="17"/>
      <c r="C595" s="20"/>
      <c r="D595" s="16"/>
      <c r="E595" s="16"/>
      <c r="F595" s="16"/>
      <c r="G595" s="16"/>
      <c r="H595" s="17"/>
      <c r="I595" s="17"/>
      <c r="J595" s="17"/>
      <c r="K595" s="17"/>
      <c r="L595" s="17"/>
      <c r="M595" s="17"/>
      <c r="N595" s="17"/>
      <c r="O595" s="15"/>
      <c r="P595" s="14"/>
      <c r="Q595" s="14"/>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
      <c r="BH595" s="1"/>
      <c r="BI595" s="1"/>
      <c r="BJ595" s="1"/>
      <c r="BK595" s="1"/>
      <c r="BL595" s="1"/>
      <c r="BM595" s="1"/>
      <c r="BN595" s="1"/>
      <c r="BO595" s="1"/>
      <c r="BP595" s="1"/>
      <c r="BQ595" s="1"/>
      <c r="BR595" s="1"/>
      <c r="BS595" s="1"/>
      <c r="BT595" s="1"/>
    </row>
    <row r="596" spans="1:72" s="96" customFormat="1" x14ac:dyDescent="0.2">
      <c r="A596" s="17"/>
      <c r="B596" s="17"/>
      <c r="C596" s="20"/>
      <c r="D596" s="16"/>
      <c r="E596" s="16"/>
      <c r="F596" s="16"/>
      <c r="G596" s="16"/>
      <c r="H596" s="17"/>
      <c r="I596" s="17"/>
      <c r="J596" s="17"/>
      <c r="K596" s="17"/>
      <c r="L596" s="17"/>
      <c r="M596" s="17"/>
      <c r="N596" s="17"/>
      <c r="O596" s="15"/>
      <c r="P596" s="14"/>
      <c r="Q596" s="14"/>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
      <c r="BH596" s="1"/>
      <c r="BI596" s="1"/>
      <c r="BJ596" s="1"/>
      <c r="BK596" s="1"/>
      <c r="BL596" s="1"/>
      <c r="BM596" s="1"/>
      <c r="BN596" s="1"/>
      <c r="BO596" s="1"/>
      <c r="BP596" s="1"/>
      <c r="BQ596" s="1"/>
      <c r="BR596" s="1"/>
      <c r="BS596" s="1"/>
      <c r="BT596" s="1"/>
    </row>
    <row r="597" spans="1:72" s="96" customFormat="1" x14ac:dyDescent="0.2">
      <c r="A597" s="17"/>
      <c r="B597" s="17"/>
      <c r="C597" s="20"/>
      <c r="D597" s="16"/>
      <c r="E597" s="16"/>
      <c r="F597" s="16"/>
      <c r="G597" s="16"/>
      <c r="H597" s="17"/>
      <c r="I597" s="17"/>
      <c r="J597" s="17"/>
      <c r="K597" s="17"/>
      <c r="L597" s="17"/>
      <c r="M597" s="17"/>
      <c r="N597" s="17"/>
      <c r="O597" s="15"/>
      <c r="P597" s="14"/>
      <c r="Q597" s="14"/>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
      <c r="BH597" s="1"/>
      <c r="BI597" s="1"/>
      <c r="BJ597" s="1"/>
      <c r="BK597" s="1"/>
      <c r="BL597" s="1"/>
      <c r="BM597" s="1"/>
      <c r="BN597" s="1"/>
      <c r="BO597" s="1"/>
      <c r="BP597" s="1"/>
      <c r="BQ597" s="1"/>
      <c r="BR597" s="1"/>
      <c r="BS597" s="1"/>
      <c r="BT597" s="1"/>
    </row>
    <row r="598" spans="1:72" s="96" customFormat="1" x14ac:dyDescent="0.2">
      <c r="A598" s="17"/>
      <c r="B598" s="17"/>
      <c r="C598" s="20"/>
      <c r="D598" s="16"/>
      <c r="E598" s="16"/>
      <c r="F598" s="16"/>
      <c r="G598" s="16"/>
      <c r="H598" s="17"/>
      <c r="I598" s="17"/>
      <c r="J598" s="17"/>
      <c r="K598" s="17"/>
      <c r="L598" s="17"/>
      <c r="M598" s="17"/>
      <c r="N598" s="17"/>
      <c r="O598" s="15"/>
      <c r="P598" s="14"/>
      <c r="Q598" s="14"/>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
      <c r="BH598" s="1"/>
      <c r="BI598" s="1"/>
      <c r="BJ598" s="1"/>
      <c r="BK598" s="1"/>
      <c r="BL598" s="1"/>
      <c r="BM598" s="1"/>
      <c r="BN598" s="1"/>
      <c r="BO598" s="1"/>
      <c r="BP598" s="1"/>
      <c r="BQ598" s="1"/>
      <c r="BR598" s="1"/>
      <c r="BS598" s="1"/>
      <c r="BT598" s="1"/>
    </row>
    <row r="599" spans="1:72" s="96" customFormat="1" x14ac:dyDescent="0.2">
      <c r="A599" s="17"/>
      <c r="B599" s="17"/>
      <c r="C599" s="20"/>
      <c r="D599" s="16"/>
      <c r="E599" s="16"/>
      <c r="F599" s="16"/>
      <c r="G599" s="16"/>
      <c r="H599" s="17"/>
      <c r="I599" s="17"/>
      <c r="J599" s="17"/>
      <c r="K599" s="17"/>
      <c r="L599" s="17"/>
      <c r="M599" s="17"/>
      <c r="N599" s="17"/>
      <c r="O599" s="15"/>
      <c r="P599" s="14"/>
      <c r="Q599" s="14"/>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
      <c r="BH599" s="1"/>
      <c r="BI599" s="1"/>
      <c r="BJ599" s="1"/>
      <c r="BK599" s="1"/>
      <c r="BL599" s="1"/>
      <c r="BM599" s="1"/>
      <c r="BN599" s="1"/>
      <c r="BO599" s="1"/>
      <c r="BP599" s="1"/>
      <c r="BQ599" s="1"/>
      <c r="BR599" s="1"/>
      <c r="BS599" s="1"/>
      <c r="BT599" s="1"/>
    </row>
    <row r="600" spans="1:72" s="96" customFormat="1" x14ac:dyDescent="0.2">
      <c r="A600" s="17"/>
      <c r="B600" s="17"/>
      <c r="C600" s="20"/>
      <c r="D600" s="16"/>
      <c r="E600" s="16"/>
      <c r="F600" s="16"/>
      <c r="G600" s="16"/>
      <c r="H600" s="17"/>
      <c r="I600" s="17"/>
      <c r="J600" s="17"/>
      <c r="K600" s="17"/>
      <c r="L600" s="17"/>
      <c r="M600" s="17"/>
      <c r="N600" s="17"/>
      <c r="O600" s="15"/>
      <c r="P600" s="14"/>
      <c r="Q600" s="14"/>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
      <c r="BH600" s="1"/>
      <c r="BI600" s="1"/>
      <c r="BJ600" s="1"/>
      <c r="BK600" s="1"/>
      <c r="BL600" s="1"/>
      <c r="BM600" s="1"/>
      <c r="BN600" s="1"/>
      <c r="BO600" s="1"/>
      <c r="BP600" s="1"/>
      <c r="BQ600" s="1"/>
      <c r="BR600" s="1"/>
      <c r="BS600" s="1"/>
      <c r="BT600" s="1"/>
    </row>
    <row r="601" spans="1:72" s="96" customFormat="1" x14ac:dyDescent="0.2">
      <c r="A601" s="17"/>
      <c r="B601" s="17"/>
      <c r="C601" s="20"/>
      <c r="D601" s="16"/>
      <c r="E601" s="16"/>
      <c r="F601" s="16"/>
      <c r="G601" s="16"/>
      <c r="H601" s="17"/>
      <c r="I601" s="17"/>
      <c r="J601" s="17"/>
      <c r="K601" s="17"/>
      <c r="L601" s="17"/>
      <c r="M601" s="17"/>
      <c r="N601" s="17"/>
      <c r="O601" s="15"/>
      <c r="P601" s="14"/>
      <c r="Q601" s="14"/>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
      <c r="BH601" s="1"/>
      <c r="BI601" s="1"/>
      <c r="BJ601" s="1"/>
      <c r="BK601" s="1"/>
      <c r="BL601" s="1"/>
      <c r="BM601" s="1"/>
      <c r="BN601" s="1"/>
      <c r="BO601" s="1"/>
      <c r="BP601" s="1"/>
      <c r="BQ601" s="1"/>
      <c r="BR601" s="1"/>
      <c r="BS601" s="1"/>
      <c r="BT601" s="1"/>
    </row>
    <row r="602" spans="1:72" s="96" customFormat="1" x14ac:dyDescent="0.2">
      <c r="A602" s="17"/>
      <c r="B602" s="17"/>
      <c r="C602" s="20"/>
      <c r="D602" s="16"/>
      <c r="E602" s="16"/>
      <c r="F602" s="16"/>
      <c r="G602" s="16"/>
      <c r="H602" s="17"/>
      <c r="I602" s="17"/>
      <c r="J602" s="17"/>
      <c r="K602" s="17"/>
      <c r="L602" s="17"/>
      <c r="M602" s="17"/>
      <c r="N602" s="17"/>
      <c r="O602" s="15"/>
      <c r="P602" s="14"/>
      <c r="Q602" s="14"/>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
      <c r="BH602" s="1"/>
      <c r="BI602" s="1"/>
      <c r="BJ602" s="1"/>
      <c r="BK602" s="1"/>
      <c r="BL602" s="1"/>
      <c r="BM602" s="1"/>
      <c r="BN602" s="1"/>
      <c r="BO602" s="1"/>
      <c r="BP602" s="1"/>
      <c r="BQ602" s="1"/>
      <c r="BR602" s="1"/>
      <c r="BS602" s="1"/>
      <c r="BT602" s="1"/>
    </row>
    <row r="603" spans="1:72" s="96" customFormat="1" x14ac:dyDescent="0.2">
      <c r="A603" s="17"/>
      <c r="B603" s="17"/>
      <c r="C603" s="20"/>
      <c r="D603" s="16"/>
      <c r="E603" s="16"/>
      <c r="F603" s="16"/>
      <c r="G603" s="16"/>
      <c r="H603" s="17"/>
      <c r="I603" s="17"/>
      <c r="J603" s="17"/>
      <c r="K603" s="17"/>
      <c r="L603" s="17"/>
      <c r="M603" s="17"/>
      <c r="N603" s="17"/>
      <c r="O603" s="15"/>
      <c r="P603" s="14"/>
      <c r="Q603" s="14"/>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
      <c r="BH603" s="1"/>
      <c r="BI603" s="1"/>
      <c r="BJ603" s="1"/>
      <c r="BK603" s="1"/>
      <c r="BL603" s="1"/>
      <c r="BM603" s="1"/>
      <c r="BN603" s="1"/>
      <c r="BO603" s="1"/>
      <c r="BP603" s="1"/>
      <c r="BQ603" s="1"/>
      <c r="BR603" s="1"/>
      <c r="BS603" s="1"/>
      <c r="BT603" s="1"/>
    </row>
    <row r="604" spans="1:72" s="96" customFormat="1" x14ac:dyDescent="0.2">
      <c r="A604" s="17"/>
      <c r="B604" s="17"/>
      <c r="C604" s="20"/>
      <c r="D604" s="16"/>
      <c r="E604" s="16"/>
      <c r="F604" s="16"/>
      <c r="G604" s="16"/>
      <c r="H604" s="17"/>
      <c r="I604" s="17"/>
      <c r="J604" s="17"/>
      <c r="K604" s="17"/>
      <c r="L604" s="17"/>
      <c r="M604" s="17"/>
      <c r="N604" s="17"/>
      <c r="O604" s="15"/>
      <c r="P604" s="14"/>
      <c r="Q604" s="14"/>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
      <c r="BH604" s="1"/>
      <c r="BI604" s="1"/>
      <c r="BJ604" s="1"/>
      <c r="BK604" s="1"/>
      <c r="BL604" s="1"/>
      <c r="BM604" s="1"/>
      <c r="BN604" s="1"/>
      <c r="BO604" s="1"/>
      <c r="BP604" s="1"/>
      <c r="BQ604" s="1"/>
      <c r="BR604" s="1"/>
      <c r="BS604" s="1"/>
      <c r="BT604" s="1"/>
    </row>
    <row r="605" spans="1:72" s="96" customFormat="1" x14ac:dyDescent="0.2">
      <c r="A605" s="17"/>
      <c r="B605" s="17"/>
      <c r="C605" s="20"/>
      <c r="D605" s="16"/>
      <c r="E605" s="16"/>
      <c r="F605" s="16"/>
      <c r="G605" s="16"/>
      <c r="H605" s="17"/>
      <c r="I605" s="17"/>
      <c r="J605" s="17"/>
      <c r="K605" s="17"/>
      <c r="L605" s="17"/>
      <c r="M605" s="17"/>
      <c r="N605" s="17"/>
      <c r="O605" s="15"/>
      <c r="P605" s="14"/>
      <c r="Q605" s="14"/>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
      <c r="BH605" s="1"/>
      <c r="BI605" s="1"/>
      <c r="BJ605" s="1"/>
      <c r="BK605" s="1"/>
      <c r="BL605" s="1"/>
      <c r="BM605" s="1"/>
      <c r="BN605" s="1"/>
      <c r="BO605" s="1"/>
      <c r="BP605" s="1"/>
      <c r="BQ605" s="1"/>
      <c r="BR605" s="1"/>
      <c r="BS605" s="1"/>
      <c r="BT605" s="1"/>
    </row>
    <row r="606" spans="1:72" s="96" customFormat="1" x14ac:dyDescent="0.2">
      <c r="A606" s="17"/>
      <c r="B606" s="17"/>
      <c r="C606" s="20"/>
      <c r="D606" s="16"/>
      <c r="E606" s="16"/>
      <c r="F606" s="16"/>
      <c r="G606" s="16"/>
      <c r="H606" s="17"/>
      <c r="I606" s="17"/>
      <c r="J606" s="17"/>
      <c r="K606" s="17"/>
      <c r="L606" s="17"/>
      <c r="M606" s="17"/>
      <c r="N606" s="17"/>
      <c r="O606" s="15"/>
      <c r="P606" s="14"/>
      <c r="Q606" s="14"/>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
      <c r="BH606" s="1"/>
      <c r="BI606" s="1"/>
      <c r="BJ606" s="1"/>
      <c r="BK606" s="1"/>
      <c r="BL606" s="1"/>
      <c r="BM606" s="1"/>
      <c r="BN606" s="1"/>
      <c r="BO606" s="1"/>
      <c r="BP606" s="1"/>
      <c r="BQ606" s="1"/>
      <c r="BR606" s="1"/>
      <c r="BS606" s="1"/>
      <c r="BT606" s="1"/>
    </row>
    <row r="607" spans="1:72" s="96" customFormat="1" x14ac:dyDescent="0.2">
      <c r="A607" s="17"/>
      <c r="B607" s="17"/>
      <c r="C607" s="20"/>
      <c r="D607" s="16"/>
      <c r="E607" s="16"/>
      <c r="F607" s="16"/>
      <c r="G607" s="16"/>
      <c r="H607" s="17"/>
      <c r="I607" s="17"/>
      <c r="J607" s="17"/>
      <c r="K607" s="17"/>
      <c r="L607" s="17"/>
      <c r="M607" s="17"/>
      <c r="N607" s="17"/>
      <c r="O607" s="15"/>
      <c r="P607" s="14"/>
      <c r="Q607" s="14"/>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
      <c r="BH607" s="1"/>
      <c r="BI607" s="1"/>
      <c r="BJ607" s="1"/>
      <c r="BK607" s="1"/>
      <c r="BL607" s="1"/>
      <c r="BM607" s="1"/>
      <c r="BN607" s="1"/>
      <c r="BO607" s="1"/>
      <c r="BP607" s="1"/>
      <c r="BQ607" s="1"/>
      <c r="BR607" s="1"/>
      <c r="BS607" s="1"/>
      <c r="BT607" s="1"/>
    </row>
    <row r="608" spans="1:72" s="96" customFormat="1" x14ac:dyDescent="0.2">
      <c r="A608" s="17"/>
      <c r="B608" s="17"/>
      <c r="C608" s="20"/>
      <c r="D608" s="16"/>
      <c r="E608" s="16"/>
      <c r="F608" s="16"/>
      <c r="G608" s="16"/>
      <c r="H608" s="17"/>
      <c r="I608" s="17"/>
      <c r="J608" s="17"/>
      <c r="K608" s="17"/>
      <c r="L608" s="17"/>
      <c r="M608" s="17"/>
      <c r="N608" s="17"/>
      <c r="O608" s="15"/>
      <c r="P608" s="14"/>
      <c r="Q608" s="14"/>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
      <c r="BH608" s="1"/>
      <c r="BI608" s="1"/>
      <c r="BJ608" s="1"/>
      <c r="BK608" s="1"/>
      <c r="BL608" s="1"/>
      <c r="BM608" s="1"/>
      <c r="BN608" s="1"/>
      <c r="BO608" s="1"/>
      <c r="BP608" s="1"/>
      <c r="BQ608" s="1"/>
      <c r="BR608" s="1"/>
      <c r="BS608" s="1"/>
      <c r="BT608" s="1"/>
    </row>
    <row r="609" spans="1:72" s="96" customFormat="1" x14ac:dyDescent="0.2">
      <c r="A609" s="17"/>
      <c r="B609" s="17"/>
      <c r="C609" s="20"/>
      <c r="D609" s="16"/>
      <c r="E609" s="16"/>
      <c r="F609" s="16"/>
      <c r="G609" s="16"/>
      <c r="H609" s="17"/>
      <c r="I609" s="17"/>
      <c r="J609" s="17"/>
      <c r="K609" s="17"/>
      <c r="L609" s="17"/>
      <c r="M609" s="17"/>
      <c r="N609" s="17"/>
      <c r="O609" s="15"/>
      <c r="P609" s="14"/>
      <c r="Q609" s="14"/>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
      <c r="BH609" s="1"/>
      <c r="BI609" s="1"/>
      <c r="BJ609" s="1"/>
      <c r="BK609" s="1"/>
      <c r="BL609" s="1"/>
      <c r="BM609" s="1"/>
      <c r="BN609" s="1"/>
      <c r="BO609" s="1"/>
      <c r="BP609" s="1"/>
      <c r="BQ609" s="1"/>
      <c r="BR609" s="1"/>
      <c r="BS609" s="1"/>
      <c r="BT609" s="1"/>
    </row>
    <row r="610" spans="1:72" s="96" customFormat="1" x14ac:dyDescent="0.2">
      <c r="A610" s="17"/>
      <c r="B610" s="17"/>
      <c r="C610" s="20"/>
      <c r="D610" s="16"/>
      <c r="E610" s="16"/>
      <c r="F610" s="16"/>
      <c r="G610" s="16"/>
      <c r="H610" s="17"/>
      <c r="I610" s="17"/>
      <c r="J610" s="17"/>
      <c r="K610" s="17"/>
      <c r="L610" s="17"/>
      <c r="M610" s="17"/>
      <c r="N610" s="17"/>
      <c r="O610" s="15"/>
      <c r="P610" s="14"/>
      <c r="Q610" s="14"/>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
      <c r="BH610" s="1"/>
      <c r="BI610" s="1"/>
      <c r="BJ610" s="1"/>
      <c r="BK610" s="1"/>
      <c r="BL610" s="1"/>
      <c r="BM610" s="1"/>
      <c r="BN610" s="1"/>
      <c r="BO610" s="1"/>
      <c r="BP610" s="1"/>
      <c r="BQ610" s="1"/>
      <c r="BR610" s="1"/>
      <c r="BS610" s="1"/>
      <c r="BT610" s="1"/>
    </row>
    <row r="611" spans="1:72" s="96" customFormat="1" x14ac:dyDescent="0.2">
      <c r="A611" s="17"/>
      <c r="B611" s="17"/>
      <c r="C611" s="20"/>
      <c r="D611" s="16"/>
      <c r="E611" s="16"/>
      <c r="F611" s="16"/>
      <c r="G611" s="16"/>
      <c r="H611" s="17"/>
      <c r="I611" s="17"/>
      <c r="J611" s="17"/>
      <c r="K611" s="17"/>
      <c r="L611" s="17"/>
      <c r="M611" s="17"/>
      <c r="N611" s="17"/>
      <c r="O611" s="15"/>
      <c r="P611" s="14"/>
      <c r="Q611" s="14"/>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
      <c r="BH611" s="1"/>
      <c r="BI611" s="1"/>
      <c r="BJ611" s="1"/>
      <c r="BK611" s="1"/>
      <c r="BL611" s="1"/>
      <c r="BM611" s="1"/>
      <c r="BN611" s="1"/>
      <c r="BO611" s="1"/>
      <c r="BP611" s="1"/>
      <c r="BQ611" s="1"/>
      <c r="BR611" s="1"/>
      <c r="BS611" s="1"/>
      <c r="BT611" s="1"/>
    </row>
    <row r="612" spans="1:72" s="96" customFormat="1" x14ac:dyDescent="0.2">
      <c r="A612" s="17"/>
      <c r="B612" s="17"/>
      <c r="C612" s="20"/>
      <c r="D612" s="16"/>
      <c r="E612" s="16"/>
      <c r="F612" s="16"/>
      <c r="G612" s="16"/>
      <c r="H612" s="17"/>
      <c r="I612" s="17"/>
      <c r="J612" s="17"/>
      <c r="K612" s="17"/>
      <c r="L612" s="17"/>
      <c r="M612" s="17"/>
      <c r="N612" s="17"/>
      <c r="O612" s="15"/>
      <c r="P612" s="14"/>
      <c r="Q612" s="14"/>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
      <c r="BH612" s="1"/>
      <c r="BI612" s="1"/>
      <c r="BJ612" s="1"/>
      <c r="BK612" s="1"/>
      <c r="BL612" s="1"/>
      <c r="BM612" s="1"/>
      <c r="BN612" s="1"/>
      <c r="BO612" s="1"/>
      <c r="BP612" s="1"/>
      <c r="BQ612" s="1"/>
      <c r="BR612" s="1"/>
      <c r="BS612" s="1"/>
      <c r="BT612" s="1"/>
    </row>
    <row r="613" spans="1:72" s="96" customFormat="1" x14ac:dyDescent="0.2">
      <c r="A613" s="17"/>
      <c r="B613" s="17"/>
      <c r="C613" s="20"/>
      <c r="D613" s="16"/>
      <c r="E613" s="16"/>
      <c r="F613" s="16"/>
      <c r="G613" s="16"/>
      <c r="H613" s="17"/>
      <c r="I613" s="17"/>
      <c r="J613" s="17"/>
      <c r="K613" s="17"/>
      <c r="L613" s="17"/>
      <c r="M613" s="17"/>
      <c r="N613" s="17"/>
      <c r="O613" s="15"/>
      <c r="P613" s="14"/>
      <c r="Q613" s="14"/>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
      <c r="BH613" s="1"/>
      <c r="BI613" s="1"/>
      <c r="BJ613" s="1"/>
      <c r="BK613" s="1"/>
      <c r="BL613" s="1"/>
      <c r="BM613" s="1"/>
      <c r="BN613" s="1"/>
      <c r="BO613" s="1"/>
      <c r="BP613" s="1"/>
      <c r="BQ613" s="1"/>
      <c r="BR613" s="1"/>
      <c r="BS613" s="1"/>
      <c r="BT613" s="1"/>
    </row>
    <row r="614" spans="1:72" s="96" customFormat="1" x14ac:dyDescent="0.2">
      <c r="A614" s="17"/>
      <c r="B614" s="17"/>
      <c r="C614" s="20"/>
      <c r="D614" s="16"/>
      <c r="E614" s="16"/>
      <c r="F614" s="16"/>
      <c r="G614" s="16"/>
      <c r="H614" s="17"/>
      <c r="I614" s="17"/>
      <c r="J614" s="17"/>
      <c r="K614" s="17"/>
      <c r="L614" s="17"/>
      <c r="M614" s="17"/>
      <c r="N614" s="17"/>
      <c r="O614" s="15"/>
      <c r="P614" s="14"/>
      <c r="Q614" s="14"/>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
      <c r="BH614" s="1"/>
      <c r="BI614" s="1"/>
      <c r="BJ614" s="1"/>
      <c r="BK614" s="1"/>
      <c r="BL614" s="1"/>
      <c r="BM614" s="1"/>
      <c r="BN614" s="1"/>
      <c r="BO614" s="1"/>
      <c r="BP614" s="1"/>
      <c r="BQ614" s="1"/>
      <c r="BR614" s="1"/>
      <c r="BS614" s="1"/>
      <c r="BT614" s="1"/>
    </row>
    <row r="615" spans="1:72" s="96" customFormat="1" x14ac:dyDescent="0.2">
      <c r="A615" s="17"/>
      <c r="B615" s="17"/>
      <c r="C615" s="20"/>
      <c r="D615" s="16"/>
      <c r="E615" s="16"/>
      <c r="F615" s="16"/>
      <c r="G615" s="16"/>
      <c r="H615" s="17"/>
      <c r="I615" s="17"/>
      <c r="J615" s="17"/>
      <c r="K615" s="17"/>
      <c r="L615" s="17"/>
      <c r="M615" s="17"/>
      <c r="N615" s="17"/>
      <c r="O615" s="15"/>
      <c r="P615" s="14"/>
      <c r="Q615" s="14"/>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
      <c r="BH615" s="1"/>
      <c r="BI615" s="1"/>
      <c r="BJ615" s="1"/>
      <c r="BK615" s="1"/>
      <c r="BL615" s="1"/>
      <c r="BM615" s="1"/>
      <c r="BN615" s="1"/>
      <c r="BO615" s="1"/>
      <c r="BP615" s="1"/>
      <c r="BQ615" s="1"/>
      <c r="BR615" s="1"/>
      <c r="BS615" s="1"/>
      <c r="BT615" s="1"/>
    </row>
    <row r="616" spans="1:72" s="96" customFormat="1" x14ac:dyDescent="0.2">
      <c r="A616" s="17"/>
      <c r="B616" s="17"/>
      <c r="C616" s="20"/>
      <c r="D616" s="16"/>
      <c r="E616" s="16"/>
      <c r="F616" s="16"/>
      <c r="G616" s="16"/>
      <c r="H616" s="17"/>
      <c r="I616" s="17"/>
      <c r="J616" s="17"/>
      <c r="K616" s="17"/>
      <c r="L616" s="17"/>
      <c r="M616" s="17"/>
      <c r="N616" s="17"/>
      <c r="O616" s="15"/>
      <c r="P616" s="14"/>
      <c r="Q616" s="14"/>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
      <c r="BH616" s="1"/>
      <c r="BI616" s="1"/>
      <c r="BJ616" s="1"/>
      <c r="BK616" s="1"/>
      <c r="BL616" s="1"/>
      <c r="BM616" s="1"/>
      <c r="BN616" s="1"/>
      <c r="BO616" s="1"/>
      <c r="BP616" s="1"/>
      <c r="BQ616" s="1"/>
      <c r="BR616" s="1"/>
      <c r="BS616" s="1"/>
      <c r="BT616" s="1"/>
    </row>
    <row r="617" spans="1:72" s="96" customFormat="1" x14ac:dyDescent="0.2">
      <c r="A617" s="17"/>
      <c r="B617" s="17"/>
      <c r="C617" s="20"/>
      <c r="D617" s="16"/>
      <c r="E617" s="16"/>
      <c r="F617" s="16"/>
      <c r="G617" s="16"/>
      <c r="H617" s="17"/>
      <c r="I617" s="17"/>
      <c r="J617" s="17"/>
      <c r="K617" s="17"/>
      <c r="L617" s="17"/>
      <c r="M617" s="17"/>
      <c r="N617" s="17"/>
      <c r="O617" s="15"/>
      <c r="P617" s="14"/>
      <c r="Q617" s="14"/>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
      <c r="BH617" s="1"/>
      <c r="BI617" s="1"/>
      <c r="BJ617" s="1"/>
      <c r="BK617" s="1"/>
      <c r="BL617" s="1"/>
      <c r="BM617" s="1"/>
      <c r="BN617" s="1"/>
      <c r="BO617" s="1"/>
      <c r="BP617" s="1"/>
      <c r="BQ617" s="1"/>
      <c r="BR617" s="1"/>
      <c r="BS617" s="1"/>
      <c r="BT617" s="1"/>
    </row>
    <row r="618" spans="1:72" s="96" customFormat="1" x14ac:dyDescent="0.2">
      <c r="A618" s="17"/>
      <c r="B618" s="17"/>
      <c r="C618" s="20"/>
      <c r="D618" s="16"/>
      <c r="E618" s="16"/>
      <c r="F618" s="16"/>
      <c r="G618" s="16"/>
      <c r="H618" s="17"/>
      <c r="I618" s="17"/>
      <c r="J618" s="17"/>
      <c r="K618" s="17"/>
      <c r="L618" s="17"/>
      <c r="M618" s="17"/>
      <c r="N618" s="17"/>
      <c r="O618" s="15"/>
      <c r="P618" s="14"/>
      <c r="Q618" s="14"/>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
      <c r="BH618" s="1"/>
      <c r="BI618" s="1"/>
      <c r="BJ618" s="1"/>
      <c r="BK618" s="1"/>
      <c r="BL618" s="1"/>
      <c r="BM618" s="1"/>
      <c r="BN618" s="1"/>
      <c r="BO618" s="1"/>
      <c r="BP618" s="1"/>
      <c r="BQ618" s="1"/>
      <c r="BR618" s="1"/>
      <c r="BS618" s="1"/>
      <c r="BT618" s="1"/>
    </row>
    <row r="619" spans="1:72" s="96" customFormat="1" x14ac:dyDescent="0.2">
      <c r="A619" s="17"/>
      <c r="B619" s="17"/>
      <c r="C619" s="20"/>
      <c r="D619" s="16"/>
      <c r="E619" s="16"/>
      <c r="F619" s="16"/>
      <c r="G619" s="16"/>
      <c r="H619" s="17"/>
      <c r="I619" s="17"/>
      <c r="J619" s="17"/>
      <c r="K619" s="17"/>
      <c r="L619" s="17"/>
      <c r="M619" s="17"/>
      <c r="N619" s="17"/>
      <c r="O619" s="15"/>
      <c r="P619" s="14"/>
      <c r="Q619" s="14"/>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
      <c r="BH619" s="1"/>
      <c r="BI619" s="1"/>
      <c r="BJ619" s="1"/>
      <c r="BK619" s="1"/>
      <c r="BL619" s="1"/>
      <c r="BM619" s="1"/>
      <c r="BN619" s="1"/>
      <c r="BO619" s="1"/>
      <c r="BP619" s="1"/>
      <c r="BQ619" s="1"/>
      <c r="BR619" s="1"/>
      <c r="BS619" s="1"/>
      <c r="BT619" s="1"/>
    </row>
    <row r="620" spans="1:72" s="96" customFormat="1" x14ac:dyDescent="0.2">
      <c r="A620" s="17"/>
      <c r="B620" s="17"/>
      <c r="C620" s="20"/>
      <c r="D620" s="16"/>
      <c r="E620" s="16"/>
      <c r="F620" s="16"/>
      <c r="G620" s="16"/>
      <c r="H620" s="17"/>
      <c r="I620" s="17"/>
      <c r="J620" s="17"/>
      <c r="K620" s="17"/>
      <c r="L620" s="17"/>
      <c r="M620" s="17"/>
      <c r="N620" s="17"/>
      <c r="O620" s="15"/>
      <c r="P620" s="14"/>
      <c r="Q620" s="14"/>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
      <c r="BH620" s="1"/>
      <c r="BI620" s="1"/>
      <c r="BJ620" s="1"/>
      <c r="BK620" s="1"/>
      <c r="BL620" s="1"/>
      <c r="BM620" s="1"/>
      <c r="BN620" s="1"/>
      <c r="BO620" s="1"/>
      <c r="BP620" s="1"/>
      <c r="BQ620" s="1"/>
      <c r="BR620" s="1"/>
      <c r="BS620" s="1"/>
      <c r="BT620" s="1"/>
    </row>
    <row r="621" spans="1:72" s="96" customFormat="1" x14ac:dyDescent="0.2">
      <c r="A621" s="17"/>
      <c r="B621" s="17"/>
      <c r="C621" s="20"/>
      <c r="D621" s="16"/>
      <c r="E621" s="16"/>
      <c r="F621" s="16"/>
      <c r="G621" s="16"/>
      <c r="H621" s="17"/>
      <c r="I621" s="17"/>
      <c r="J621" s="17"/>
      <c r="K621" s="17"/>
      <c r="L621" s="17"/>
      <c r="M621" s="17"/>
      <c r="N621" s="17"/>
      <c r="O621" s="15"/>
      <c r="P621" s="14"/>
      <c r="Q621" s="14"/>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
      <c r="BH621" s="1"/>
      <c r="BI621" s="1"/>
      <c r="BJ621" s="1"/>
      <c r="BK621" s="1"/>
      <c r="BL621" s="1"/>
      <c r="BM621" s="1"/>
      <c r="BN621" s="1"/>
      <c r="BO621" s="1"/>
      <c r="BP621" s="1"/>
      <c r="BQ621" s="1"/>
      <c r="BR621" s="1"/>
      <c r="BS621" s="1"/>
      <c r="BT621" s="1"/>
    </row>
    <row r="622" spans="1:72" s="96" customFormat="1" x14ac:dyDescent="0.2">
      <c r="A622" s="17"/>
      <c r="B622" s="17"/>
      <c r="C622" s="20"/>
      <c r="D622" s="16"/>
      <c r="E622" s="16"/>
      <c r="F622" s="16"/>
      <c r="G622" s="16"/>
      <c r="H622" s="17"/>
      <c r="I622" s="17"/>
      <c r="J622" s="17"/>
      <c r="K622" s="17"/>
      <c r="L622" s="17"/>
      <c r="M622" s="17"/>
      <c r="N622" s="17"/>
      <c r="O622" s="15"/>
      <c r="P622" s="14"/>
      <c r="Q622" s="14"/>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
      <c r="BH622" s="1"/>
      <c r="BI622" s="1"/>
      <c r="BJ622" s="1"/>
      <c r="BK622" s="1"/>
      <c r="BL622" s="1"/>
      <c r="BM622" s="1"/>
      <c r="BN622" s="1"/>
      <c r="BO622" s="1"/>
      <c r="BP622" s="1"/>
      <c r="BQ622" s="1"/>
      <c r="BR622" s="1"/>
      <c r="BS622" s="1"/>
      <c r="BT622" s="1"/>
    </row>
    <row r="623" spans="1:72" s="96" customFormat="1" x14ac:dyDescent="0.2">
      <c r="A623" s="17"/>
      <c r="B623" s="17"/>
      <c r="C623" s="20"/>
      <c r="D623" s="16"/>
      <c r="E623" s="16"/>
      <c r="F623" s="16"/>
      <c r="G623" s="16"/>
      <c r="H623" s="17"/>
      <c r="I623" s="17"/>
      <c r="J623" s="17"/>
      <c r="K623" s="17"/>
      <c r="L623" s="17"/>
      <c r="M623" s="17"/>
      <c r="N623" s="17"/>
      <c r="O623" s="15"/>
      <c r="P623" s="14"/>
      <c r="Q623" s="14"/>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
      <c r="BH623" s="1"/>
      <c r="BI623" s="1"/>
      <c r="BJ623" s="1"/>
      <c r="BK623" s="1"/>
      <c r="BL623" s="1"/>
      <c r="BM623" s="1"/>
      <c r="BN623" s="1"/>
      <c r="BO623" s="1"/>
      <c r="BP623" s="1"/>
      <c r="BQ623" s="1"/>
      <c r="BR623" s="1"/>
      <c r="BS623" s="1"/>
      <c r="BT623" s="1"/>
    </row>
    <row r="624" spans="1:72" s="96" customFormat="1" x14ac:dyDescent="0.2">
      <c r="A624" s="17"/>
      <c r="B624" s="17"/>
      <c r="C624" s="20"/>
      <c r="D624" s="16"/>
      <c r="E624" s="16"/>
      <c r="F624" s="16"/>
      <c r="G624" s="16"/>
      <c r="H624" s="17"/>
      <c r="I624" s="17"/>
      <c r="J624" s="17"/>
      <c r="K624" s="17"/>
      <c r="L624" s="17"/>
      <c r="M624" s="17"/>
      <c r="N624" s="17"/>
      <c r="O624" s="15"/>
      <c r="P624" s="14"/>
      <c r="Q624" s="14"/>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
      <c r="BH624" s="1"/>
      <c r="BI624" s="1"/>
      <c r="BJ624" s="1"/>
      <c r="BK624" s="1"/>
      <c r="BL624" s="1"/>
      <c r="BM624" s="1"/>
      <c r="BN624" s="1"/>
      <c r="BO624" s="1"/>
      <c r="BP624" s="1"/>
      <c r="BQ624" s="1"/>
      <c r="BR624" s="1"/>
      <c r="BS624" s="1"/>
      <c r="BT624" s="1"/>
    </row>
    <row r="625" spans="1:72" s="96" customFormat="1" x14ac:dyDescent="0.2">
      <c r="A625" s="17"/>
      <c r="B625" s="17"/>
      <c r="C625" s="20"/>
      <c r="D625" s="16"/>
      <c r="E625" s="16"/>
      <c r="F625" s="16"/>
      <c r="G625" s="16"/>
      <c r="H625" s="17"/>
      <c r="I625" s="17"/>
      <c r="J625" s="17"/>
      <c r="K625" s="17"/>
      <c r="L625" s="17"/>
      <c r="M625" s="17"/>
      <c r="N625" s="17"/>
      <c r="O625" s="15"/>
      <c r="P625" s="14"/>
      <c r="Q625" s="14"/>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
      <c r="BH625" s="1"/>
      <c r="BI625" s="1"/>
      <c r="BJ625" s="1"/>
      <c r="BK625" s="1"/>
      <c r="BL625" s="1"/>
      <c r="BM625" s="1"/>
      <c r="BN625" s="1"/>
      <c r="BO625" s="1"/>
      <c r="BP625" s="1"/>
      <c r="BQ625" s="1"/>
      <c r="BR625" s="1"/>
      <c r="BS625" s="1"/>
      <c r="BT625" s="1"/>
    </row>
    <row r="626" spans="1:72" s="96" customFormat="1" x14ac:dyDescent="0.2">
      <c r="A626" s="17"/>
      <c r="B626" s="17"/>
      <c r="C626" s="20"/>
      <c r="D626" s="16"/>
      <c r="E626" s="16"/>
      <c r="F626" s="16"/>
      <c r="G626" s="16"/>
      <c r="H626" s="17"/>
      <c r="I626" s="17"/>
      <c r="J626" s="17"/>
      <c r="K626" s="17"/>
      <c r="L626" s="17"/>
      <c r="M626" s="17"/>
      <c r="N626" s="17"/>
      <c r="O626" s="15"/>
      <c r="P626" s="14"/>
      <c r="Q626" s="14"/>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
      <c r="BH626" s="1"/>
      <c r="BI626" s="1"/>
      <c r="BJ626" s="1"/>
      <c r="BK626" s="1"/>
      <c r="BL626" s="1"/>
      <c r="BM626" s="1"/>
      <c r="BN626" s="1"/>
      <c r="BO626" s="1"/>
      <c r="BP626" s="1"/>
      <c r="BQ626" s="1"/>
      <c r="BR626" s="1"/>
      <c r="BS626" s="1"/>
      <c r="BT626" s="1"/>
    </row>
    <row r="627" spans="1:72" s="96" customFormat="1" x14ac:dyDescent="0.2">
      <c r="A627" s="17"/>
      <c r="B627" s="17"/>
      <c r="C627" s="20"/>
      <c r="D627" s="16"/>
      <c r="E627" s="16"/>
      <c r="F627" s="16"/>
      <c r="G627" s="16"/>
      <c r="H627" s="17"/>
      <c r="I627" s="17"/>
      <c r="J627" s="17"/>
      <c r="K627" s="17"/>
      <c r="L627" s="17"/>
      <c r="M627" s="17"/>
      <c r="N627" s="17"/>
      <c r="O627" s="15"/>
      <c r="P627" s="14"/>
      <c r="Q627" s="14"/>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
      <c r="BH627" s="1"/>
      <c r="BI627" s="1"/>
      <c r="BJ627" s="1"/>
      <c r="BK627" s="1"/>
      <c r="BL627" s="1"/>
      <c r="BM627" s="1"/>
      <c r="BN627" s="1"/>
      <c r="BO627" s="1"/>
      <c r="BP627" s="1"/>
      <c r="BQ627" s="1"/>
      <c r="BR627" s="1"/>
      <c r="BS627" s="1"/>
      <c r="BT627" s="1"/>
    </row>
    <row r="628" spans="1:72" s="96" customFormat="1" x14ac:dyDescent="0.2">
      <c r="A628" s="17"/>
      <c r="B628" s="17"/>
      <c r="C628" s="20"/>
      <c r="D628" s="16"/>
      <c r="E628" s="16"/>
      <c r="F628" s="16"/>
      <c r="G628" s="16"/>
      <c r="H628" s="17"/>
      <c r="I628" s="17"/>
      <c r="J628" s="17"/>
      <c r="K628" s="17"/>
      <c r="L628" s="17"/>
      <c r="M628" s="17"/>
      <c r="N628" s="17"/>
      <c r="O628" s="15"/>
      <c r="P628" s="14"/>
      <c r="Q628" s="14"/>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
      <c r="BH628" s="1"/>
      <c r="BI628" s="1"/>
      <c r="BJ628" s="1"/>
      <c r="BK628" s="1"/>
      <c r="BL628" s="1"/>
      <c r="BM628" s="1"/>
      <c r="BN628" s="1"/>
      <c r="BO628" s="1"/>
      <c r="BP628" s="1"/>
      <c r="BQ628" s="1"/>
      <c r="BR628" s="1"/>
      <c r="BS628" s="1"/>
      <c r="BT628" s="1"/>
    </row>
    <row r="629" spans="1:72" s="96" customFormat="1" x14ac:dyDescent="0.2">
      <c r="A629" s="17"/>
      <c r="B629" s="17"/>
      <c r="C629" s="20"/>
      <c r="D629" s="16"/>
      <c r="E629" s="16"/>
      <c r="F629" s="16"/>
      <c r="G629" s="16"/>
      <c r="H629" s="17"/>
      <c r="I629" s="17"/>
      <c r="J629" s="17"/>
      <c r="K629" s="17"/>
      <c r="L629" s="17"/>
      <c r="M629" s="17"/>
      <c r="N629" s="17"/>
      <c r="O629" s="15"/>
      <c r="P629" s="14"/>
      <c r="Q629" s="14"/>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
      <c r="BH629" s="1"/>
      <c r="BI629" s="1"/>
      <c r="BJ629" s="1"/>
      <c r="BK629" s="1"/>
      <c r="BL629" s="1"/>
      <c r="BM629" s="1"/>
      <c r="BN629" s="1"/>
      <c r="BO629" s="1"/>
      <c r="BP629" s="1"/>
      <c r="BQ629" s="1"/>
      <c r="BR629" s="1"/>
      <c r="BS629" s="1"/>
      <c r="BT629" s="1"/>
    </row>
    <row r="630" spans="1:72" s="96" customFormat="1" x14ac:dyDescent="0.2">
      <c r="A630" s="17"/>
      <c r="B630" s="17"/>
      <c r="C630" s="20"/>
      <c r="D630" s="16"/>
      <c r="E630" s="16"/>
      <c r="F630" s="16"/>
      <c r="G630" s="16"/>
      <c r="H630" s="17"/>
      <c r="I630" s="17"/>
      <c r="J630" s="17"/>
      <c r="K630" s="17"/>
      <c r="L630" s="17"/>
      <c r="M630" s="17"/>
      <c r="N630" s="17"/>
      <c r="O630" s="15"/>
      <c r="P630" s="14"/>
      <c r="Q630" s="14"/>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
      <c r="BH630" s="1"/>
      <c r="BI630" s="1"/>
      <c r="BJ630" s="1"/>
      <c r="BK630" s="1"/>
      <c r="BL630" s="1"/>
      <c r="BM630" s="1"/>
      <c r="BN630" s="1"/>
      <c r="BO630" s="1"/>
      <c r="BP630" s="1"/>
      <c r="BQ630" s="1"/>
      <c r="BR630" s="1"/>
      <c r="BS630" s="1"/>
      <c r="BT630" s="1"/>
    </row>
    <row r="631" spans="1:72" s="96" customFormat="1" x14ac:dyDescent="0.2">
      <c r="A631" s="17"/>
      <c r="B631" s="17"/>
      <c r="C631" s="20"/>
      <c r="D631" s="16"/>
      <c r="E631" s="16"/>
      <c r="F631" s="16"/>
      <c r="G631" s="16"/>
      <c r="H631" s="17"/>
      <c r="I631" s="17"/>
      <c r="J631" s="17"/>
      <c r="K631" s="17"/>
      <c r="L631" s="17"/>
      <c r="M631" s="17"/>
      <c r="N631" s="17"/>
      <c r="O631" s="15"/>
      <c r="P631" s="14"/>
      <c r="Q631" s="14"/>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
      <c r="BH631" s="1"/>
      <c r="BI631" s="1"/>
      <c r="BJ631" s="1"/>
      <c r="BK631" s="1"/>
      <c r="BL631" s="1"/>
      <c r="BM631" s="1"/>
      <c r="BN631" s="1"/>
      <c r="BO631" s="1"/>
      <c r="BP631" s="1"/>
      <c r="BQ631" s="1"/>
      <c r="BR631" s="1"/>
      <c r="BS631" s="1"/>
      <c r="BT631" s="1"/>
    </row>
    <row r="632" spans="1:72" s="96" customFormat="1" x14ac:dyDescent="0.2">
      <c r="A632" s="17"/>
      <c r="B632" s="17"/>
      <c r="C632" s="20"/>
      <c r="D632" s="16"/>
      <c r="E632" s="16"/>
      <c r="F632" s="16"/>
      <c r="G632" s="16"/>
      <c r="H632" s="17"/>
      <c r="I632" s="17"/>
      <c r="J632" s="17"/>
      <c r="K632" s="17"/>
      <c r="L632" s="17"/>
      <c r="M632" s="17"/>
      <c r="N632" s="17"/>
      <c r="O632" s="15"/>
      <c r="P632" s="14"/>
      <c r="Q632" s="14"/>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
      <c r="BH632" s="1"/>
      <c r="BI632" s="1"/>
      <c r="BJ632" s="1"/>
      <c r="BK632" s="1"/>
      <c r="BL632" s="1"/>
      <c r="BM632" s="1"/>
      <c r="BN632" s="1"/>
      <c r="BO632" s="1"/>
      <c r="BP632" s="1"/>
      <c r="BQ632" s="1"/>
      <c r="BR632" s="1"/>
      <c r="BS632" s="1"/>
      <c r="BT632" s="1"/>
    </row>
    <row r="633" spans="1:72" s="96" customFormat="1" x14ac:dyDescent="0.2">
      <c r="A633" s="17"/>
      <c r="B633" s="17"/>
      <c r="C633" s="20"/>
      <c r="D633" s="16"/>
      <c r="E633" s="16"/>
      <c r="F633" s="16"/>
      <c r="G633" s="16"/>
      <c r="H633" s="17"/>
      <c r="I633" s="17"/>
      <c r="J633" s="17"/>
      <c r="K633" s="17"/>
      <c r="L633" s="17"/>
      <c r="M633" s="17"/>
      <c r="N633" s="17"/>
      <c r="O633" s="15"/>
      <c r="P633" s="14"/>
      <c r="Q633" s="14"/>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
      <c r="BH633" s="1"/>
      <c r="BI633" s="1"/>
      <c r="BJ633" s="1"/>
      <c r="BK633" s="1"/>
      <c r="BL633" s="1"/>
      <c r="BM633" s="1"/>
      <c r="BN633" s="1"/>
      <c r="BO633" s="1"/>
      <c r="BP633" s="1"/>
      <c r="BQ633" s="1"/>
      <c r="BR633" s="1"/>
      <c r="BS633" s="1"/>
      <c r="BT633" s="1"/>
    </row>
    <row r="634" spans="1:72" s="96" customFormat="1" x14ac:dyDescent="0.2">
      <c r="A634" s="17"/>
      <c r="B634" s="17"/>
      <c r="C634" s="20"/>
      <c r="D634" s="16"/>
      <c r="E634" s="16"/>
      <c r="F634" s="16"/>
      <c r="G634" s="16"/>
      <c r="H634" s="17"/>
      <c r="I634" s="17"/>
      <c r="J634" s="17"/>
      <c r="K634" s="17"/>
      <c r="L634" s="17"/>
      <c r="M634" s="17"/>
      <c r="N634" s="17"/>
      <c r="O634" s="15"/>
      <c r="P634" s="14"/>
      <c r="Q634" s="14"/>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
      <c r="BH634" s="1"/>
      <c r="BI634" s="1"/>
      <c r="BJ634" s="1"/>
      <c r="BK634" s="1"/>
      <c r="BL634" s="1"/>
      <c r="BM634" s="1"/>
      <c r="BN634" s="1"/>
      <c r="BO634" s="1"/>
      <c r="BP634" s="1"/>
      <c r="BQ634" s="1"/>
      <c r="BR634" s="1"/>
      <c r="BS634" s="1"/>
      <c r="BT634" s="1"/>
    </row>
    <row r="635" spans="1:72" s="96" customFormat="1" x14ac:dyDescent="0.2">
      <c r="A635" s="17"/>
      <c r="B635" s="17"/>
      <c r="C635" s="20"/>
      <c r="D635" s="16"/>
      <c r="E635" s="16"/>
      <c r="F635" s="16"/>
      <c r="G635" s="16"/>
      <c r="H635" s="17"/>
      <c r="I635" s="17"/>
      <c r="J635" s="17"/>
      <c r="K635" s="17"/>
      <c r="L635" s="17"/>
      <c r="M635" s="17"/>
      <c r="N635" s="17"/>
      <c r="O635" s="15"/>
      <c r="P635" s="14"/>
      <c r="Q635" s="14"/>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
      <c r="BH635" s="1"/>
      <c r="BI635" s="1"/>
      <c r="BJ635" s="1"/>
      <c r="BK635" s="1"/>
      <c r="BL635" s="1"/>
      <c r="BM635" s="1"/>
      <c r="BN635" s="1"/>
      <c r="BO635" s="1"/>
      <c r="BP635" s="1"/>
      <c r="BQ635" s="1"/>
      <c r="BR635" s="1"/>
      <c r="BS635" s="1"/>
      <c r="BT635" s="1"/>
    </row>
    <row r="636" spans="1:72" s="96" customFormat="1" x14ac:dyDescent="0.2">
      <c r="A636" s="17"/>
      <c r="B636" s="17"/>
      <c r="C636" s="20"/>
      <c r="D636" s="16"/>
      <c r="E636" s="16"/>
      <c r="F636" s="16"/>
      <c r="G636" s="16"/>
      <c r="H636" s="17"/>
      <c r="I636" s="17"/>
      <c r="J636" s="17"/>
      <c r="K636" s="17"/>
      <c r="L636" s="17"/>
      <c r="M636" s="17"/>
      <c r="N636" s="17"/>
      <c r="O636" s="15"/>
      <c r="P636" s="14"/>
      <c r="Q636" s="14"/>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
      <c r="BH636" s="1"/>
      <c r="BI636" s="1"/>
      <c r="BJ636" s="1"/>
      <c r="BK636" s="1"/>
      <c r="BL636" s="1"/>
      <c r="BM636" s="1"/>
      <c r="BN636" s="1"/>
      <c r="BO636" s="1"/>
      <c r="BP636" s="1"/>
      <c r="BQ636" s="1"/>
      <c r="BR636" s="1"/>
      <c r="BS636" s="1"/>
      <c r="BT636" s="1"/>
    </row>
    <row r="637" spans="1:72" s="96" customFormat="1" x14ac:dyDescent="0.2">
      <c r="A637" s="17"/>
      <c r="B637" s="17"/>
      <c r="C637" s="20"/>
      <c r="D637" s="16"/>
      <c r="E637" s="16"/>
      <c r="F637" s="16"/>
      <c r="G637" s="16"/>
      <c r="H637" s="17"/>
      <c r="I637" s="17"/>
      <c r="J637" s="17"/>
      <c r="K637" s="17"/>
      <c r="L637" s="17"/>
      <c r="M637" s="17"/>
      <c r="N637" s="17"/>
      <c r="O637" s="15"/>
      <c r="P637" s="14"/>
      <c r="Q637" s="14"/>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
      <c r="BH637" s="1"/>
      <c r="BI637" s="1"/>
      <c r="BJ637" s="1"/>
      <c r="BK637" s="1"/>
      <c r="BL637" s="1"/>
      <c r="BM637" s="1"/>
      <c r="BN637" s="1"/>
      <c r="BO637" s="1"/>
      <c r="BP637" s="1"/>
      <c r="BQ637" s="1"/>
      <c r="BR637" s="1"/>
      <c r="BS637" s="1"/>
      <c r="BT637" s="1"/>
    </row>
    <row r="638" spans="1:72" s="96" customFormat="1" x14ac:dyDescent="0.2">
      <c r="A638" s="17"/>
      <c r="B638" s="17"/>
      <c r="C638" s="20"/>
      <c r="D638" s="16"/>
      <c r="E638" s="16"/>
      <c r="F638" s="16"/>
      <c r="G638" s="16"/>
      <c r="H638" s="17"/>
      <c r="I638" s="17"/>
      <c r="J638" s="17"/>
      <c r="K638" s="17"/>
      <c r="L638" s="17"/>
      <c r="M638" s="17"/>
      <c r="N638" s="17"/>
      <c r="O638" s="15"/>
      <c r="P638" s="14"/>
      <c r="Q638" s="14"/>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
      <c r="BH638" s="1"/>
      <c r="BI638" s="1"/>
      <c r="BJ638" s="1"/>
      <c r="BK638" s="1"/>
      <c r="BL638" s="1"/>
      <c r="BM638" s="1"/>
      <c r="BN638" s="1"/>
      <c r="BO638" s="1"/>
      <c r="BP638" s="1"/>
      <c r="BQ638" s="1"/>
      <c r="BR638" s="1"/>
      <c r="BS638" s="1"/>
      <c r="BT638" s="1"/>
    </row>
    <row r="639" spans="1:72" s="96" customFormat="1" x14ac:dyDescent="0.2">
      <c r="A639" s="17"/>
      <c r="B639" s="17"/>
      <c r="C639" s="20"/>
      <c r="D639" s="16"/>
      <c r="E639" s="16"/>
      <c r="F639" s="16"/>
      <c r="G639" s="16"/>
      <c r="H639" s="17"/>
      <c r="I639" s="17"/>
      <c r="J639" s="17"/>
      <c r="K639" s="17"/>
      <c r="L639" s="17"/>
      <c r="M639" s="17"/>
      <c r="N639" s="17"/>
      <c r="O639" s="15"/>
      <c r="P639" s="14"/>
      <c r="Q639" s="14"/>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
      <c r="BH639" s="1"/>
      <c r="BI639" s="1"/>
      <c r="BJ639" s="1"/>
      <c r="BK639" s="1"/>
      <c r="BL639" s="1"/>
      <c r="BM639" s="1"/>
      <c r="BN639" s="1"/>
      <c r="BO639" s="1"/>
      <c r="BP639" s="1"/>
      <c r="BQ639" s="1"/>
      <c r="BR639" s="1"/>
      <c r="BS639" s="1"/>
      <c r="BT639" s="1"/>
    </row>
    <row r="640" spans="1:72" s="96" customFormat="1" x14ac:dyDescent="0.2">
      <c r="A640" s="17"/>
      <c r="B640" s="17"/>
      <c r="C640" s="20"/>
      <c r="D640" s="16"/>
      <c r="E640" s="16"/>
      <c r="F640" s="16"/>
      <c r="G640" s="16"/>
      <c r="H640" s="17"/>
      <c r="I640" s="17"/>
      <c r="J640" s="17"/>
      <c r="K640" s="17"/>
      <c r="L640" s="17"/>
      <c r="M640" s="17"/>
      <c r="N640" s="17"/>
      <c r="O640" s="15"/>
      <c r="P640" s="14"/>
      <c r="Q640" s="14"/>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
      <c r="BH640" s="1"/>
      <c r="BI640" s="1"/>
      <c r="BJ640" s="1"/>
      <c r="BK640" s="1"/>
      <c r="BL640" s="1"/>
      <c r="BM640" s="1"/>
      <c r="BN640" s="1"/>
      <c r="BO640" s="1"/>
      <c r="BP640" s="1"/>
      <c r="BQ640" s="1"/>
      <c r="BR640" s="1"/>
      <c r="BS640" s="1"/>
      <c r="BT640" s="1"/>
    </row>
    <row r="641" spans="1:72" s="96" customFormat="1" x14ac:dyDescent="0.2">
      <c r="A641" s="17"/>
      <c r="B641" s="17"/>
      <c r="C641" s="20"/>
      <c r="D641" s="16"/>
      <c r="E641" s="16"/>
      <c r="F641" s="16"/>
      <c r="G641" s="16"/>
      <c r="H641" s="17"/>
      <c r="I641" s="17"/>
      <c r="J641" s="17"/>
      <c r="K641" s="17"/>
      <c r="L641" s="17"/>
      <c r="M641" s="17"/>
      <c r="N641" s="17"/>
      <c r="O641" s="15"/>
      <c r="P641" s="14"/>
      <c r="Q641" s="14"/>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
      <c r="BH641" s="1"/>
      <c r="BI641" s="1"/>
      <c r="BJ641" s="1"/>
      <c r="BK641" s="1"/>
      <c r="BL641" s="1"/>
      <c r="BM641" s="1"/>
      <c r="BN641" s="1"/>
      <c r="BO641" s="1"/>
      <c r="BP641" s="1"/>
      <c r="BQ641" s="1"/>
      <c r="BR641" s="1"/>
      <c r="BS641" s="1"/>
      <c r="BT641" s="1"/>
    </row>
    <row r="642" spans="1:72" s="96" customFormat="1" x14ac:dyDescent="0.2">
      <c r="A642" s="17"/>
      <c r="B642" s="17"/>
      <c r="C642" s="20"/>
      <c r="D642" s="16"/>
      <c r="E642" s="16"/>
      <c r="F642" s="16"/>
      <c r="G642" s="16"/>
      <c r="H642" s="17"/>
      <c r="I642" s="17"/>
      <c r="J642" s="17"/>
      <c r="K642" s="17"/>
      <c r="L642" s="17"/>
      <c r="M642" s="17"/>
      <c r="N642" s="17"/>
      <c r="O642" s="15"/>
      <c r="P642" s="14"/>
      <c r="Q642" s="14"/>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
      <c r="BH642" s="1"/>
      <c r="BI642" s="1"/>
      <c r="BJ642" s="1"/>
      <c r="BK642" s="1"/>
      <c r="BL642" s="1"/>
      <c r="BM642" s="1"/>
      <c r="BN642" s="1"/>
      <c r="BO642" s="1"/>
      <c r="BP642" s="1"/>
      <c r="BQ642" s="1"/>
      <c r="BR642" s="1"/>
      <c r="BS642" s="1"/>
      <c r="BT642" s="1"/>
    </row>
    <row r="643" spans="1:72" s="96" customFormat="1" x14ac:dyDescent="0.2">
      <c r="A643" s="17"/>
      <c r="B643" s="17"/>
      <c r="C643" s="20"/>
      <c r="D643" s="16"/>
      <c r="E643" s="16"/>
      <c r="F643" s="16"/>
      <c r="G643" s="16"/>
      <c r="H643" s="17"/>
      <c r="I643" s="17"/>
      <c r="J643" s="17"/>
      <c r="K643" s="17"/>
      <c r="L643" s="17"/>
      <c r="M643" s="17"/>
      <c r="N643" s="17"/>
      <c r="O643" s="15"/>
      <c r="P643" s="14"/>
      <c r="Q643" s="14"/>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
      <c r="BH643" s="1"/>
      <c r="BI643" s="1"/>
      <c r="BJ643" s="1"/>
      <c r="BK643" s="1"/>
      <c r="BL643" s="1"/>
      <c r="BM643" s="1"/>
      <c r="BN643" s="1"/>
      <c r="BO643" s="1"/>
      <c r="BP643" s="1"/>
      <c r="BQ643" s="1"/>
      <c r="BR643" s="1"/>
      <c r="BS643" s="1"/>
      <c r="BT643" s="1"/>
    </row>
    <row r="644" spans="1:72" s="96" customFormat="1" x14ac:dyDescent="0.2">
      <c r="A644" s="17"/>
      <c r="B644" s="17"/>
      <c r="C644" s="20"/>
      <c r="D644" s="16"/>
      <c r="E644" s="16"/>
      <c r="F644" s="16"/>
      <c r="G644" s="16"/>
      <c r="H644" s="17"/>
      <c r="I644" s="17"/>
      <c r="J644" s="17"/>
      <c r="K644" s="17"/>
      <c r="L644" s="17"/>
      <c r="M644" s="17"/>
      <c r="N644" s="17"/>
      <c r="O644" s="15"/>
      <c r="P644" s="14"/>
      <c r="Q644" s="14"/>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
      <c r="BH644" s="1"/>
      <c r="BI644" s="1"/>
      <c r="BJ644" s="1"/>
      <c r="BK644" s="1"/>
      <c r="BL644" s="1"/>
      <c r="BM644" s="1"/>
      <c r="BN644" s="1"/>
      <c r="BO644" s="1"/>
      <c r="BP644" s="1"/>
      <c r="BQ644" s="1"/>
      <c r="BR644" s="1"/>
      <c r="BS644" s="1"/>
      <c r="BT644" s="1"/>
    </row>
    <row r="645" spans="1:72" s="96" customFormat="1" x14ac:dyDescent="0.2">
      <c r="A645" s="17"/>
      <c r="B645" s="17"/>
      <c r="C645" s="20"/>
      <c r="D645" s="16"/>
      <c r="E645" s="16"/>
      <c r="F645" s="16"/>
      <c r="G645" s="16"/>
      <c r="H645" s="17"/>
      <c r="I645" s="17"/>
      <c r="J645" s="17"/>
      <c r="K645" s="17"/>
      <c r="L645" s="17"/>
      <c r="M645" s="17"/>
      <c r="N645" s="17"/>
      <c r="O645" s="15"/>
      <c r="P645" s="14"/>
      <c r="Q645" s="14"/>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
      <c r="BH645" s="1"/>
      <c r="BI645" s="1"/>
      <c r="BJ645" s="1"/>
      <c r="BK645" s="1"/>
      <c r="BL645" s="1"/>
      <c r="BM645" s="1"/>
      <c r="BN645" s="1"/>
      <c r="BO645" s="1"/>
      <c r="BP645" s="1"/>
      <c r="BQ645" s="1"/>
      <c r="BR645" s="1"/>
      <c r="BS645" s="1"/>
      <c r="BT645" s="1"/>
    </row>
    <row r="646" spans="1:72" s="96" customFormat="1" x14ac:dyDescent="0.2">
      <c r="A646" s="17"/>
      <c r="B646" s="17"/>
      <c r="C646" s="20"/>
      <c r="D646" s="16"/>
      <c r="E646" s="16"/>
      <c r="F646" s="16"/>
      <c r="G646" s="16"/>
      <c r="H646" s="17"/>
      <c r="I646" s="17"/>
      <c r="J646" s="17"/>
      <c r="K646" s="17"/>
      <c r="L646" s="17"/>
      <c r="M646" s="17"/>
      <c r="N646" s="17"/>
      <c r="O646" s="15"/>
      <c r="P646" s="14"/>
      <c r="Q646" s="14"/>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
      <c r="BH646" s="1"/>
      <c r="BI646" s="1"/>
      <c r="BJ646" s="1"/>
      <c r="BK646" s="1"/>
      <c r="BL646" s="1"/>
      <c r="BM646" s="1"/>
      <c r="BN646" s="1"/>
      <c r="BO646" s="1"/>
      <c r="BP646" s="1"/>
      <c r="BQ646" s="1"/>
      <c r="BR646" s="1"/>
      <c r="BS646" s="1"/>
      <c r="BT646" s="1"/>
    </row>
    <row r="647" spans="1:72" s="96" customFormat="1" x14ac:dyDescent="0.2">
      <c r="A647" s="17"/>
      <c r="B647" s="17"/>
      <c r="C647" s="20"/>
      <c r="D647" s="16"/>
      <c r="E647" s="16"/>
      <c r="F647" s="16"/>
      <c r="G647" s="16"/>
      <c r="H647" s="17"/>
      <c r="I647" s="17"/>
      <c r="J647" s="17"/>
      <c r="K647" s="17"/>
      <c r="L647" s="17"/>
      <c r="M647" s="17"/>
      <c r="N647" s="17"/>
      <c r="O647" s="15"/>
      <c r="P647" s="14"/>
      <c r="Q647" s="14"/>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
      <c r="BH647" s="1"/>
      <c r="BI647" s="1"/>
      <c r="BJ647" s="1"/>
      <c r="BK647" s="1"/>
      <c r="BL647" s="1"/>
      <c r="BM647" s="1"/>
      <c r="BN647" s="1"/>
      <c r="BO647" s="1"/>
      <c r="BP647" s="1"/>
      <c r="BQ647" s="1"/>
      <c r="BR647" s="1"/>
      <c r="BS647" s="1"/>
      <c r="BT647" s="1"/>
    </row>
    <row r="648" spans="1:72" s="96" customFormat="1" x14ac:dyDescent="0.2">
      <c r="A648" s="17"/>
      <c r="B648" s="17"/>
      <c r="C648" s="20"/>
      <c r="D648" s="16"/>
      <c r="E648" s="16"/>
      <c r="F648" s="16"/>
      <c r="G648" s="16"/>
      <c r="H648" s="17"/>
      <c r="I648" s="17"/>
      <c r="J648" s="17"/>
      <c r="K648" s="17"/>
      <c r="L648" s="17"/>
      <c r="M648" s="17"/>
      <c r="N648" s="17"/>
      <c r="O648" s="15"/>
      <c r="P648" s="14"/>
      <c r="Q648" s="14"/>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
      <c r="BH648" s="1"/>
      <c r="BI648" s="1"/>
      <c r="BJ648" s="1"/>
      <c r="BK648" s="1"/>
      <c r="BL648" s="1"/>
      <c r="BM648" s="1"/>
      <c r="BN648" s="1"/>
      <c r="BO648" s="1"/>
      <c r="BP648" s="1"/>
      <c r="BQ648" s="1"/>
      <c r="BR648" s="1"/>
      <c r="BS648" s="1"/>
      <c r="BT648" s="1"/>
    </row>
    <row r="649" spans="1:72" s="96" customFormat="1" x14ac:dyDescent="0.2">
      <c r="A649" s="17"/>
      <c r="B649" s="17"/>
      <c r="C649" s="20"/>
      <c r="D649" s="16"/>
      <c r="E649" s="16"/>
      <c r="F649" s="16"/>
      <c r="G649" s="16"/>
      <c r="H649" s="17"/>
      <c r="I649" s="17"/>
      <c r="J649" s="17"/>
      <c r="K649" s="17"/>
      <c r="L649" s="17"/>
      <c r="M649" s="17"/>
      <c r="N649" s="17"/>
      <c r="O649" s="15"/>
      <c r="P649" s="14"/>
      <c r="Q649" s="14"/>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
      <c r="BH649" s="1"/>
      <c r="BI649" s="1"/>
      <c r="BJ649" s="1"/>
      <c r="BK649" s="1"/>
      <c r="BL649" s="1"/>
      <c r="BM649" s="1"/>
      <c r="BN649" s="1"/>
      <c r="BO649" s="1"/>
      <c r="BP649" s="1"/>
      <c r="BQ649" s="1"/>
      <c r="BR649" s="1"/>
      <c r="BS649" s="1"/>
      <c r="BT649" s="1"/>
    </row>
    <row r="650" spans="1:72" s="96" customFormat="1" x14ac:dyDescent="0.2">
      <c r="A650" s="17"/>
      <c r="B650" s="17"/>
      <c r="C650" s="20"/>
      <c r="D650" s="16"/>
      <c r="E650" s="16"/>
      <c r="F650" s="16"/>
      <c r="G650" s="16"/>
      <c r="H650" s="17"/>
      <c r="I650" s="17"/>
      <c r="J650" s="17"/>
      <c r="K650" s="17"/>
      <c r="L650" s="17"/>
      <c r="M650" s="17"/>
      <c r="N650" s="17"/>
      <c r="O650" s="15"/>
      <c r="P650" s="14"/>
      <c r="Q650" s="14"/>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
      <c r="BH650" s="1"/>
      <c r="BI650" s="1"/>
      <c r="BJ650" s="1"/>
      <c r="BK650" s="1"/>
      <c r="BL650" s="1"/>
      <c r="BM650" s="1"/>
      <c r="BN650" s="1"/>
      <c r="BO650" s="1"/>
      <c r="BP650" s="1"/>
      <c r="BQ650" s="1"/>
      <c r="BR650" s="1"/>
      <c r="BS650" s="1"/>
      <c r="BT650" s="1"/>
    </row>
    <row r="651" spans="1:72" s="96" customFormat="1" x14ac:dyDescent="0.2">
      <c r="A651" s="17"/>
      <c r="B651" s="17"/>
      <c r="C651" s="20"/>
      <c r="D651" s="16"/>
      <c r="E651" s="16"/>
      <c r="F651" s="16"/>
      <c r="G651" s="16"/>
      <c r="H651" s="17"/>
      <c r="I651" s="17"/>
      <c r="J651" s="17"/>
      <c r="K651" s="17"/>
      <c r="L651" s="17"/>
      <c r="M651" s="17"/>
      <c r="N651" s="17"/>
      <c r="O651" s="15"/>
      <c r="P651" s="14"/>
      <c r="Q651" s="14"/>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
      <c r="BH651" s="1"/>
      <c r="BI651" s="1"/>
      <c r="BJ651" s="1"/>
      <c r="BK651" s="1"/>
      <c r="BL651" s="1"/>
      <c r="BM651" s="1"/>
      <c r="BN651" s="1"/>
      <c r="BO651" s="1"/>
      <c r="BP651" s="1"/>
      <c r="BQ651" s="1"/>
      <c r="BR651" s="1"/>
      <c r="BS651" s="1"/>
      <c r="BT651" s="1"/>
    </row>
    <row r="652" spans="1:72" s="96" customFormat="1" x14ac:dyDescent="0.2">
      <c r="A652" s="17"/>
      <c r="B652" s="17"/>
      <c r="C652" s="20"/>
      <c r="D652" s="16"/>
      <c r="E652" s="16"/>
      <c r="F652" s="16"/>
      <c r="G652" s="16"/>
      <c r="H652" s="17"/>
      <c r="I652" s="17"/>
      <c r="J652" s="17"/>
      <c r="K652" s="17"/>
      <c r="L652" s="17"/>
      <c r="M652" s="17"/>
      <c r="N652" s="17"/>
      <c r="O652" s="15"/>
      <c r="P652" s="14"/>
      <c r="Q652" s="14"/>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
      <c r="BH652" s="1"/>
      <c r="BI652" s="1"/>
      <c r="BJ652" s="1"/>
      <c r="BK652" s="1"/>
      <c r="BL652" s="1"/>
      <c r="BM652" s="1"/>
      <c r="BN652" s="1"/>
      <c r="BO652" s="1"/>
      <c r="BP652" s="1"/>
      <c r="BQ652" s="1"/>
      <c r="BR652" s="1"/>
      <c r="BS652" s="1"/>
      <c r="BT652" s="1"/>
    </row>
    <row r="653" spans="1:72" s="96" customFormat="1" x14ac:dyDescent="0.2">
      <c r="A653" s="17"/>
      <c r="B653" s="17"/>
      <c r="C653" s="20"/>
      <c r="D653" s="16"/>
      <c r="E653" s="16"/>
      <c r="F653" s="16"/>
      <c r="G653" s="16"/>
      <c r="H653" s="17"/>
      <c r="I653" s="17"/>
      <c r="J653" s="17"/>
      <c r="K653" s="17"/>
      <c r="L653" s="17"/>
      <c r="M653" s="17"/>
      <c r="N653" s="17"/>
      <c r="O653" s="15"/>
      <c r="P653" s="14"/>
      <c r="Q653" s="14"/>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
      <c r="BH653" s="1"/>
      <c r="BI653" s="1"/>
      <c r="BJ653" s="1"/>
      <c r="BK653" s="1"/>
      <c r="BL653" s="1"/>
      <c r="BM653" s="1"/>
      <c r="BN653" s="1"/>
      <c r="BO653" s="1"/>
      <c r="BP653" s="1"/>
      <c r="BQ653" s="1"/>
      <c r="BR653" s="1"/>
      <c r="BS653" s="1"/>
      <c r="BT653" s="1"/>
    </row>
    <row r="654" spans="1:72" s="96" customFormat="1" x14ac:dyDescent="0.2">
      <c r="A654" s="17"/>
      <c r="B654" s="17"/>
      <c r="C654" s="20"/>
      <c r="D654" s="16"/>
      <c r="E654" s="16"/>
      <c r="F654" s="16"/>
      <c r="G654" s="16"/>
      <c r="H654" s="17"/>
      <c r="I654" s="17"/>
      <c r="J654" s="17"/>
      <c r="K654" s="17"/>
      <c r="L654" s="17"/>
      <c r="M654" s="17"/>
      <c r="N654" s="17"/>
      <c r="O654" s="15"/>
      <c r="P654" s="14"/>
      <c r="Q654" s="14"/>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
      <c r="BH654" s="1"/>
      <c r="BI654" s="1"/>
      <c r="BJ654" s="1"/>
      <c r="BK654" s="1"/>
      <c r="BL654" s="1"/>
      <c r="BM654" s="1"/>
      <c r="BN654" s="1"/>
      <c r="BO654" s="1"/>
      <c r="BP654" s="1"/>
      <c r="BQ654" s="1"/>
      <c r="BR654" s="1"/>
      <c r="BS654" s="1"/>
      <c r="BT654" s="1"/>
    </row>
    <row r="655" spans="1:72" s="96" customFormat="1" x14ac:dyDescent="0.2">
      <c r="A655" s="17"/>
      <c r="B655" s="17"/>
      <c r="C655" s="20"/>
      <c r="D655" s="16"/>
      <c r="E655" s="16"/>
      <c r="F655" s="16"/>
      <c r="G655" s="16"/>
      <c r="H655" s="17"/>
      <c r="I655" s="17"/>
      <c r="J655" s="17"/>
      <c r="K655" s="17"/>
      <c r="L655" s="17"/>
      <c r="M655" s="17"/>
      <c r="N655" s="17"/>
      <c r="O655" s="15"/>
      <c r="P655" s="14"/>
      <c r="Q655" s="14"/>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
      <c r="BH655" s="1"/>
      <c r="BI655" s="1"/>
      <c r="BJ655" s="1"/>
      <c r="BK655" s="1"/>
      <c r="BL655" s="1"/>
      <c r="BM655" s="1"/>
      <c r="BN655" s="1"/>
      <c r="BO655" s="1"/>
      <c r="BP655" s="1"/>
      <c r="BQ655" s="1"/>
      <c r="BR655" s="1"/>
      <c r="BS655" s="1"/>
      <c r="BT655" s="1"/>
    </row>
    <row r="656" spans="1:72" s="96" customFormat="1" x14ac:dyDescent="0.2">
      <c r="A656" s="17"/>
      <c r="B656" s="17"/>
      <c r="C656" s="20"/>
      <c r="D656" s="16"/>
      <c r="E656" s="16"/>
      <c r="F656" s="16"/>
      <c r="G656" s="16"/>
      <c r="H656" s="17"/>
      <c r="I656" s="17"/>
      <c r="J656" s="17"/>
      <c r="K656" s="17"/>
      <c r="L656" s="17"/>
      <c r="M656" s="17"/>
      <c r="N656" s="17"/>
      <c r="O656" s="15"/>
      <c r="P656" s="14"/>
      <c r="Q656" s="14"/>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
      <c r="BH656" s="1"/>
      <c r="BI656" s="1"/>
      <c r="BJ656" s="1"/>
      <c r="BK656" s="1"/>
      <c r="BL656" s="1"/>
      <c r="BM656" s="1"/>
      <c r="BN656" s="1"/>
      <c r="BO656" s="1"/>
      <c r="BP656" s="1"/>
      <c r="BQ656" s="1"/>
      <c r="BR656" s="1"/>
      <c r="BS656" s="1"/>
      <c r="BT656" s="1"/>
    </row>
    <row r="657" spans="1:72" s="96" customFormat="1" x14ac:dyDescent="0.2">
      <c r="A657" s="17"/>
      <c r="B657" s="17"/>
      <c r="C657" s="20"/>
      <c r="D657" s="16"/>
      <c r="E657" s="16"/>
      <c r="F657" s="16"/>
      <c r="G657" s="16"/>
      <c r="H657" s="17"/>
      <c r="I657" s="17"/>
      <c r="J657" s="17"/>
      <c r="K657" s="17"/>
      <c r="L657" s="17"/>
      <c r="M657" s="17"/>
      <c r="N657" s="17"/>
      <c r="O657" s="15"/>
      <c r="P657" s="14"/>
      <c r="Q657" s="14"/>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
      <c r="BH657" s="1"/>
      <c r="BI657" s="1"/>
      <c r="BJ657" s="1"/>
      <c r="BK657" s="1"/>
      <c r="BL657" s="1"/>
      <c r="BM657" s="1"/>
      <c r="BN657" s="1"/>
      <c r="BO657" s="1"/>
      <c r="BP657" s="1"/>
      <c r="BQ657" s="1"/>
      <c r="BR657" s="1"/>
      <c r="BS657" s="1"/>
      <c r="BT657" s="1"/>
    </row>
    <row r="658" spans="1:72" s="96" customFormat="1" x14ac:dyDescent="0.2">
      <c r="A658" s="17"/>
      <c r="B658" s="17"/>
      <c r="C658" s="20"/>
      <c r="D658" s="16"/>
      <c r="E658" s="16"/>
      <c r="F658" s="16"/>
      <c r="G658" s="16"/>
      <c r="H658" s="17"/>
      <c r="I658" s="17"/>
      <c r="J658" s="17"/>
      <c r="K658" s="17"/>
      <c r="L658" s="17"/>
      <c r="M658" s="17"/>
      <c r="N658" s="17"/>
      <c r="O658" s="15"/>
      <c r="P658" s="14"/>
      <c r="Q658" s="14"/>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
      <c r="BH658" s="1"/>
      <c r="BI658" s="1"/>
      <c r="BJ658" s="1"/>
      <c r="BK658" s="1"/>
      <c r="BL658" s="1"/>
      <c r="BM658" s="1"/>
      <c r="BN658" s="1"/>
      <c r="BO658" s="1"/>
      <c r="BP658" s="1"/>
      <c r="BQ658" s="1"/>
      <c r="BR658" s="1"/>
      <c r="BS658" s="1"/>
      <c r="BT658" s="1"/>
    </row>
    <row r="659" spans="1:72" s="96" customFormat="1" x14ac:dyDescent="0.2">
      <c r="A659" s="17"/>
      <c r="B659" s="17"/>
      <c r="C659" s="20"/>
      <c r="D659" s="16"/>
      <c r="E659" s="16"/>
      <c r="F659" s="16"/>
      <c r="G659" s="16"/>
      <c r="H659" s="17"/>
      <c r="I659" s="17"/>
      <c r="J659" s="17"/>
      <c r="K659" s="17"/>
      <c r="L659" s="17"/>
      <c r="M659" s="17"/>
      <c r="N659" s="17"/>
      <c r="O659" s="15"/>
      <c r="P659" s="14"/>
      <c r="Q659" s="14"/>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
      <c r="BH659" s="1"/>
      <c r="BI659" s="1"/>
      <c r="BJ659" s="1"/>
      <c r="BK659" s="1"/>
      <c r="BL659" s="1"/>
      <c r="BM659" s="1"/>
      <c r="BN659" s="1"/>
      <c r="BO659" s="1"/>
      <c r="BP659" s="1"/>
      <c r="BQ659" s="1"/>
      <c r="BR659" s="1"/>
      <c r="BS659" s="1"/>
      <c r="BT659" s="1"/>
    </row>
    <row r="660" spans="1:72" s="96" customFormat="1" x14ac:dyDescent="0.2">
      <c r="A660" s="17"/>
      <c r="B660" s="17"/>
      <c r="C660" s="20"/>
      <c r="D660" s="16"/>
      <c r="E660" s="16"/>
      <c r="F660" s="16"/>
      <c r="G660" s="16"/>
      <c r="H660" s="17"/>
      <c r="I660" s="17"/>
      <c r="J660" s="17"/>
      <c r="K660" s="17"/>
      <c r="L660" s="17"/>
      <c r="M660" s="17"/>
      <c r="N660" s="17"/>
      <c r="O660" s="15"/>
      <c r="P660" s="14"/>
      <c r="Q660" s="14"/>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
      <c r="BH660" s="1"/>
      <c r="BI660" s="1"/>
      <c r="BJ660" s="1"/>
      <c r="BK660" s="1"/>
      <c r="BL660" s="1"/>
      <c r="BM660" s="1"/>
      <c r="BN660" s="1"/>
      <c r="BO660" s="1"/>
      <c r="BP660" s="1"/>
      <c r="BQ660" s="1"/>
      <c r="BR660" s="1"/>
      <c r="BS660" s="1"/>
      <c r="BT660" s="1"/>
    </row>
    <row r="661" spans="1:72" s="96" customFormat="1" x14ac:dyDescent="0.2">
      <c r="A661" s="17"/>
      <c r="B661" s="17"/>
      <c r="C661" s="20"/>
      <c r="D661" s="16"/>
      <c r="E661" s="16"/>
      <c r="F661" s="16"/>
      <c r="G661" s="16"/>
      <c r="H661" s="17"/>
      <c r="I661" s="17"/>
      <c r="J661" s="17"/>
      <c r="K661" s="17"/>
      <c r="L661" s="17"/>
      <c r="M661" s="17"/>
      <c r="N661" s="17"/>
      <c r="O661" s="15"/>
      <c r="P661" s="14"/>
      <c r="Q661" s="14"/>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
      <c r="BH661" s="1"/>
      <c r="BI661" s="1"/>
      <c r="BJ661" s="1"/>
      <c r="BK661" s="1"/>
      <c r="BL661" s="1"/>
      <c r="BM661" s="1"/>
      <c r="BN661" s="1"/>
      <c r="BO661" s="1"/>
      <c r="BP661" s="1"/>
      <c r="BQ661" s="1"/>
      <c r="BR661" s="1"/>
      <c r="BS661" s="1"/>
      <c r="BT661" s="1"/>
    </row>
    <row r="662" spans="1:72" s="96" customFormat="1" x14ac:dyDescent="0.2">
      <c r="A662" s="17"/>
      <c r="B662" s="17"/>
      <c r="C662" s="20"/>
      <c r="D662" s="16"/>
      <c r="E662" s="16"/>
      <c r="F662" s="16"/>
      <c r="G662" s="16"/>
      <c r="H662" s="17"/>
      <c r="I662" s="17"/>
      <c r="J662" s="17"/>
      <c r="K662" s="17"/>
      <c r="L662" s="17"/>
      <c r="M662" s="17"/>
      <c r="N662" s="17"/>
      <c r="O662" s="15"/>
      <c r="P662" s="14"/>
      <c r="Q662" s="14"/>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
      <c r="BH662" s="1"/>
      <c r="BI662" s="1"/>
      <c r="BJ662" s="1"/>
      <c r="BK662" s="1"/>
      <c r="BL662" s="1"/>
      <c r="BM662" s="1"/>
      <c r="BN662" s="1"/>
      <c r="BO662" s="1"/>
      <c r="BP662" s="1"/>
      <c r="BQ662" s="1"/>
      <c r="BR662" s="1"/>
      <c r="BS662" s="1"/>
      <c r="BT662" s="1"/>
    </row>
    <row r="663" spans="1:72" s="96" customFormat="1" x14ac:dyDescent="0.2">
      <c r="A663" s="17"/>
      <c r="B663" s="17"/>
      <c r="C663" s="20"/>
      <c r="D663" s="16"/>
      <c r="E663" s="16"/>
      <c r="F663" s="16"/>
      <c r="G663" s="16"/>
      <c r="H663" s="17"/>
      <c r="I663" s="17"/>
      <c r="J663" s="17"/>
      <c r="K663" s="17"/>
      <c r="L663" s="17"/>
      <c r="M663" s="17"/>
      <c r="N663" s="17"/>
      <c r="O663" s="15"/>
      <c r="P663" s="14"/>
      <c r="Q663" s="14"/>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
      <c r="BH663" s="1"/>
      <c r="BI663" s="1"/>
      <c r="BJ663" s="1"/>
      <c r="BK663" s="1"/>
      <c r="BL663" s="1"/>
      <c r="BM663" s="1"/>
      <c r="BN663" s="1"/>
      <c r="BO663" s="1"/>
      <c r="BP663" s="1"/>
      <c r="BQ663" s="1"/>
      <c r="BR663" s="1"/>
      <c r="BS663" s="1"/>
      <c r="BT663" s="1"/>
    </row>
    <row r="664" spans="1:72" s="96" customFormat="1" x14ac:dyDescent="0.2">
      <c r="A664" s="17"/>
      <c r="B664" s="17"/>
      <c r="C664" s="20"/>
      <c r="D664" s="16"/>
      <c r="E664" s="16"/>
      <c r="F664" s="16"/>
      <c r="G664" s="16"/>
      <c r="H664" s="17"/>
      <c r="I664" s="17"/>
      <c r="J664" s="17"/>
      <c r="K664" s="17"/>
      <c r="L664" s="17"/>
      <c r="M664" s="17"/>
      <c r="N664" s="17"/>
      <c r="O664" s="15"/>
      <c r="P664" s="14"/>
      <c r="Q664" s="14"/>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
      <c r="BH664" s="1"/>
      <c r="BI664" s="1"/>
      <c r="BJ664" s="1"/>
      <c r="BK664" s="1"/>
      <c r="BL664" s="1"/>
      <c r="BM664" s="1"/>
      <c r="BN664" s="1"/>
      <c r="BO664" s="1"/>
      <c r="BP664" s="1"/>
      <c r="BQ664" s="1"/>
      <c r="BR664" s="1"/>
      <c r="BS664" s="1"/>
      <c r="BT664" s="1"/>
    </row>
    <row r="665" spans="1:72" s="96" customFormat="1" x14ac:dyDescent="0.2">
      <c r="A665" s="17"/>
      <c r="B665" s="17"/>
      <c r="C665" s="20"/>
      <c r="D665" s="16"/>
      <c r="E665" s="16"/>
      <c r="F665" s="16"/>
      <c r="G665" s="16"/>
      <c r="H665" s="17"/>
      <c r="I665" s="17"/>
      <c r="J665" s="17"/>
      <c r="K665" s="17"/>
      <c r="L665" s="17"/>
      <c r="M665" s="17"/>
      <c r="N665" s="17"/>
      <c r="O665" s="15"/>
      <c r="P665" s="14"/>
      <c r="Q665" s="14"/>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
      <c r="BH665" s="1"/>
      <c r="BI665" s="1"/>
      <c r="BJ665" s="1"/>
      <c r="BK665" s="1"/>
      <c r="BL665" s="1"/>
      <c r="BM665" s="1"/>
      <c r="BN665" s="1"/>
      <c r="BO665" s="1"/>
      <c r="BP665" s="1"/>
      <c r="BQ665" s="1"/>
      <c r="BR665" s="1"/>
      <c r="BS665" s="1"/>
      <c r="BT665" s="1"/>
    </row>
    <row r="666" spans="1:72" s="96" customFormat="1" x14ac:dyDescent="0.2">
      <c r="A666" s="17"/>
      <c r="B666" s="17"/>
      <c r="C666" s="20"/>
      <c r="D666" s="16"/>
      <c r="E666" s="16"/>
      <c r="F666" s="16"/>
      <c r="G666" s="16"/>
      <c r="H666" s="17"/>
      <c r="I666" s="17"/>
      <c r="J666" s="17"/>
      <c r="K666" s="17"/>
      <c r="L666" s="17"/>
      <c r="M666" s="17"/>
      <c r="N666" s="17"/>
      <c r="O666" s="15"/>
      <c r="P666" s="14"/>
      <c r="Q666" s="14"/>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
      <c r="BH666" s="1"/>
      <c r="BI666" s="1"/>
      <c r="BJ666" s="1"/>
      <c r="BK666" s="1"/>
      <c r="BL666" s="1"/>
      <c r="BM666" s="1"/>
      <c r="BN666" s="1"/>
      <c r="BO666" s="1"/>
      <c r="BP666" s="1"/>
      <c r="BQ666" s="1"/>
      <c r="BR666" s="1"/>
      <c r="BS666" s="1"/>
      <c r="BT666" s="1"/>
    </row>
    <row r="667" spans="1:72" s="96" customFormat="1" x14ac:dyDescent="0.2">
      <c r="A667" s="17"/>
      <c r="B667" s="17"/>
      <c r="C667" s="20"/>
      <c r="D667" s="16"/>
      <c r="E667" s="16"/>
      <c r="F667" s="16"/>
      <c r="G667" s="16"/>
      <c r="H667" s="17"/>
      <c r="I667" s="17"/>
      <c r="J667" s="17"/>
      <c r="K667" s="17"/>
      <c r="L667" s="17"/>
      <c r="M667" s="17"/>
      <c r="N667" s="17"/>
      <c r="O667" s="15"/>
      <c r="P667" s="14"/>
      <c r="Q667" s="14"/>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
      <c r="BH667" s="1"/>
      <c r="BI667" s="1"/>
      <c r="BJ667" s="1"/>
      <c r="BK667" s="1"/>
      <c r="BL667" s="1"/>
      <c r="BM667" s="1"/>
      <c r="BN667" s="1"/>
      <c r="BO667" s="1"/>
      <c r="BP667" s="1"/>
      <c r="BQ667" s="1"/>
      <c r="BR667" s="1"/>
      <c r="BS667" s="1"/>
      <c r="BT667" s="1"/>
    </row>
    <row r="668" spans="1:72" s="96" customFormat="1" x14ac:dyDescent="0.2">
      <c r="A668" s="17"/>
      <c r="B668" s="17"/>
      <c r="C668" s="20"/>
      <c r="D668" s="16"/>
      <c r="E668" s="16"/>
      <c r="F668" s="16"/>
      <c r="G668" s="16"/>
      <c r="H668" s="17"/>
      <c r="I668" s="17"/>
      <c r="J668" s="17"/>
      <c r="K668" s="17"/>
      <c r="L668" s="17"/>
      <c r="M668" s="17"/>
      <c r="N668" s="17"/>
      <c r="O668" s="15"/>
      <c r="P668" s="14"/>
      <c r="Q668" s="14"/>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
      <c r="BH668" s="1"/>
      <c r="BI668" s="1"/>
      <c r="BJ668" s="1"/>
      <c r="BK668" s="1"/>
      <c r="BL668" s="1"/>
      <c r="BM668" s="1"/>
      <c r="BN668" s="1"/>
      <c r="BO668" s="1"/>
      <c r="BP668" s="1"/>
      <c r="BQ668" s="1"/>
      <c r="BR668" s="1"/>
      <c r="BS668" s="1"/>
      <c r="BT668" s="1"/>
    </row>
    <row r="669" spans="1:72" s="96" customFormat="1" x14ac:dyDescent="0.2">
      <c r="A669" s="17"/>
      <c r="B669" s="17"/>
      <c r="C669" s="20"/>
      <c r="D669" s="16"/>
      <c r="E669" s="16"/>
      <c r="F669" s="16"/>
      <c r="G669" s="16"/>
      <c r="H669" s="17"/>
      <c r="I669" s="17"/>
      <c r="J669" s="17"/>
      <c r="K669" s="17"/>
      <c r="L669" s="17"/>
      <c r="M669" s="17"/>
      <c r="N669" s="17"/>
      <c r="O669" s="15"/>
      <c r="P669" s="14"/>
      <c r="Q669" s="14"/>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
      <c r="BH669" s="1"/>
      <c r="BI669" s="1"/>
      <c r="BJ669" s="1"/>
      <c r="BK669" s="1"/>
      <c r="BL669" s="1"/>
      <c r="BM669" s="1"/>
      <c r="BN669" s="1"/>
      <c r="BO669" s="1"/>
      <c r="BP669" s="1"/>
      <c r="BQ669" s="1"/>
      <c r="BR669" s="1"/>
      <c r="BS669" s="1"/>
      <c r="BT669" s="1"/>
    </row>
    <row r="670" spans="1:72" s="96" customFormat="1" x14ac:dyDescent="0.2">
      <c r="A670" s="17"/>
      <c r="B670" s="17"/>
      <c r="C670" s="20"/>
      <c r="D670" s="16"/>
      <c r="E670" s="16"/>
      <c r="F670" s="16"/>
      <c r="G670" s="16"/>
      <c r="H670" s="17"/>
      <c r="I670" s="17"/>
      <c r="J670" s="17"/>
      <c r="K670" s="17"/>
      <c r="L670" s="17"/>
      <c r="M670" s="17"/>
      <c r="N670" s="17"/>
      <c r="O670" s="15"/>
      <c r="P670" s="14"/>
      <c r="Q670" s="14"/>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
      <c r="BH670" s="1"/>
      <c r="BI670" s="1"/>
      <c r="BJ670" s="1"/>
      <c r="BK670" s="1"/>
      <c r="BL670" s="1"/>
      <c r="BM670" s="1"/>
      <c r="BN670" s="1"/>
      <c r="BO670" s="1"/>
      <c r="BP670" s="1"/>
      <c r="BQ670" s="1"/>
      <c r="BR670" s="1"/>
      <c r="BS670" s="1"/>
      <c r="BT670" s="1"/>
    </row>
    <row r="671" spans="1:72" s="96" customFormat="1" x14ac:dyDescent="0.2">
      <c r="A671" s="17"/>
      <c r="B671" s="17"/>
      <c r="C671" s="20"/>
      <c r="D671" s="16"/>
      <c r="E671" s="16"/>
      <c r="F671" s="16"/>
      <c r="G671" s="16"/>
      <c r="H671" s="17"/>
      <c r="I671" s="17"/>
      <c r="J671" s="17"/>
      <c r="K671" s="17"/>
      <c r="L671" s="17"/>
      <c r="M671" s="17"/>
      <c r="N671" s="17"/>
      <c r="O671" s="15"/>
      <c r="P671" s="14"/>
      <c r="Q671" s="14"/>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
      <c r="BH671" s="1"/>
      <c r="BI671" s="1"/>
      <c r="BJ671" s="1"/>
      <c r="BK671" s="1"/>
      <c r="BL671" s="1"/>
      <c r="BM671" s="1"/>
      <c r="BN671" s="1"/>
      <c r="BO671" s="1"/>
      <c r="BP671" s="1"/>
      <c r="BQ671" s="1"/>
      <c r="BR671" s="1"/>
      <c r="BS671" s="1"/>
      <c r="BT671" s="1"/>
    </row>
    <row r="672" spans="1:72" s="96" customFormat="1" x14ac:dyDescent="0.2">
      <c r="A672" s="17"/>
      <c r="B672" s="17"/>
      <c r="C672" s="20"/>
      <c r="D672" s="16"/>
      <c r="E672" s="16"/>
      <c r="F672" s="16"/>
      <c r="G672" s="16"/>
      <c r="H672" s="17"/>
      <c r="I672" s="17"/>
      <c r="J672" s="17"/>
      <c r="K672" s="17"/>
      <c r="L672" s="17"/>
      <c r="M672" s="17"/>
      <c r="N672" s="17"/>
      <c r="O672" s="15"/>
      <c r="P672" s="14"/>
      <c r="Q672" s="14"/>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
      <c r="BH672" s="1"/>
      <c r="BI672" s="1"/>
      <c r="BJ672" s="1"/>
      <c r="BK672" s="1"/>
      <c r="BL672" s="1"/>
      <c r="BM672" s="1"/>
      <c r="BN672" s="1"/>
      <c r="BO672" s="1"/>
      <c r="BP672" s="1"/>
      <c r="BQ672" s="1"/>
      <c r="BR672" s="1"/>
      <c r="BS672" s="1"/>
      <c r="BT672" s="1"/>
    </row>
    <row r="673" spans="1:72" s="96" customFormat="1" x14ac:dyDescent="0.2">
      <c r="A673" s="17"/>
      <c r="B673" s="17"/>
      <c r="C673" s="20"/>
      <c r="D673" s="16"/>
      <c r="E673" s="16"/>
      <c r="F673" s="16"/>
      <c r="G673" s="16"/>
      <c r="H673" s="17"/>
      <c r="I673" s="17"/>
      <c r="J673" s="17"/>
      <c r="K673" s="17"/>
      <c r="L673" s="17"/>
      <c r="M673" s="17"/>
      <c r="N673" s="17"/>
      <c r="O673" s="15"/>
      <c r="P673" s="14"/>
      <c r="Q673" s="14"/>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
      <c r="BH673" s="1"/>
      <c r="BI673" s="1"/>
      <c r="BJ673" s="1"/>
      <c r="BK673" s="1"/>
      <c r="BL673" s="1"/>
      <c r="BM673" s="1"/>
      <c r="BN673" s="1"/>
      <c r="BO673" s="1"/>
      <c r="BP673" s="1"/>
      <c r="BQ673" s="1"/>
      <c r="BR673" s="1"/>
      <c r="BS673" s="1"/>
      <c r="BT673" s="1"/>
    </row>
    <row r="674" spans="1:72" s="96" customFormat="1" x14ac:dyDescent="0.2">
      <c r="A674" s="17"/>
      <c r="B674" s="17"/>
      <c r="C674" s="20"/>
      <c r="D674" s="16"/>
      <c r="E674" s="16"/>
      <c r="F674" s="16"/>
      <c r="G674" s="16"/>
      <c r="H674" s="17"/>
      <c r="I674" s="17"/>
      <c r="J674" s="17"/>
      <c r="K674" s="17"/>
      <c r="L674" s="17"/>
      <c r="M674" s="17"/>
      <c r="N674" s="17"/>
      <c r="O674" s="15"/>
      <c r="P674" s="14"/>
      <c r="Q674" s="14"/>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
      <c r="BH674" s="1"/>
      <c r="BI674" s="1"/>
      <c r="BJ674" s="1"/>
      <c r="BK674" s="1"/>
      <c r="BL674" s="1"/>
      <c r="BM674" s="1"/>
      <c r="BN674" s="1"/>
      <c r="BO674" s="1"/>
      <c r="BP674" s="1"/>
      <c r="BQ674" s="1"/>
      <c r="BR674" s="1"/>
      <c r="BS674" s="1"/>
      <c r="BT674" s="1"/>
    </row>
    <row r="675" spans="1:72" s="96" customFormat="1" x14ac:dyDescent="0.2">
      <c r="A675" s="17"/>
      <c r="B675" s="17"/>
      <c r="C675" s="20"/>
      <c r="D675" s="16"/>
      <c r="E675" s="16"/>
      <c r="F675" s="16"/>
      <c r="G675" s="16"/>
      <c r="H675" s="17"/>
      <c r="I675" s="17"/>
      <c r="J675" s="17"/>
      <c r="K675" s="17"/>
      <c r="L675" s="17"/>
      <c r="M675" s="17"/>
      <c r="N675" s="17"/>
      <c r="O675" s="15"/>
      <c r="P675" s="14"/>
      <c r="Q675" s="14"/>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
      <c r="BH675" s="1"/>
      <c r="BI675" s="1"/>
      <c r="BJ675" s="1"/>
      <c r="BK675" s="1"/>
      <c r="BL675" s="1"/>
      <c r="BM675" s="1"/>
      <c r="BN675" s="1"/>
      <c r="BO675" s="1"/>
      <c r="BP675" s="1"/>
      <c r="BQ675" s="1"/>
      <c r="BR675" s="1"/>
      <c r="BS675" s="1"/>
      <c r="BT675" s="1"/>
    </row>
    <row r="676" spans="1:72" s="96" customFormat="1" x14ac:dyDescent="0.2">
      <c r="A676" s="17"/>
      <c r="B676" s="17"/>
      <c r="C676" s="20"/>
      <c r="D676" s="16"/>
      <c r="E676" s="16"/>
      <c r="F676" s="16"/>
      <c r="G676" s="16"/>
      <c r="H676" s="17"/>
      <c r="I676" s="17"/>
      <c r="J676" s="17"/>
      <c r="K676" s="17"/>
      <c r="L676" s="17"/>
      <c r="M676" s="17"/>
      <c r="N676" s="17"/>
      <c r="O676" s="15"/>
      <c r="P676" s="14"/>
      <c r="Q676" s="14"/>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
      <c r="BH676" s="1"/>
      <c r="BI676" s="1"/>
      <c r="BJ676" s="1"/>
      <c r="BK676" s="1"/>
      <c r="BL676" s="1"/>
      <c r="BM676" s="1"/>
      <c r="BN676" s="1"/>
      <c r="BO676" s="1"/>
      <c r="BP676" s="1"/>
      <c r="BQ676" s="1"/>
      <c r="BR676" s="1"/>
      <c r="BS676" s="1"/>
      <c r="BT676" s="1"/>
    </row>
    <row r="677" spans="1:72" s="96" customFormat="1" x14ac:dyDescent="0.2">
      <c r="A677" s="17"/>
      <c r="B677" s="17"/>
      <c r="C677" s="20"/>
      <c r="D677" s="16"/>
      <c r="E677" s="16"/>
      <c r="F677" s="16"/>
      <c r="G677" s="16"/>
      <c r="H677" s="17"/>
      <c r="I677" s="17"/>
      <c r="J677" s="17"/>
      <c r="K677" s="17"/>
      <c r="L677" s="17"/>
      <c r="M677" s="17"/>
      <c r="N677" s="17"/>
      <c r="O677" s="15"/>
      <c r="P677" s="14"/>
      <c r="Q677" s="14"/>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
      <c r="BH677" s="1"/>
      <c r="BI677" s="1"/>
      <c r="BJ677" s="1"/>
      <c r="BK677" s="1"/>
      <c r="BL677" s="1"/>
      <c r="BM677" s="1"/>
      <c r="BN677" s="1"/>
      <c r="BO677" s="1"/>
      <c r="BP677" s="1"/>
      <c r="BQ677" s="1"/>
      <c r="BR677" s="1"/>
      <c r="BS677" s="1"/>
      <c r="BT677" s="1"/>
    </row>
    <row r="678" spans="1:72" s="96" customFormat="1" x14ac:dyDescent="0.2">
      <c r="A678" s="17"/>
      <c r="B678" s="17"/>
      <c r="C678" s="20"/>
      <c r="D678" s="16"/>
      <c r="E678" s="16"/>
      <c r="F678" s="16"/>
      <c r="G678" s="16"/>
      <c r="H678" s="17"/>
      <c r="I678" s="17"/>
      <c r="J678" s="17"/>
      <c r="K678" s="17"/>
      <c r="L678" s="17"/>
      <c r="M678" s="17"/>
      <c r="N678" s="17"/>
      <c r="O678" s="15"/>
      <c r="P678" s="14"/>
      <c r="Q678" s="14"/>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
      <c r="BH678" s="1"/>
      <c r="BI678" s="1"/>
      <c r="BJ678" s="1"/>
      <c r="BK678" s="1"/>
      <c r="BL678" s="1"/>
      <c r="BM678" s="1"/>
      <c r="BN678" s="1"/>
      <c r="BO678" s="1"/>
      <c r="BP678" s="1"/>
      <c r="BQ678" s="1"/>
      <c r="BR678" s="1"/>
      <c r="BS678" s="1"/>
      <c r="BT678" s="1"/>
    </row>
    <row r="679" spans="1:72" s="96" customFormat="1" x14ac:dyDescent="0.2">
      <c r="A679" s="17"/>
      <c r="B679" s="17"/>
      <c r="C679" s="20"/>
      <c r="D679" s="16"/>
      <c r="E679" s="16"/>
      <c r="F679" s="16"/>
      <c r="G679" s="16"/>
      <c r="H679" s="17"/>
      <c r="I679" s="17"/>
      <c r="J679" s="17"/>
      <c r="K679" s="17"/>
      <c r="L679" s="17"/>
      <c r="M679" s="17"/>
      <c r="N679" s="17"/>
      <c r="O679" s="15"/>
      <c r="P679" s="14"/>
      <c r="Q679" s="14"/>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
      <c r="BH679" s="1"/>
      <c r="BI679" s="1"/>
      <c r="BJ679" s="1"/>
      <c r="BK679" s="1"/>
      <c r="BL679" s="1"/>
      <c r="BM679" s="1"/>
      <c r="BN679" s="1"/>
      <c r="BO679" s="1"/>
      <c r="BP679" s="1"/>
      <c r="BQ679" s="1"/>
      <c r="BR679" s="1"/>
      <c r="BS679" s="1"/>
      <c r="BT679" s="1"/>
    </row>
    <row r="680" spans="1:72" s="96" customFormat="1" x14ac:dyDescent="0.2">
      <c r="A680" s="17"/>
      <c r="B680" s="17"/>
      <c r="C680" s="20"/>
      <c r="D680" s="16"/>
      <c r="E680" s="16"/>
      <c r="F680" s="16"/>
      <c r="G680" s="16"/>
      <c r="H680" s="17"/>
      <c r="I680" s="17"/>
      <c r="J680" s="17"/>
      <c r="K680" s="17"/>
      <c r="L680" s="17"/>
      <c r="M680" s="17"/>
      <c r="N680" s="17"/>
      <c r="O680" s="15"/>
      <c r="P680" s="14"/>
      <c r="Q680" s="14"/>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
      <c r="BH680" s="1"/>
      <c r="BI680" s="1"/>
      <c r="BJ680" s="1"/>
      <c r="BK680" s="1"/>
      <c r="BL680" s="1"/>
      <c r="BM680" s="1"/>
      <c r="BN680" s="1"/>
      <c r="BO680" s="1"/>
      <c r="BP680" s="1"/>
      <c r="BQ680" s="1"/>
      <c r="BR680" s="1"/>
      <c r="BS680" s="1"/>
      <c r="BT680" s="1"/>
    </row>
    <row r="681" spans="1:72" s="96" customFormat="1" x14ac:dyDescent="0.2">
      <c r="A681" s="17"/>
      <c r="B681" s="17"/>
      <c r="C681" s="20"/>
      <c r="D681" s="16"/>
      <c r="E681" s="16"/>
      <c r="F681" s="16"/>
      <c r="G681" s="16"/>
      <c r="H681" s="17"/>
      <c r="I681" s="17"/>
      <c r="J681" s="17"/>
      <c r="K681" s="17"/>
      <c r="L681" s="17"/>
      <c r="M681" s="17"/>
      <c r="N681" s="17"/>
      <c r="O681" s="15"/>
      <c r="P681" s="14"/>
      <c r="Q681" s="14"/>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
      <c r="BH681" s="1"/>
      <c r="BI681" s="1"/>
      <c r="BJ681" s="1"/>
      <c r="BK681" s="1"/>
      <c r="BL681" s="1"/>
      <c r="BM681" s="1"/>
      <c r="BN681" s="1"/>
      <c r="BO681" s="1"/>
      <c r="BP681" s="1"/>
      <c r="BQ681" s="1"/>
      <c r="BR681" s="1"/>
      <c r="BS681" s="1"/>
      <c r="BT681" s="1"/>
    </row>
    <row r="682" spans="1:72" s="96" customFormat="1" x14ac:dyDescent="0.2">
      <c r="A682" s="17"/>
      <c r="B682" s="17"/>
      <c r="C682" s="20"/>
      <c r="D682" s="16"/>
      <c r="E682" s="16"/>
      <c r="F682" s="16"/>
      <c r="G682" s="16"/>
      <c r="H682" s="17"/>
      <c r="I682" s="17"/>
      <c r="J682" s="17"/>
      <c r="K682" s="17"/>
      <c r="L682" s="17"/>
      <c r="M682" s="17"/>
      <c r="N682" s="17"/>
      <c r="O682" s="15"/>
      <c r="P682" s="14"/>
      <c r="Q682" s="14"/>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
      <c r="BH682" s="1"/>
      <c r="BI682" s="1"/>
      <c r="BJ682" s="1"/>
      <c r="BK682" s="1"/>
      <c r="BL682" s="1"/>
      <c r="BM682" s="1"/>
      <c r="BN682" s="1"/>
      <c r="BO682" s="1"/>
      <c r="BP682" s="1"/>
      <c r="BQ682" s="1"/>
      <c r="BR682" s="1"/>
      <c r="BS682" s="1"/>
      <c r="BT682" s="1"/>
    </row>
    <row r="683" spans="1:72" s="96" customFormat="1" x14ac:dyDescent="0.2">
      <c r="A683" s="17"/>
      <c r="B683" s="17"/>
      <c r="C683" s="20"/>
      <c r="D683" s="16"/>
      <c r="E683" s="16"/>
      <c r="F683" s="16"/>
      <c r="G683" s="16"/>
      <c r="H683" s="17"/>
      <c r="I683" s="17"/>
      <c r="J683" s="17"/>
      <c r="K683" s="17"/>
      <c r="L683" s="17"/>
      <c r="M683" s="17"/>
      <c r="N683" s="17"/>
      <c r="O683" s="15"/>
      <c r="P683" s="14"/>
      <c r="Q683" s="14"/>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
      <c r="BH683" s="1"/>
      <c r="BI683" s="1"/>
      <c r="BJ683" s="1"/>
      <c r="BK683" s="1"/>
      <c r="BL683" s="1"/>
      <c r="BM683" s="1"/>
      <c r="BN683" s="1"/>
      <c r="BO683" s="1"/>
      <c r="BP683" s="1"/>
      <c r="BQ683" s="1"/>
      <c r="BR683" s="1"/>
      <c r="BS683" s="1"/>
      <c r="BT683" s="1"/>
    </row>
    <row r="684" spans="1:72" s="96" customFormat="1" x14ac:dyDescent="0.2">
      <c r="A684" s="17"/>
      <c r="B684" s="17"/>
      <c r="C684" s="20"/>
      <c r="D684" s="16"/>
      <c r="E684" s="16"/>
      <c r="F684" s="16"/>
      <c r="G684" s="16"/>
      <c r="H684" s="17"/>
      <c r="I684" s="17"/>
      <c r="J684" s="17"/>
      <c r="K684" s="17"/>
      <c r="L684" s="17"/>
      <c r="M684" s="17"/>
      <c r="N684" s="17"/>
      <c r="O684" s="15"/>
      <c r="P684" s="14"/>
      <c r="Q684" s="14"/>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
      <c r="BH684" s="1"/>
      <c r="BI684" s="1"/>
      <c r="BJ684" s="1"/>
      <c r="BK684" s="1"/>
      <c r="BL684" s="1"/>
      <c r="BM684" s="1"/>
      <c r="BN684" s="1"/>
      <c r="BO684" s="1"/>
      <c r="BP684" s="1"/>
      <c r="BQ684" s="1"/>
      <c r="BR684" s="1"/>
      <c r="BS684" s="1"/>
      <c r="BT684" s="1"/>
    </row>
    <row r="685" spans="1:72" s="96" customFormat="1" x14ac:dyDescent="0.2">
      <c r="A685" s="17"/>
      <c r="B685" s="17"/>
      <c r="C685" s="20"/>
      <c r="D685" s="16"/>
      <c r="E685" s="16"/>
      <c r="F685" s="16"/>
      <c r="G685" s="16"/>
      <c r="H685" s="17"/>
      <c r="I685" s="17"/>
      <c r="J685" s="17"/>
      <c r="K685" s="17"/>
      <c r="L685" s="17"/>
      <c r="M685" s="17"/>
      <c r="N685" s="17"/>
      <c r="O685" s="15"/>
      <c r="P685" s="14"/>
      <c r="Q685" s="14"/>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
      <c r="BH685" s="1"/>
      <c r="BI685" s="1"/>
      <c r="BJ685" s="1"/>
      <c r="BK685" s="1"/>
      <c r="BL685" s="1"/>
      <c r="BM685" s="1"/>
      <c r="BN685" s="1"/>
      <c r="BO685" s="1"/>
      <c r="BP685" s="1"/>
      <c r="BQ685" s="1"/>
      <c r="BR685" s="1"/>
      <c r="BS685" s="1"/>
      <c r="BT685" s="1"/>
    </row>
    <row r="686" spans="1:72" s="96" customFormat="1" x14ac:dyDescent="0.2">
      <c r="A686" s="17"/>
      <c r="B686" s="17"/>
      <c r="C686" s="20"/>
      <c r="D686" s="16"/>
      <c r="E686" s="16"/>
      <c r="F686" s="16"/>
      <c r="G686" s="16"/>
      <c r="H686" s="17"/>
      <c r="I686" s="17"/>
      <c r="J686" s="17"/>
      <c r="K686" s="17"/>
      <c r="L686" s="17"/>
      <c r="M686" s="17"/>
      <c r="N686" s="17"/>
      <c r="O686" s="15"/>
      <c r="P686" s="14"/>
      <c r="Q686" s="14"/>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
      <c r="BH686" s="1"/>
      <c r="BI686" s="1"/>
      <c r="BJ686" s="1"/>
      <c r="BK686" s="1"/>
      <c r="BL686" s="1"/>
      <c r="BM686" s="1"/>
      <c r="BN686" s="1"/>
      <c r="BO686" s="1"/>
      <c r="BP686" s="1"/>
      <c r="BQ686" s="1"/>
      <c r="BR686" s="1"/>
      <c r="BS686" s="1"/>
      <c r="BT686" s="1"/>
    </row>
    <row r="687" spans="1:72" s="96" customFormat="1" x14ac:dyDescent="0.2">
      <c r="A687" s="17"/>
      <c r="B687" s="17"/>
      <c r="C687" s="20"/>
      <c r="D687" s="16"/>
      <c r="E687" s="16"/>
      <c r="F687" s="16"/>
      <c r="G687" s="16"/>
      <c r="H687" s="17"/>
      <c r="I687" s="17"/>
      <c r="J687" s="17"/>
      <c r="K687" s="17"/>
      <c r="L687" s="17"/>
      <c r="M687" s="17"/>
      <c r="N687" s="17"/>
      <c r="O687" s="15"/>
      <c r="P687" s="14"/>
      <c r="Q687" s="14"/>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
      <c r="BH687" s="1"/>
      <c r="BI687" s="1"/>
      <c r="BJ687" s="1"/>
      <c r="BK687" s="1"/>
      <c r="BL687" s="1"/>
      <c r="BM687" s="1"/>
      <c r="BN687" s="1"/>
      <c r="BO687" s="1"/>
      <c r="BP687" s="1"/>
      <c r="BQ687" s="1"/>
      <c r="BR687" s="1"/>
      <c r="BS687" s="1"/>
      <c r="BT687" s="1"/>
    </row>
    <row r="688" spans="1:72" s="96" customFormat="1" x14ac:dyDescent="0.2">
      <c r="A688" s="17"/>
      <c r="B688" s="17"/>
      <c r="C688" s="20"/>
      <c r="D688" s="16"/>
      <c r="E688" s="16"/>
      <c r="F688" s="16"/>
      <c r="G688" s="16"/>
      <c r="H688" s="17"/>
      <c r="I688" s="17"/>
      <c r="J688" s="17"/>
      <c r="K688" s="17"/>
      <c r="L688" s="17"/>
      <c r="M688" s="17"/>
      <c r="N688" s="17"/>
      <c r="O688" s="15"/>
      <c r="P688" s="14"/>
      <c r="Q688" s="14"/>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
      <c r="BH688" s="1"/>
      <c r="BI688" s="1"/>
      <c r="BJ688" s="1"/>
      <c r="BK688" s="1"/>
      <c r="BL688" s="1"/>
      <c r="BM688" s="1"/>
      <c r="BN688" s="1"/>
      <c r="BO688" s="1"/>
      <c r="BP688" s="1"/>
      <c r="BQ688" s="1"/>
      <c r="BR688" s="1"/>
      <c r="BS688" s="1"/>
      <c r="BT688" s="1"/>
    </row>
    <row r="689" spans="1:72" s="96" customFormat="1" x14ac:dyDescent="0.2">
      <c r="A689" s="17"/>
      <c r="B689" s="17"/>
      <c r="C689" s="20"/>
      <c r="D689" s="16"/>
      <c r="E689" s="16"/>
      <c r="F689" s="16"/>
      <c r="G689" s="16"/>
      <c r="H689" s="17"/>
      <c r="I689" s="17"/>
      <c r="J689" s="17"/>
      <c r="K689" s="17"/>
      <c r="L689" s="17"/>
      <c r="M689" s="17"/>
      <c r="N689" s="17"/>
      <c r="O689" s="15"/>
      <c r="P689" s="14"/>
      <c r="Q689" s="14"/>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
      <c r="BH689" s="1"/>
      <c r="BI689" s="1"/>
      <c r="BJ689" s="1"/>
      <c r="BK689" s="1"/>
      <c r="BL689" s="1"/>
      <c r="BM689" s="1"/>
      <c r="BN689" s="1"/>
      <c r="BO689" s="1"/>
      <c r="BP689" s="1"/>
      <c r="BQ689" s="1"/>
      <c r="BR689" s="1"/>
      <c r="BS689" s="1"/>
      <c r="BT689" s="1"/>
    </row>
    <row r="690" spans="1:72" s="96" customFormat="1" x14ac:dyDescent="0.2">
      <c r="A690" s="17"/>
      <c r="B690" s="17"/>
      <c r="C690" s="20"/>
      <c r="D690" s="16"/>
      <c r="E690" s="16"/>
      <c r="F690" s="16"/>
      <c r="G690" s="16"/>
      <c r="H690" s="17"/>
      <c r="I690" s="17"/>
      <c r="J690" s="17"/>
      <c r="K690" s="17"/>
      <c r="L690" s="17"/>
      <c r="M690" s="17"/>
      <c r="N690" s="17"/>
      <c r="O690" s="15"/>
      <c r="P690" s="14"/>
      <c r="Q690" s="14"/>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
      <c r="BH690" s="1"/>
      <c r="BI690" s="1"/>
      <c r="BJ690" s="1"/>
      <c r="BK690" s="1"/>
      <c r="BL690" s="1"/>
      <c r="BM690" s="1"/>
      <c r="BN690" s="1"/>
      <c r="BO690" s="1"/>
      <c r="BP690" s="1"/>
      <c r="BQ690" s="1"/>
      <c r="BR690" s="1"/>
      <c r="BS690" s="1"/>
      <c r="BT690" s="1"/>
    </row>
    <row r="691" spans="1:72" s="96" customFormat="1" x14ac:dyDescent="0.2">
      <c r="A691" s="17"/>
      <c r="B691" s="17"/>
      <c r="C691" s="20"/>
      <c r="D691" s="16"/>
      <c r="E691" s="16"/>
      <c r="F691" s="16"/>
      <c r="G691" s="16"/>
      <c r="H691" s="17"/>
      <c r="I691" s="17"/>
      <c r="J691" s="17"/>
      <c r="K691" s="17"/>
      <c r="L691" s="17"/>
      <c r="M691" s="17"/>
      <c r="N691" s="17"/>
      <c r="O691" s="15"/>
      <c r="P691" s="14"/>
      <c r="Q691" s="14"/>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
      <c r="BH691" s="1"/>
      <c r="BI691" s="1"/>
      <c r="BJ691" s="1"/>
      <c r="BK691" s="1"/>
      <c r="BL691" s="1"/>
      <c r="BM691" s="1"/>
      <c r="BN691" s="1"/>
      <c r="BO691" s="1"/>
      <c r="BP691" s="1"/>
      <c r="BQ691" s="1"/>
      <c r="BR691" s="1"/>
      <c r="BS691" s="1"/>
      <c r="BT691" s="1"/>
    </row>
    <row r="692" spans="1:72" s="96" customFormat="1" x14ac:dyDescent="0.2">
      <c r="A692" s="17"/>
      <c r="B692" s="17"/>
      <c r="C692" s="20"/>
      <c r="D692" s="16"/>
      <c r="E692" s="16"/>
      <c r="F692" s="16"/>
      <c r="G692" s="16"/>
      <c r="H692" s="17"/>
      <c r="I692" s="17"/>
      <c r="J692" s="17"/>
      <c r="K692" s="17"/>
      <c r="L692" s="17"/>
      <c r="M692" s="17"/>
      <c r="N692" s="17"/>
      <c r="O692" s="15"/>
      <c r="P692" s="14"/>
      <c r="Q692" s="14"/>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
      <c r="BH692" s="1"/>
      <c r="BI692" s="1"/>
      <c r="BJ692" s="1"/>
      <c r="BK692" s="1"/>
      <c r="BL692" s="1"/>
      <c r="BM692" s="1"/>
      <c r="BN692" s="1"/>
      <c r="BO692" s="1"/>
      <c r="BP692" s="1"/>
      <c r="BQ692" s="1"/>
      <c r="BR692" s="1"/>
      <c r="BS692" s="1"/>
      <c r="BT692" s="1"/>
    </row>
    <row r="693" spans="1:72" s="96" customFormat="1" x14ac:dyDescent="0.2">
      <c r="A693" s="17"/>
      <c r="B693" s="17"/>
      <c r="C693" s="20"/>
      <c r="D693" s="16"/>
      <c r="E693" s="16"/>
      <c r="F693" s="16"/>
      <c r="G693" s="16"/>
      <c r="H693" s="17"/>
      <c r="I693" s="17"/>
      <c r="J693" s="17"/>
      <c r="K693" s="17"/>
      <c r="L693" s="17"/>
      <c r="M693" s="17"/>
      <c r="N693" s="17"/>
      <c r="O693" s="15"/>
      <c r="P693" s="14"/>
      <c r="Q693" s="14"/>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
      <c r="BH693" s="1"/>
      <c r="BI693" s="1"/>
      <c r="BJ693" s="1"/>
      <c r="BK693" s="1"/>
      <c r="BL693" s="1"/>
      <c r="BM693" s="1"/>
      <c r="BN693" s="1"/>
      <c r="BO693" s="1"/>
      <c r="BP693" s="1"/>
      <c r="BQ693" s="1"/>
      <c r="BR693" s="1"/>
      <c r="BS693" s="1"/>
      <c r="BT693" s="1"/>
    </row>
    <row r="694" spans="1:72" s="96" customFormat="1" x14ac:dyDescent="0.2">
      <c r="A694" s="17"/>
      <c r="B694" s="17"/>
      <c r="C694" s="20"/>
      <c r="D694" s="16"/>
      <c r="E694" s="16"/>
      <c r="F694" s="16"/>
      <c r="G694" s="16"/>
      <c r="H694" s="17"/>
      <c r="I694" s="17"/>
      <c r="J694" s="17"/>
      <c r="K694" s="17"/>
      <c r="L694" s="17"/>
      <c r="M694" s="17"/>
      <c r="N694" s="17"/>
      <c r="O694" s="15"/>
      <c r="P694" s="14"/>
      <c r="Q694" s="14"/>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
      <c r="BH694" s="1"/>
      <c r="BI694" s="1"/>
      <c r="BJ694" s="1"/>
      <c r="BK694" s="1"/>
      <c r="BL694" s="1"/>
      <c r="BM694" s="1"/>
      <c r="BN694" s="1"/>
      <c r="BO694" s="1"/>
      <c r="BP694" s="1"/>
      <c r="BQ694" s="1"/>
      <c r="BR694" s="1"/>
      <c r="BS694" s="1"/>
      <c r="BT694" s="1"/>
    </row>
    <row r="695" spans="1:72" s="96" customFormat="1" x14ac:dyDescent="0.2">
      <c r="A695" s="17"/>
      <c r="B695" s="17"/>
      <c r="C695" s="20"/>
      <c r="D695" s="16"/>
      <c r="E695" s="16"/>
      <c r="F695" s="16"/>
      <c r="G695" s="16"/>
      <c r="H695" s="17"/>
      <c r="I695" s="17"/>
      <c r="J695" s="17"/>
      <c r="K695" s="17"/>
      <c r="L695" s="17"/>
      <c r="M695" s="17"/>
      <c r="N695" s="17"/>
      <c r="O695" s="15"/>
      <c r="P695" s="14"/>
      <c r="Q695" s="14"/>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
      <c r="BH695" s="1"/>
      <c r="BI695" s="1"/>
      <c r="BJ695" s="1"/>
      <c r="BK695" s="1"/>
      <c r="BL695" s="1"/>
      <c r="BM695" s="1"/>
      <c r="BN695" s="1"/>
      <c r="BO695" s="1"/>
      <c r="BP695" s="1"/>
      <c r="BQ695" s="1"/>
      <c r="BR695" s="1"/>
      <c r="BS695" s="1"/>
      <c r="BT695" s="1"/>
    </row>
    <row r="696" spans="1:72" s="96" customFormat="1" x14ac:dyDescent="0.2">
      <c r="A696" s="17"/>
      <c r="B696" s="17"/>
      <c r="C696" s="20"/>
      <c r="D696" s="16"/>
      <c r="E696" s="16"/>
      <c r="F696" s="16"/>
      <c r="G696" s="16"/>
      <c r="H696" s="17"/>
      <c r="I696" s="17"/>
      <c r="J696" s="17"/>
      <c r="K696" s="17"/>
      <c r="L696" s="17"/>
      <c r="M696" s="17"/>
      <c r="N696" s="17"/>
      <c r="O696" s="15"/>
      <c r="P696" s="14"/>
      <c r="Q696" s="14"/>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
      <c r="BH696" s="1"/>
      <c r="BI696" s="1"/>
      <c r="BJ696" s="1"/>
      <c r="BK696" s="1"/>
      <c r="BL696" s="1"/>
      <c r="BM696" s="1"/>
      <c r="BN696" s="1"/>
      <c r="BO696" s="1"/>
      <c r="BP696" s="1"/>
      <c r="BQ696" s="1"/>
      <c r="BR696" s="1"/>
      <c r="BS696" s="1"/>
      <c r="BT696" s="1"/>
    </row>
    <row r="697" spans="1:72" s="96" customFormat="1" x14ac:dyDescent="0.2">
      <c r="A697" s="17"/>
      <c r="B697" s="17"/>
      <c r="C697" s="20"/>
      <c r="D697" s="16"/>
      <c r="E697" s="16"/>
      <c r="F697" s="16"/>
      <c r="G697" s="16"/>
      <c r="H697" s="17"/>
      <c r="I697" s="17"/>
      <c r="J697" s="17"/>
      <c r="K697" s="17"/>
      <c r="L697" s="17"/>
      <c r="M697" s="17"/>
      <c r="N697" s="17"/>
      <c r="O697" s="15"/>
      <c r="P697" s="14"/>
      <c r="Q697" s="14"/>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
      <c r="BH697" s="1"/>
      <c r="BI697" s="1"/>
      <c r="BJ697" s="1"/>
      <c r="BK697" s="1"/>
      <c r="BL697" s="1"/>
      <c r="BM697" s="1"/>
      <c r="BN697" s="1"/>
      <c r="BO697" s="1"/>
      <c r="BP697" s="1"/>
      <c r="BQ697" s="1"/>
      <c r="BR697" s="1"/>
      <c r="BS697" s="1"/>
      <c r="BT697" s="1"/>
    </row>
    <row r="698" spans="1:72" s="96" customFormat="1" x14ac:dyDescent="0.2">
      <c r="A698" s="17"/>
      <c r="B698" s="17"/>
      <c r="C698" s="20"/>
      <c r="D698" s="16"/>
      <c r="E698" s="16"/>
      <c r="F698" s="16"/>
      <c r="G698" s="16"/>
      <c r="H698" s="17"/>
      <c r="I698" s="17"/>
      <c r="J698" s="17"/>
      <c r="K698" s="17"/>
      <c r="L698" s="17"/>
      <c r="M698" s="17"/>
      <c r="N698" s="17"/>
      <c r="O698" s="15"/>
      <c r="P698" s="14"/>
      <c r="Q698" s="14"/>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
      <c r="BH698" s="1"/>
      <c r="BI698" s="1"/>
      <c r="BJ698" s="1"/>
      <c r="BK698" s="1"/>
      <c r="BL698" s="1"/>
      <c r="BM698" s="1"/>
      <c r="BN698" s="1"/>
      <c r="BO698" s="1"/>
      <c r="BP698" s="1"/>
      <c r="BQ698" s="1"/>
      <c r="BR698" s="1"/>
      <c r="BS698" s="1"/>
      <c r="BT698" s="1"/>
    </row>
    <row r="699" spans="1:72" s="96" customFormat="1" x14ac:dyDescent="0.2">
      <c r="A699" s="17"/>
      <c r="B699" s="17"/>
      <c r="C699" s="20"/>
      <c r="D699" s="16"/>
      <c r="E699" s="16"/>
      <c r="F699" s="16"/>
      <c r="G699" s="16"/>
      <c r="H699" s="17"/>
      <c r="I699" s="17"/>
      <c r="J699" s="17"/>
      <c r="K699" s="17"/>
      <c r="L699" s="17"/>
      <c r="M699" s="17"/>
      <c r="N699" s="17"/>
      <c r="O699" s="15"/>
      <c r="P699" s="14"/>
      <c r="Q699" s="14"/>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
      <c r="BH699" s="1"/>
      <c r="BI699" s="1"/>
      <c r="BJ699" s="1"/>
      <c r="BK699" s="1"/>
      <c r="BL699" s="1"/>
      <c r="BM699" s="1"/>
      <c r="BN699" s="1"/>
      <c r="BO699" s="1"/>
      <c r="BP699" s="1"/>
      <c r="BQ699" s="1"/>
      <c r="BR699" s="1"/>
      <c r="BS699" s="1"/>
      <c r="BT699" s="1"/>
    </row>
    <row r="700" spans="1:72" s="96" customFormat="1" x14ac:dyDescent="0.2">
      <c r="A700" s="17"/>
      <c r="B700" s="17"/>
      <c r="C700" s="20"/>
      <c r="D700" s="16"/>
      <c r="E700" s="16"/>
      <c r="F700" s="16"/>
      <c r="G700" s="16"/>
      <c r="H700" s="17"/>
      <c r="I700" s="17"/>
      <c r="J700" s="17"/>
      <c r="K700" s="17"/>
      <c r="L700" s="17"/>
      <c r="M700" s="17"/>
      <c r="N700" s="17"/>
      <c r="O700" s="15"/>
      <c r="P700" s="14"/>
      <c r="Q700" s="14"/>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
      <c r="BH700" s="1"/>
      <c r="BI700" s="1"/>
      <c r="BJ700" s="1"/>
      <c r="BK700" s="1"/>
      <c r="BL700" s="1"/>
      <c r="BM700" s="1"/>
      <c r="BN700" s="1"/>
      <c r="BO700" s="1"/>
      <c r="BP700" s="1"/>
      <c r="BQ700" s="1"/>
      <c r="BR700" s="1"/>
      <c r="BS700" s="1"/>
      <c r="BT700" s="1"/>
    </row>
    <row r="701" spans="1:72" s="96" customFormat="1" x14ac:dyDescent="0.2">
      <c r="A701" s="17"/>
      <c r="B701" s="17"/>
      <c r="C701" s="20"/>
      <c r="D701" s="16"/>
      <c r="E701" s="16"/>
      <c r="F701" s="16"/>
      <c r="G701" s="16"/>
      <c r="H701" s="17"/>
      <c r="I701" s="17"/>
      <c r="J701" s="17"/>
      <c r="K701" s="17"/>
      <c r="L701" s="17"/>
      <c r="M701" s="17"/>
      <c r="N701" s="17"/>
      <c r="O701" s="15"/>
      <c r="P701" s="14"/>
      <c r="Q701" s="14"/>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
      <c r="BH701" s="1"/>
      <c r="BI701" s="1"/>
      <c r="BJ701" s="1"/>
      <c r="BK701" s="1"/>
      <c r="BL701" s="1"/>
      <c r="BM701" s="1"/>
      <c r="BN701" s="1"/>
      <c r="BO701" s="1"/>
      <c r="BP701" s="1"/>
      <c r="BQ701" s="1"/>
      <c r="BR701" s="1"/>
      <c r="BS701" s="1"/>
      <c r="BT701" s="1"/>
    </row>
    <row r="702" spans="1:72" s="96" customFormat="1" x14ac:dyDescent="0.2">
      <c r="A702" s="17"/>
      <c r="B702" s="17"/>
      <c r="C702" s="20"/>
      <c r="D702" s="16"/>
      <c r="E702" s="16"/>
      <c r="F702" s="16"/>
      <c r="G702" s="16"/>
      <c r="H702" s="17"/>
      <c r="I702" s="17"/>
      <c r="J702" s="17"/>
      <c r="K702" s="17"/>
      <c r="L702" s="17"/>
      <c r="M702" s="17"/>
      <c r="N702" s="17"/>
      <c r="O702" s="15"/>
      <c r="P702" s="14"/>
      <c r="Q702" s="14"/>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
      <c r="BH702" s="1"/>
      <c r="BI702" s="1"/>
      <c r="BJ702" s="1"/>
      <c r="BK702" s="1"/>
      <c r="BL702" s="1"/>
      <c r="BM702" s="1"/>
      <c r="BN702" s="1"/>
      <c r="BO702" s="1"/>
      <c r="BP702" s="1"/>
      <c r="BQ702" s="1"/>
      <c r="BR702" s="1"/>
      <c r="BS702" s="1"/>
      <c r="BT702" s="1"/>
    </row>
    <row r="703" spans="1:72" s="96" customFormat="1" x14ac:dyDescent="0.2">
      <c r="A703" s="17"/>
      <c r="B703" s="17"/>
      <c r="C703" s="20"/>
      <c r="D703" s="16"/>
      <c r="E703" s="16"/>
      <c r="F703" s="16"/>
      <c r="G703" s="16"/>
      <c r="H703" s="17"/>
      <c r="I703" s="17"/>
      <c r="J703" s="17"/>
      <c r="K703" s="17"/>
      <c r="L703" s="17"/>
      <c r="M703" s="17"/>
      <c r="N703" s="17"/>
      <c r="O703" s="15"/>
      <c r="P703" s="14"/>
      <c r="Q703" s="14"/>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
      <c r="BH703" s="1"/>
      <c r="BI703" s="1"/>
      <c r="BJ703" s="1"/>
      <c r="BK703" s="1"/>
      <c r="BL703" s="1"/>
      <c r="BM703" s="1"/>
      <c r="BN703" s="1"/>
      <c r="BO703" s="1"/>
      <c r="BP703" s="1"/>
      <c r="BQ703" s="1"/>
      <c r="BR703" s="1"/>
      <c r="BS703" s="1"/>
      <c r="BT703" s="1"/>
    </row>
    <row r="704" spans="1:72" s="96" customFormat="1" x14ac:dyDescent="0.2">
      <c r="A704" s="17"/>
      <c r="B704" s="17"/>
      <c r="C704" s="20"/>
      <c r="D704" s="16"/>
      <c r="E704" s="16"/>
      <c r="F704" s="16"/>
      <c r="G704" s="16"/>
      <c r="H704" s="17"/>
      <c r="I704" s="17"/>
      <c r="J704" s="17"/>
      <c r="K704" s="17"/>
      <c r="L704" s="17"/>
      <c r="M704" s="17"/>
      <c r="N704" s="17"/>
      <c r="O704" s="15"/>
      <c r="P704" s="14"/>
      <c r="Q704" s="14"/>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
      <c r="BH704" s="1"/>
      <c r="BI704" s="1"/>
      <c r="BJ704" s="1"/>
      <c r="BK704" s="1"/>
      <c r="BL704" s="1"/>
      <c r="BM704" s="1"/>
      <c r="BN704" s="1"/>
      <c r="BO704" s="1"/>
      <c r="BP704" s="1"/>
      <c r="BQ704" s="1"/>
      <c r="BR704" s="1"/>
      <c r="BS704" s="1"/>
      <c r="BT704" s="1"/>
    </row>
    <row r="705" spans="1:72" s="96" customFormat="1" x14ac:dyDescent="0.2">
      <c r="A705" s="17"/>
      <c r="B705" s="17"/>
      <c r="C705" s="20"/>
      <c r="D705" s="16"/>
      <c r="E705" s="16"/>
      <c r="F705" s="16"/>
      <c r="G705" s="16"/>
      <c r="H705" s="17"/>
      <c r="I705" s="17"/>
      <c r="J705" s="17"/>
      <c r="K705" s="17"/>
      <c r="L705" s="17"/>
      <c r="M705" s="17"/>
      <c r="N705" s="17"/>
      <c r="O705" s="15"/>
      <c r="P705" s="14"/>
      <c r="Q705" s="14"/>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
      <c r="BH705" s="1"/>
      <c r="BI705" s="1"/>
      <c r="BJ705" s="1"/>
      <c r="BK705" s="1"/>
      <c r="BL705" s="1"/>
      <c r="BM705" s="1"/>
      <c r="BN705" s="1"/>
      <c r="BO705" s="1"/>
      <c r="BP705" s="1"/>
      <c r="BQ705" s="1"/>
      <c r="BR705" s="1"/>
      <c r="BS705" s="1"/>
      <c r="BT705" s="1"/>
    </row>
    <row r="706" spans="1:72" s="96" customFormat="1" x14ac:dyDescent="0.2">
      <c r="A706" s="17"/>
      <c r="B706" s="17"/>
      <c r="C706" s="20"/>
      <c r="D706" s="16"/>
      <c r="E706" s="16"/>
      <c r="F706" s="16"/>
      <c r="G706" s="16"/>
      <c r="H706" s="17"/>
      <c r="I706" s="17"/>
      <c r="J706" s="17"/>
      <c r="K706" s="17"/>
      <c r="L706" s="17"/>
      <c r="M706" s="17"/>
      <c r="N706" s="17"/>
      <c r="O706" s="15"/>
      <c r="P706" s="14"/>
      <c r="Q706" s="14"/>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
      <c r="BH706" s="1"/>
      <c r="BI706" s="1"/>
      <c r="BJ706" s="1"/>
      <c r="BK706" s="1"/>
      <c r="BL706" s="1"/>
      <c r="BM706" s="1"/>
      <c r="BN706" s="1"/>
      <c r="BO706" s="1"/>
      <c r="BP706" s="1"/>
      <c r="BQ706" s="1"/>
      <c r="BR706" s="1"/>
      <c r="BS706" s="1"/>
      <c r="BT706" s="1"/>
    </row>
    <row r="707" spans="1:72" s="96" customFormat="1" x14ac:dyDescent="0.2">
      <c r="A707" s="17"/>
      <c r="B707" s="17"/>
      <c r="C707" s="20"/>
      <c r="D707" s="16"/>
      <c r="E707" s="16"/>
      <c r="F707" s="16"/>
      <c r="G707" s="16"/>
      <c r="H707" s="17"/>
      <c r="I707" s="17"/>
      <c r="J707" s="17"/>
      <c r="K707" s="17"/>
      <c r="L707" s="17"/>
      <c r="M707" s="17"/>
      <c r="N707" s="17"/>
      <c r="O707" s="15"/>
      <c r="P707" s="14"/>
      <c r="Q707" s="14"/>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
      <c r="BH707" s="1"/>
      <c r="BI707" s="1"/>
      <c r="BJ707" s="1"/>
      <c r="BK707" s="1"/>
      <c r="BL707" s="1"/>
      <c r="BM707" s="1"/>
      <c r="BN707" s="1"/>
      <c r="BO707" s="1"/>
      <c r="BP707" s="1"/>
      <c r="BQ707" s="1"/>
      <c r="BR707" s="1"/>
      <c r="BS707" s="1"/>
      <c r="BT707" s="1"/>
    </row>
    <row r="708" spans="1:72" s="96" customFormat="1" x14ac:dyDescent="0.2">
      <c r="A708" s="17"/>
      <c r="B708" s="17"/>
      <c r="C708" s="20"/>
      <c r="D708" s="16"/>
      <c r="E708" s="16"/>
      <c r="F708" s="16"/>
      <c r="G708" s="16"/>
      <c r="H708" s="17"/>
      <c r="I708" s="17"/>
      <c r="J708" s="17"/>
      <c r="K708" s="17"/>
      <c r="L708" s="17"/>
      <c r="M708" s="17"/>
      <c r="N708" s="17"/>
      <c r="O708" s="15"/>
      <c r="P708" s="14"/>
      <c r="Q708" s="14"/>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
      <c r="BH708" s="1"/>
      <c r="BI708" s="1"/>
      <c r="BJ708" s="1"/>
      <c r="BK708" s="1"/>
      <c r="BL708" s="1"/>
      <c r="BM708" s="1"/>
      <c r="BN708" s="1"/>
      <c r="BO708" s="1"/>
      <c r="BP708" s="1"/>
      <c r="BQ708" s="1"/>
      <c r="BR708" s="1"/>
      <c r="BS708" s="1"/>
      <c r="BT708" s="1"/>
    </row>
    <row r="709" spans="1:72" s="96" customFormat="1" x14ac:dyDescent="0.2">
      <c r="A709" s="17"/>
      <c r="B709" s="17"/>
      <c r="C709" s="20"/>
      <c r="D709" s="16"/>
      <c r="E709" s="16"/>
      <c r="F709" s="16"/>
      <c r="G709" s="16"/>
      <c r="H709" s="17"/>
      <c r="I709" s="17"/>
      <c r="J709" s="17"/>
      <c r="K709" s="17"/>
      <c r="L709" s="17"/>
      <c r="M709" s="17"/>
      <c r="N709" s="17"/>
      <c r="O709" s="15"/>
      <c r="P709" s="14"/>
      <c r="Q709" s="14"/>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
      <c r="BH709" s="1"/>
      <c r="BI709" s="1"/>
      <c r="BJ709" s="1"/>
      <c r="BK709" s="1"/>
      <c r="BL709" s="1"/>
      <c r="BM709" s="1"/>
      <c r="BN709" s="1"/>
      <c r="BO709" s="1"/>
      <c r="BP709" s="1"/>
      <c r="BQ709" s="1"/>
      <c r="BR709" s="1"/>
      <c r="BS709" s="1"/>
      <c r="BT709" s="1"/>
    </row>
    <row r="710" spans="1:72" s="96" customFormat="1" x14ac:dyDescent="0.2">
      <c r="A710" s="17"/>
      <c r="B710" s="17"/>
      <c r="C710" s="20"/>
      <c r="D710" s="16"/>
      <c r="E710" s="16"/>
      <c r="F710" s="16"/>
      <c r="G710" s="16"/>
      <c r="H710" s="17"/>
      <c r="I710" s="17"/>
      <c r="J710" s="17"/>
      <c r="K710" s="17"/>
      <c r="L710" s="17"/>
      <c r="M710" s="17"/>
      <c r="N710" s="17"/>
      <c r="O710" s="15"/>
      <c r="P710" s="14"/>
      <c r="Q710" s="14"/>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
      <c r="BH710" s="1"/>
      <c r="BI710" s="1"/>
      <c r="BJ710" s="1"/>
      <c r="BK710" s="1"/>
      <c r="BL710" s="1"/>
      <c r="BM710" s="1"/>
      <c r="BN710" s="1"/>
      <c r="BO710" s="1"/>
      <c r="BP710" s="1"/>
      <c r="BQ710" s="1"/>
      <c r="BR710" s="1"/>
      <c r="BS710" s="1"/>
      <c r="BT710" s="1"/>
    </row>
    <row r="711" spans="1:72" s="96" customFormat="1" x14ac:dyDescent="0.2">
      <c r="A711" s="17"/>
      <c r="B711" s="17"/>
      <c r="C711" s="20"/>
      <c r="D711" s="16"/>
      <c r="E711" s="16"/>
      <c r="F711" s="16"/>
      <c r="G711" s="16"/>
      <c r="H711" s="17"/>
      <c r="I711" s="17"/>
      <c r="J711" s="17"/>
      <c r="K711" s="17"/>
      <c r="L711" s="17"/>
      <c r="M711" s="17"/>
      <c r="N711" s="17"/>
      <c r="O711" s="15"/>
      <c r="P711" s="14"/>
      <c r="Q711" s="14"/>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
      <c r="BH711" s="1"/>
      <c r="BI711" s="1"/>
      <c r="BJ711" s="1"/>
      <c r="BK711" s="1"/>
      <c r="BL711" s="1"/>
      <c r="BM711" s="1"/>
      <c r="BN711" s="1"/>
      <c r="BO711" s="1"/>
      <c r="BP711" s="1"/>
      <c r="BQ711" s="1"/>
      <c r="BR711" s="1"/>
      <c r="BS711" s="1"/>
      <c r="BT711" s="1"/>
    </row>
    <row r="712" spans="1:72" s="96" customFormat="1" x14ac:dyDescent="0.2">
      <c r="A712" s="17"/>
      <c r="B712" s="17"/>
      <c r="C712" s="20"/>
      <c r="D712" s="16"/>
      <c r="E712" s="16"/>
      <c r="F712" s="16"/>
      <c r="G712" s="16"/>
      <c r="H712" s="17"/>
      <c r="I712" s="17"/>
      <c r="J712" s="17"/>
      <c r="K712" s="17"/>
      <c r="L712" s="17"/>
      <c r="M712" s="17"/>
      <c r="N712" s="17"/>
      <c r="O712" s="15"/>
      <c r="P712" s="14"/>
      <c r="Q712" s="14"/>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
      <c r="BH712" s="1"/>
      <c r="BI712" s="1"/>
      <c r="BJ712" s="1"/>
      <c r="BK712" s="1"/>
      <c r="BL712" s="1"/>
      <c r="BM712" s="1"/>
      <c r="BN712" s="1"/>
      <c r="BO712" s="1"/>
      <c r="BP712" s="1"/>
      <c r="BQ712" s="1"/>
      <c r="BR712" s="1"/>
      <c r="BS712" s="1"/>
      <c r="BT712" s="1"/>
    </row>
    <row r="713" spans="1:72" s="96" customFormat="1" x14ac:dyDescent="0.2">
      <c r="A713" s="17"/>
      <c r="B713" s="17"/>
      <c r="C713" s="20"/>
      <c r="D713" s="16"/>
      <c r="E713" s="16"/>
      <c r="F713" s="16"/>
      <c r="G713" s="16"/>
      <c r="H713" s="17"/>
      <c r="I713" s="17"/>
      <c r="J713" s="17"/>
      <c r="K713" s="17"/>
      <c r="L713" s="17"/>
      <c r="M713" s="17"/>
      <c r="N713" s="17"/>
      <c r="O713" s="15"/>
      <c r="P713" s="14"/>
      <c r="Q713" s="14"/>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
      <c r="BH713" s="1"/>
      <c r="BI713" s="1"/>
      <c r="BJ713" s="1"/>
      <c r="BK713" s="1"/>
      <c r="BL713" s="1"/>
      <c r="BM713" s="1"/>
      <c r="BN713" s="1"/>
      <c r="BO713" s="1"/>
      <c r="BP713" s="1"/>
      <c r="BQ713" s="1"/>
      <c r="BR713" s="1"/>
      <c r="BS713" s="1"/>
      <c r="BT713" s="1"/>
    </row>
    <row r="714" spans="1:72" s="96" customFormat="1" x14ac:dyDescent="0.2">
      <c r="A714" s="17"/>
      <c r="B714" s="17"/>
      <c r="C714" s="20"/>
      <c r="D714" s="16"/>
      <c r="E714" s="16"/>
      <c r="F714" s="16"/>
      <c r="G714" s="16"/>
      <c r="H714" s="17"/>
      <c r="I714" s="17"/>
      <c r="J714" s="17"/>
      <c r="K714" s="17"/>
      <c r="L714" s="17"/>
      <c r="M714" s="17"/>
      <c r="N714" s="17"/>
      <c r="O714" s="15"/>
      <c r="P714" s="14"/>
      <c r="Q714" s="14"/>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
      <c r="BH714" s="1"/>
      <c r="BI714" s="1"/>
      <c r="BJ714" s="1"/>
      <c r="BK714" s="1"/>
      <c r="BL714" s="1"/>
      <c r="BM714" s="1"/>
      <c r="BN714" s="1"/>
      <c r="BO714" s="1"/>
      <c r="BP714" s="1"/>
      <c r="BQ714" s="1"/>
      <c r="BR714" s="1"/>
      <c r="BS714" s="1"/>
      <c r="BT714" s="1"/>
    </row>
    <row r="715" spans="1:72" s="96" customFormat="1" x14ac:dyDescent="0.2">
      <c r="A715" s="17"/>
      <c r="B715" s="17"/>
      <c r="C715" s="20"/>
      <c r="D715" s="16"/>
      <c r="E715" s="16"/>
      <c r="F715" s="16"/>
      <c r="G715" s="16"/>
      <c r="H715" s="17"/>
      <c r="I715" s="17"/>
      <c r="J715" s="17"/>
      <c r="K715" s="17"/>
      <c r="L715" s="17"/>
      <c r="M715" s="17"/>
      <c r="N715" s="17"/>
      <c r="O715" s="15"/>
      <c r="P715" s="14"/>
      <c r="Q715" s="14"/>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
      <c r="BH715" s="1"/>
      <c r="BI715" s="1"/>
      <c r="BJ715" s="1"/>
      <c r="BK715" s="1"/>
      <c r="BL715" s="1"/>
      <c r="BM715" s="1"/>
      <c r="BN715" s="1"/>
      <c r="BO715" s="1"/>
      <c r="BP715" s="1"/>
      <c r="BQ715" s="1"/>
      <c r="BR715" s="1"/>
      <c r="BS715" s="1"/>
      <c r="BT715" s="1"/>
    </row>
    <row r="716" spans="1:72" s="96" customFormat="1" x14ac:dyDescent="0.2">
      <c r="A716" s="17"/>
      <c r="B716" s="17"/>
      <c r="C716" s="20"/>
      <c r="D716" s="16"/>
      <c r="E716" s="16"/>
      <c r="F716" s="16"/>
      <c r="G716" s="16"/>
      <c r="H716" s="17"/>
      <c r="I716" s="17"/>
      <c r="J716" s="17"/>
      <c r="K716" s="17"/>
      <c r="L716" s="17"/>
      <c r="M716" s="17"/>
      <c r="N716" s="17"/>
      <c r="O716" s="15"/>
      <c r="P716" s="14"/>
      <c r="Q716" s="14"/>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
      <c r="BH716" s="1"/>
      <c r="BI716" s="1"/>
      <c r="BJ716" s="1"/>
      <c r="BK716" s="1"/>
      <c r="BL716" s="1"/>
      <c r="BM716" s="1"/>
      <c r="BN716" s="1"/>
      <c r="BO716" s="1"/>
      <c r="BP716" s="1"/>
      <c r="BQ716" s="1"/>
      <c r="BR716" s="1"/>
      <c r="BS716" s="1"/>
      <c r="BT716" s="1"/>
    </row>
    <row r="717" spans="1:72" s="96" customFormat="1" x14ac:dyDescent="0.2">
      <c r="A717" s="17"/>
      <c r="B717" s="17"/>
      <c r="C717" s="20"/>
      <c r="D717" s="16"/>
      <c r="E717" s="16"/>
      <c r="F717" s="16"/>
      <c r="G717" s="16"/>
      <c r="H717" s="17"/>
      <c r="I717" s="17"/>
      <c r="J717" s="17"/>
      <c r="K717" s="17"/>
      <c r="L717" s="17"/>
      <c r="M717" s="17"/>
      <c r="N717" s="17"/>
      <c r="O717" s="15"/>
      <c r="P717" s="14"/>
      <c r="Q717" s="14"/>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
      <c r="BH717" s="1"/>
      <c r="BI717" s="1"/>
      <c r="BJ717" s="1"/>
      <c r="BK717" s="1"/>
      <c r="BL717" s="1"/>
      <c r="BM717" s="1"/>
      <c r="BN717" s="1"/>
      <c r="BO717" s="1"/>
      <c r="BP717" s="1"/>
      <c r="BQ717" s="1"/>
      <c r="BR717" s="1"/>
      <c r="BS717" s="1"/>
      <c r="BT717" s="1"/>
    </row>
    <row r="718" spans="1:72" s="96" customFormat="1" x14ac:dyDescent="0.2">
      <c r="A718" s="17"/>
      <c r="B718" s="17"/>
      <c r="C718" s="20"/>
      <c r="D718" s="16"/>
      <c r="E718" s="16"/>
      <c r="F718" s="16"/>
      <c r="G718" s="16"/>
      <c r="H718" s="17"/>
      <c r="I718" s="17"/>
      <c r="J718" s="17"/>
      <c r="K718" s="17"/>
      <c r="L718" s="17"/>
      <c r="M718" s="17"/>
      <c r="N718" s="17"/>
      <c r="O718" s="15"/>
      <c r="P718" s="14"/>
      <c r="Q718" s="14"/>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
      <c r="BH718" s="1"/>
      <c r="BI718" s="1"/>
      <c r="BJ718" s="1"/>
      <c r="BK718" s="1"/>
      <c r="BL718" s="1"/>
      <c r="BM718" s="1"/>
      <c r="BN718" s="1"/>
      <c r="BO718" s="1"/>
      <c r="BP718" s="1"/>
      <c r="BQ718" s="1"/>
      <c r="BR718" s="1"/>
      <c r="BS718" s="1"/>
      <c r="BT718" s="1"/>
    </row>
    <row r="719" spans="1:72" s="96" customFormat="1" x14ac:dyDescent="0.2">
      <c r="A719" s="17"/>
      <c r="B719" s="17"/>
      <c r="C719" s="20"/>
      <c r="D719" s="16"/>
      <c r="E719" s="16"/>
      <c r="F719" s="16"/>
      <c r="G719" s="16"/>
      <c r="H719" s="17"/>
      <c r="I719" s="17"/>
      <c r="J719" s="17"/>
      <c r="K719" s="17"/>
      <c r="L719" s="17"/>
      <c r="M719" s="17"/>
      <c r="N719" s="17"/>
      <c r="O719" s="15"/>
      <c r="P719" s="14"/>
      <c r="Q719" s="14"/>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
      <c r="BH719" s="1"/>
      <c r="BI719" s="1"/>
      <c r="BJ719" s="1"/>
      <c r="BK719" s="1"/>
      <c r="BL719" s="1"/>
      <c r="BM719" s="1"/>
      <c r="BN719" s="1"/>
      <c r="BO719" s="1"/>
      <c r="BP719" s="1"/>
      <c r="BQ719" s="1"/>
      <c r="BR719" s="1"/>
      <c r="BS719" s="1"/>
      <c r="BT719" s="1"/>
    </row>
    <row r="720" spans="1:72" s="96" customFormat="1" x14ac:dyDescent="0.2">
      <c r="A720" s="17"/>
      <c r="B720" s="17"/>
      <c r="C720" s="20"/>
      <c r="D720" s="16"/>
      <c r="E720" s="16"/>
      <c r="F720" s="16"/>
      <c r="G720" s="16"/>
      <c r="H720" s="17"/>
      <c r="I720" s="17"/>
      <c r="J720" s="17"/>
      <c r="K720" s="17"/>
      <c r="L720" s="17"/>
      <c r="M720" s="17"/>
      <c r="N720" s="17"/>
      <c r="O720" s="15"/>
      <c r="P720" s="14"/>
      <c r="Q720" s="14"/>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
      <c r="BH720" s="1"/>
      <c r="BI720" s="1"/>
      <c r="BJ720" s="1"/>
      <c r="BK720" s="1"/>
      <c r="BL720" s="1"/>
      <c r="BM720" s="1"/>
      <c r="BN720" s="1"/>
      <c r="BO720" s="1"/>
      <c r="BP720" s="1"/>
      <c r="BQ720" s="1"/>
      <c r="BR720" s="1"/>
      <c r="BS720" s="1"/>
      <c r="BT720" s="1"/>
    </row>
    <row r="721" spans="1:72" s="96" customFormat="1" x14ac:dyDescent="0.2">
      <c r="A721" s="17"/>
      <c r="B721" s="17"/>
      <c r="C721" s="20"/>
      <c r="D721" s="16"/>
      <c r="E721" s="16"/>
      <c r="F721" s="16"/>
      <c r="G721" s="16"/>
      <c r="H721" s="17"/>
      <c r="I721" s="17"/>
      <c r="J721" s="17"/>
      <c r="K721" s="17"/>
      <c r="L721" s="17"/>
      <c r="M721" s="17"/>
      <c r="N721" s="17"/>
      <c r="O721" s="15"/>
      <c r="P721" s="14"/>
      <c r="Q721" s="14"/>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
      <c r="BH721" s="1"/>
      <c r="BI721" s="1"/>
      <c r="BJ721" s="1"/>
      <c r="BK721" s="1"/>
      <c r="BL721" s="1"/>
      <c r="BM721" s="1"/>
      <c r="BN721" s="1"/>
      <c r="BO721" s="1"/>
      <c r="BP721" s="1"/>
      <c r="BQ721" s="1"/>
      <c r="BR721" s="1"/>
      <c r="BS721" s="1"/>
      <c r="BT721" s="1"/>
    </row>
    <row r="722" spans="1:72" s="96" customFormat="1" x14ac:dyDescent="0.2">
      <c r="A722" s="17"/>
      <c r="B722" s="17"/>
      <c r="C722" s="20"/>
      <c r="D722" s="16"/>
      <c r="E722" s="16"/>
      <c r="F722" s="16"/>
      <c r="G722" s="16"/>
      <c r="H722" s="17"/>
      <c r="I722" s="17"/>
      <c r="J722" s="17"/>
      <c r="K722" s="17"/>
      <c r="L722" s="17"/>
      <c r="M722" s="17"/>
      <c r="N722" s="17"/>
      <c r="O722" s="15"/>
      <c r="P722" s="14"/>
      <c r="Q722" s="14"/>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
      <c r="BH722" s="1"/>
      <c r="BI722" s="1"/>
      <c r="BJ722" s="1"/>
      <c r="BK722" s="1"/>
      <c r="BL722" s="1"/>
      <c r="BM722" s="1"/>
      <c r="BN722" s="1"/>
      <c r="BO722" s="1"/>
      <c r="BP722" s="1"/>
      <c r="BQ722" s="1"/>
      <c r="BR722" s="1"/>
      <c r="BS722" s="1"/>
      <c r="BT722" s="1"/>
    </row>
    <row r="723" spans="1:72" s="96" customFormat="1" x14ac:dyDescent="0.2">
      <c r="A723" s="17"/>
      <c r="B723" s="17"/>
      <c r="C723" s="20"/>
      <c r="D723" s="16"/>
      <c r="E723" s="16"/>
      <c r="F723" s="16"/>
      <c r="G723" s="16"/>
      <c r="H723" s="17"/>
      <c r="I723" s="17"/>
      <c r="J723" s="17"/>
      <c r="K723" s="17"/>
      <c r="L723" s="17"/>
      <c r="M723" s="17"/>
      <c r="N723" s="17"/>
      <c r="O723" s="15"/>
      <c r="P723" s="14"/>
      <c r="Q723" s="14"/>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
      <c r="BH723" s="1"/>
      <c r="BI723" s="1"/>
      <c r="BJ723" s="1"/>
      <c r="BK723" s="1"/>
      <c r="BL723" s="1"/>
      <c r="BM723" s="1"/>
      <c r="BN723" s="1"/>
      <c r="BO723" s="1"/>
      <c r="BP723" s="1"/>
      <c r="BQ723" s="1"/>
      <c r="BR723" s="1"/>
      <c r="BS723" s="1"/>
      <c r="BT723" s="1"/>
    </row>
    <row r="724" spans="1:72" s="96" customFormat="1" x14ac:dyDescent="0.2">
      <c r="A724" s="17"/>
      <c r="B724" s="17"/>
      <c r="C724" s="20"/>
      <c r="D724" s="16"/>
      <c r="E724" s="16"/>
      <c r="F724" s="16"/>
      <c r="G724" s="16"/>
      <c r="H724" s="17"/>
      <c r="I724" s="17"/>
      <c r="J724" s="17"/>
      <c r="K724" s="17"/>
      <c r="L724" s="17"/>
      <c r="M724" s="17"/>
      <c r="N724" s="17"/>
      <c r="O724" s="15"/>
      <c r="P724" s="14"/>
      <c r="Q724" s="14"/>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
      <c r="BH724" s="1"/>
      <c r="BI724" s="1"/>
      <c r="BJ724" s="1"/>
      <c r="BK724" s="1"/>
      <c r="BL724" s="1"/>
      <c r="BM724" s="1"/>
      <c r="BN724" s="1"/>
      <c r="BO724" s="1"/>
      <c r="BP724" s="1"/>
      <c r="BQ724" s="1"/>
      <c r="BR724" s="1"/>
      <c r="BS724" s="1"/>
      <c r="BT724" s="1"/>
    </row>
    <row r="725" spans="1:72" s="96" customFormat="1" x14ac:dyDescent="0.2">
      <c r="A725" s="17"/>
      <c r="B725" s="17"/>
      <c r="C725" s="20"/>
      <c r="D725" s="16"/>
      <c r="E725" s="16"/>
      <c r="F725" s="16"/>
      <c r="G725" s="16"/>
      <c r="H725" s="17"/>
      <c r="I725" s="17"/>
      <c r="J725" s="17"/>
      <c r="K725" s="17"/>
      <c r="L725" s="17"/>
      <c r="M725" s="17"/>
      <c r="N725" s="17"/>
      <c r="O725" s="15"/>
      <c r="P725" s="14"/>
      <c r="Q725" s="14"/>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
      <c r="BH725" s="1"/>
      <c r="BI725" s="1"/>
      <c r="BJ725" s="1"/>
      <c r="BK725" s="1"/>
      <c r="BL725" s="1"/>
      <c r="BM725" s="1"/>
      <c r="BN725" s="1"/>
      <c r="BO725" s="1"/>
      <c r="BP725" s="1"/>
      <c r="BQ725" s="1"/>
      <c r="BR725" s="1"/>
      <c r="BS725" s="1"/>
      <c r="BT725" s="1"/>
    </row>
    <row r="726" spans="1:72" s="96" customFormat="1" x14ac:dyDescent="0.2">
      <c r="A726" s="17"/>
      <c r="B726" s="17"/>
      <c r="C726" s="20"/>
      <c r="D726" s="16"/>
      <c r="E726" s="16"/>
      <c r="F726" s="16"/>
      <c r="G726" s="16"/>
      <c r="H726" s="17"/>
      <c r="I726" s="17"/>
      <c r="J726" s="17"/>
      <c r="K726" s="17"/>
      <c r="L726" s="17"/>
      <c r="M726" s="17"/>
      <c r="N726" s="17"/>
      <c r="O726" s="15"/>
      <c r="P726" s="14"/>
      <c r="Q726" s="14"/>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
      <c r="BH726" s="1"/>
      <c r="BI726" s="1"/>
      <c r="BJ726" s="1"/>
      <c r="BK726" s="1"/>
      <c r="BL726" s="1"/>
      <c r="BM726" s="1"/>
      <c r="BN726" s="1"/>
      <c r="BO726" s="1"/>
      <c r="BP726" s="1"/>
      <c r="BQ726" s="1"/>
      <c r="BR726" s="1"/>
      <c r="BS726" s="1"/>
      <c r="BT726" s="1"/>
    </row>
    <row r="727" spans="1:72" s="96" customFormat="1" x14ac:dyDescent="0.2">
      <c r="A727" s="17"/>
      <c r="B727" s="17"/>
      <c r="C727" s="20"/>
      <c r="D727" s="16"/>
      <c r="E727" s="16"/>
      <c r="F727" s="16"/>
      <c r="G727" s="16"/>
      <c r="H727" s="17"/>
      <c r="I727" s="17"/>
      <c r="J727" s="17"/>
      <c r="K727" s="17"/>
      <c r="L727" s="17"/>
      <c r="M727" s="17"/>
      <c r="N727" s="17"/>
      <c r="O727" s="15"/>
      <c r="P727" s="14"/>
      <c r="Q727" s="14"/>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
      <c r="BH727" s="1"/>
      <c r="BI727" s="1"/>
      <c r="BJ727" s="1"/>
      <c r="BK727" s="1"/>
      <c r="BL727" s="1"/>
      <c r="BM727" s="1"/>
      <c r="BN727" s="1"/>
      <c r="BO727" s="1"/>
      <c r="BP727" s="1"/>
      <c r="BQ727" s="1"/>
      <c r="BR727" s="1"/>
      <c r="BS727" s="1"/>
      <c r="BT727" s="1"/>
    </row>
    <row r="728" spans="1:72" s="96" customFormat="1" x14ac:dyDescent="0.2">
      <c r="A728" s="17"/>
      <c r="B728" s="17"/>
      <c r="C728" s="20"/>
      <c r="D728" s="16"/>
      <c r="E728" s="16"/>
      <c r="F728" s="16"/>
      <c r="G728" s="16"/>
      <c r="H728" s="17"/>
      <c r="I728" s="17"/>
      <c r="J728" s="17"/>
      <c r="K728" s="17"/>
      <c r="L728" s="17"/>
      <c r="M728" s="17"/>
      <c r="N728" s="17"/>
      <c r="O728" s="15"/>
      <c r="P728" s="14"/>
      <c r="Q728" s="14"/>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
      <c r="BH728" s="1"/>
      <c r="BI728" s="1"/>
      <c r="BJ728" s="1"/>
      <c r="BK728" s="1"/>
      <c r="BL728" s="1"/>
      <c r="BM728" s="1"/>
      <c r="BN728" s="1"/>
      <c r="BO728" s="1"/>
      <c r="BP728" s="1"/>
      <c r="BQ728" s="1"/>
      <c r="BR728" s="1"/>
      <c r="BS728" s="1"/>
      <c r="BT728" s="1"/>
    </row>
    <row r="729" spans="1:72" s="96" customFormat="1" x14ac:dyDescent="0.2">
      <c r="A729" s="17"/>
      <c r="B729" s="17"/>
      <c r="C729" s="20"/>
      <c r="D729" s="16"/>
      <c r="E729" s="16"/>
      <c r="F729" s="16"/>
      <c r="G729" s="16"/>
      <c r="H729" s="17"/>
      <c r="I729" s="17"/>
      <c r="J729" s="17"/>
      <c r="K729" s="17"/>
      <c r="L729" s="17"/>
      <c r="M729" s="17"/>
      <c r="N729" s="17"/>
      <c r="O729" s="15"/>
      <c r="P729" s="14"/>
      <c r="Q729" s="14"/>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
      <c r="BH729" s="1"/>
      <c r="BI729" s="1"/>
      <c r="BJ729" s="1"/>
      <c r="BK729" s="1"/>
      <c r="BL729" s="1"/>
      <c r="BM729" s="1"/>
      <c r="BN729" s="1"/>
      <c r="BO729" s="1"/>
      <c r="BP729" s="1"/>
      <c r="BQ729" s="1"/>
      <c r="BR729" s="1"/>
      <c r="BS729" s="1"/>
      <c r="BT729" s="1"/>
    </row>
    <row r="730" spans="1:72" s="96" customFormat="1" x14ac:dyDescent="0.2">
      <c r="A730" s="17"/>
      <c r="B730" s="17"/>
      <c r="C730" s="20"/>
      <c r="D730" s="16"/>
      <c r="E730" s="16"/>
      <c r="F730" s="16"/>
      <c r="G730" s="16"/>
      <c r="H730" s="17"/>
      <c r="I730" s="17"/>
      <c r="J730" s="17"/>
      <c r="K730" s="17"/>
      <c r="L730" s="17"/>
      <c r="M730" s="17"/>
      <c r="N730" s="17"/>
      <c r="O730" s="15"/>
      <c r="P730" s="14"/>
      <c r="Q730" s="14"/>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
      <c r="BH730" s="1"/>
      <c r="BI730" s="1"/>
      <c r="BJ730" s="1"/>
      <c r="BK730" s="1"/>
      <c r="BL730" s="1"/>
      <c r="BM730" s="1"/>
      <c r="BN730" s="1"/>
      <c r="BO730" s="1"/>
      <c r="BP730" s="1"/>
      <c r="BQ730" s="1"/>
      <c r="BR730" s="1"/>
      <c r="BS730" s="1"/>
      <c r="BT730" s="1"/>
    </row>
    <row r="731" spans="1:72" s="96" customFormat="1" x14ac:dyDescent="0.2">
      <c r="A731" s="17"/>
      <c r="B731" s="17"/>
      <c r="C731" s="20"/>
      <c r="D731" s="16"/>
      <c r="E731" s="16"/>
      <c r="F731" s="16"/>
      <c r="G731" s="16"/>
      <c r="H731" s="17"/>
      <c r="I731" s="17"/>
      <c r="J731" s="17"/>
      <c r="K731" s="17"/>
      <c r="L731" s="17"/>
      <c r="M731" s="17"/>
      <c r="N731" s="17"/>
      <c r="O731" s="15"/>
      <c r="P731" s="14"/>
      <c r="Q731" s="14"/>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
      <c r="BH731" s="1"/>
      <c r="BI731" s="1"/>
      <c r="BJ731" s="1"/>
      <c r="BK731" s="1"/>
      <c r="BL731" s="1"/>
      <c r="BM731" s="1"/>
      <c r="BN731" s="1"/>
      <c r="BO731" s="1"/>
      <c r="BP731" s="1"/>
      <c r="BQ731" s="1"/>
      <c r="BR731" s="1"/>
      <c r="BS731" s="1"/>
      <c r="BT731" s="1"/>
    </row>
    <row r="732" spans="1:72" s="96" customFormat="1" x14ac:dyDescent="0.2">
      <c r="A732" s="17"/>
      <c r="B732" s="17"/>
      <c r="C732" s="20"/>
      <c r="D732" s="16"/>
      <c r="E732" s="16"/>
      <c r="F732" s="16"/>
      <c r="G732" s="16"/>
      <c r="H732" s="17"/>
      <c r="I732" s="17"/>
      <c r="J732" s="17"/>
      <c r="K732" s="17"/>
      <c r="L732" s="17"/>
      <c r="M732" s="17"/>
      <c r="N732" s="17"/>
      <c r="O732" s="15"/>
      <c r="P732" s="14"/>
      <c r="Q732" s="14"/>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
      <c r="BH732" s="1"/>
      <c r="BI732" s="1"/>
      <c r="BJ732" s="1"/>
      <c r="BK732" s="1"/>
      <c r="BL732" s="1"/>
      <c r="BM732" s="1"/>
      <c r="BN732" s="1"/>
      <c r="BO732" s="1"/>
      <c r="BP732" s="1"/>
      <c r="BQ732" s="1"/>
      <c r="BR732" s="1"/>
      <c r="BS732" s="1"/>
      <c r="BT732" s="1"/>
    </row>
    <row r="733" spans="1:72" s="96" customFormat="1" x14ac:dyDescent="0.2">
      <c r="A733" s="17"/>
      <c r="B733" s="17"/>
      <c r="C733" s="20"/>
      <c r="D733" s="16"/>
      <c r="E733" s="16"/>
      <c r="F733" s="16"/>
      <c r="G733" s="16"/>
      <c r="H733" s="17"/>
      <c r="I733" s="17"/>
      <c r="J733" s="17"/>
      <c r="K733" s="17"/>
      <c r="L733" s="17"/>
      <c r="M733" s="17"/>
      <c r="N733" s="17"/>
      <c r="O733" s="15"/>
      <c r="P733" s="14"/>
      <c r="Q733" s="14"/>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
      <c r="BH733" s="1"/>
      <c r="BI733" s="1"/>
      <c r="BJ733" s="1"/>
      <c r="BK733" s="1"/>
      <c r="BL733" s="1"/>
      <c r="BM733" s="1"/>
      <c r="BN733" s="1"/>
      <c r="BO733" s="1"/>
      <c r="BP733" s="1"/>
      <c r="BQ733" s="1"/>
      <c r="BR733" s="1"/>
      <c r="BS733" s="1"/>
      <c r="BT733" s="1"/>
    </row>
    <row r="734" spans="1:72" s="96" customFormat="1" x14ac:dyDescent="0.2">
      <c r="A734" s="17"/>
      <c r="B734" s="17"/>
      <c r="C734" s="20"/>
      <c r="D734" s="16"/>
      <c r="E734" s="16"/>
      <c r="F734" s="16"/>
      <c r="G734" s="16"/>
      <c r="H734" s="17"/>
      <c r="I734" s="17"/>
      <c r="J734" s="17"/>
      <c r="K734" s="17"/>
      <c r="L734" s="17"/>
      <c r="M734" s="17"/>
      <c r="N734" s="17"/>
      <c r="O734" s="15"/>
      <c r="P734" s="14"/>
      <c r="Q734" s="14"/>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
      <c r="BH734" s="1"/>
      <c r="BI734" s="1"/>
      <c r="BJ734" s="1"/>
      <c r="BK734" s="1"/>
      <c r="BL734" s="1"/>
      <c r="BM734" s="1"/>
      <c r="BN734" s="1"/>
      <c r="BO734" s="1"/>
      <c r="BP734" s="1"/>
      <c r="BQ734" s="1"/>
      <c r="BR734" s="1"/>
      <c r="BS734" s="1"/>
      <c r="BT734" s="1"/>
    </row>
    <row r="735" spans="1:72" s="96" customFormat="1" x14ac:dyDescent="0.2">
      <c r="A735" s="17"/>
      <c r="B735" s="17"/>
      <c r="C735" s="20"/>
      <c r="D735" s="16"/>
      <c r="E735" s="16"/>
      <c r="F735" s="16"/>
      <c r="G735" s="16"/>
      <c r="H735" s="17"/>
      <c r="I735" s="17"/>
      <c r="J735" s="17"/>
      <c r="K735" s="17"/>
      <c r="L735" s="17"/>
      <c r="M735" s="17"/>
      <c r="N735" s="17"/>
      <c r="O735" s="15"/>
      <c r="P735" s="14"/>
      <c r="Q735" s="14"/>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
      <c r="BH735" s="1"/>
      <c r="BI735" s="1"/>
      <c r="BJ735" s="1"/>
      <c r="BK735" s="1"/>
      <c r="BL735" s="1"/>
      <c r="BM735" s="1"/>
      <c r="BN735" s="1"/>
      <c r="BO735" s="1"/>
      <c r="BP735" s="1"/>
      <c r="BQ735" s="1"/>
      <c r="BR735" s="1"/>
      <c r="BS735" s="1"/>
      <c r="BT735" s="1"/>
    </row>
    <row r="736" spans="1:72" s="96" customFormat="1" x14ac:dyDescent="0.2">
      <c r="A736" s="17"/>
      <c r="B736" s="17"/>
      <c r="C736" s="20"/>
      <c r="D736" s="16"/>
      <c r="E736" s="16"/>
      <c r="F736" s="16"/>
      <c r="G736" s="16"/>
      <c r="H736" s="17"/>
      <c r="I736" s="17"/>
      <c r="J736" s="17"/>
      <c r="K736" s="17"/>
      <c r="L736" s="17"/>
      <c r="M736" s="17"/>
      <c r="N736" s="17"/>
      <c r="O736" s="15"/>
      <c r="P736" s="14"/>
      <c r="Q736" s="14"/>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
      <c r="BH736" s="1"/>
      <c r="BI736" s="1"/>
      <c r="BJ736" s="1"/>
      <c r="BK736" s="1"/>
      <c r="BL736" s="1"/>
      <c r="BM736" s="1"/>
      <c r="BN736" s="1"/>
      <c r="BO736" s="1"/>
      <c r="BP736" s="1"/>
      <c r="BQ736" s="1"/>
      <c r="BR736" s="1"/>
      <c r="BS736" s="1"/>
      <c r="BT736" s="1"/>
    </row>
    <row r="737" spans="1:72" s="96" customFormat="1" x14ac:dyDescent="0.2">
      <c r="A737" s="17"/>
      <c r="B737" s="17"/>
      <c r="C737" s="20"/>
      <c r="D737" s="16"/>
      <c r="E737" s="16"/>
      <c r="F737" s="16"/>
      <c r="G737" s="16"/>
      <c r="H737" s="17"/>
      <c r="I737" s="17"/>
      <c r="J737" s="17"/>
      <c r="K737" s="17"/>
      <c r="L737" s="17"/>
      <c r="M737" s="17"/>
      <c r="N737" s="17"/>
      <c r="O737" s="15"/>
      <c r="P737" s="14"/>
      <c r="Q737" s="14"/>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c r="BF737" s="17"/>
      <c r="BG737" s="1"/>
      <c r="BH737" s="1"/>
      <c r="BI737" s="1"/>
      <c r="BJ737" s="1"/>
      <c r="BK737" s="1"/>
      <c r="BL737" s="1"/>
      <c r="BM737" s="1"/>
      <c r="BN737" s="1"/>
      <c r="BO737" s="1"/>
      <c r="BP737" s="1"/>
      <c r="BQ737" s="1"/>
      <c r="BR737" s="1"/>
      <c r="BS737" s="1"/>
      <c r="BT737" s="1"/>
    </row>
    <row r="738" spans="1:72" s="96" customFormat="1" x14ac:dyDescent="0.2">
      <c r="A738" s="17"/>
      <c r="B738" s="17"/>
      <c r="C738" s="20"/>
      <c r="D738" s="16"/>
      <c r="E738" s="16"/>
      <c r="F738" s="16"/>
      <c r="G738" s="16"/>
      <c r="H738" s="17"/>
      <c r="I738" s="17"/>
      <c r="J738" s="17"/>
      <c r="K738" s="17"/>
      <c r="L738" s="17"/>
      <c r="M738" s="17"/>
      <c r="N738" s="17"/>
      <c r="O738" s="15"/>
      <c r="P738" s="14"/>
      <c r="Q738" s="14"/>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c r="BF738" s="17"/>
      <c r="BG738" s="1"/>
      <c r="BH738" s="1"/>
      <c r="BI738" s="1"/>
      <c r="BJ738" s="1"/>
      <c r="BK738" s="1"/>
      <c r="BL738" s="1"/>
      <c r="BM738" s="1"/>
      <c r="BN738" s="1"/>
      <c r="BO738" s="1"/>
      <c r="BP738" s="1"/>
      <c r="BQ738" s="1"/>
      <c r="BR738" s="1"/>
      <c r="BS738" s="1"/>
      <c r="BT738" s="1"/>
    </row>
    <row r="739" spans="1:72" s="96" customFormat="1" x14ac:dyDescent="0.2">
      <c r="A739" s="17"/>
      <c r="B739" s="17"/>
      <c r="C739" s="20"/>
      <c r="D739" s="16"/>
      <c r="E739" s="16"/>
      <c r="F739" s="16"/>
      <c r="G739" s="16"/>
      <c r="H739" s="17"/>
      <c r="I739" s="17"/>
      <c r="J739" s="17"/>
      <c r="K739" s="17"/>
      <c r="L739" s="17"/>
      <c r="M739" s="17"/>
      <c r="N739" s="17"/>
      <c r="O739" s="15"/>
      <c r="P739" s="14"/>
      <c r="Q739" s="14"/>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c r="BD739" s="17"/>
      <c r="BE739" s="17"/>
      <c r="BF739" s="17"/>
      <c r="BG739" s="1"/>
      <c r="BH739" s="1"/>
      <c r="BI739" s="1"/>
      <c r="BJ739" s="1"/>
      <c r="BK739" s="1"/>
      <c r="BL739" s="1"/>
      <c r="BM739" s="1"/>
      <c r="BN739" s="1"/>
      <c r="BO739" s="1"/>
      <c r="BP739" s="1"/>
      <c r="BQ739" s="1"/>
      <c r="BR739" s="1"/>
      <c r="BS739" s="1"/>
      <c r="BT739" s="1"/>
    </row>
    <row r="740" spans="1:72" s="96" customFormat="1" x14ac:dyDescent="0.2">
      <c r="A740" s="17"/>
      <c r="B740" s="17"/>
      <c r="C740" s="20"/>
      <c r="D740" s="16"/>
      <c r="E740" s="16"/>
      <c r="F740" s="16"/>
      <c r="G740" s="16"/>
      <c r="H740" s="17"/>
      <c r="I740" s="17"/>
      <c r="J740" s="17"/>
      <c r="K740" s="17"/>
      <c r="L740" s="17"/>
      <c r="M740" s="17"/>
      <c r="N740" s="17"/>
      <c r="O740" s="15"/>
      <c r="P740" s="14"/>
      <c r="Q740" s="14"/>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c r="BF740" s="17"/>
      <c r="BG740" s="1"/>
      <c r="BH740" s="1"/>
      <c r="BI740" s="1"/>
      <c r="BJ740" s="1"/>
      <c r="BK740" s="1"/>
      <c r="BL740" s="1"/>
      <c r="BM740" s="1"/>
      <c r="BN740" s="1"/>
      <c r="BO740" s="1"/>
      <c r="BP740" s="1"/>
      <c r="BQ740" s="1"/>
      <c r="BR740" s="1"/>
      <c r="BS740" s="1"/>
      <c r="BT740" s="1"/>
    </row>
    <row r="741" spans="1:72" s="96" customFormat="1" x14ac:dyDescent="0.2">
      <c r="A741" s="17"/>
      <c r="B741" s="17"/>
      <c r="C741" s="20"/>
      <c r="D741" s="16"/>
      <c r="E741" s="16"/>
      <c r="F741" s="16"/>
      <c r="G741" s="16"/>
      <c r="H741" s="17"/>
      <c r="I741" s="17"/>
      <c r="J741" s="17"/>
      <c r="K741" s="17"/>
      <c r="L741" s="17"/>
      <c r="M741" s="17"/>
      <c r="N741" s="17"/>
      <c r="O741" s="15"/>
      <c r="P741" s="14"/>
      <c r="Q741" s="14"/>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c r="BD741" s="17"/>
      <c r="BE741" s="17"/>
      <c r="BF741" s="17"/>
      <c r="BG741" s="1"/>
      <c r="BH741" s="1"/>
      <c r="BI741" s="1"/>
      <c r="BJ741" s="1"/>
      <c r="BK741" s="1"/>
      <c r="BL741" s="1"/>
      <c r="BM741" s="1"/>
      <c r="BN741" s="1"/>
      <c r="BO741" s="1"/>
      <c r="BP741" s="1"/>
      <c r="BQ741" s="1"/>
      <c r="BR741" s="1"/>
      <c r="BS741" s="1"/>
      <c r="BT741" s="1"/>
    </row>
    <row r="742" spans="1:72" s="96" customFormat="1" x14ac:dyDescent="0.2">
      <c r="A742" s="17"/>
      <c r="B742" s="17"/>
      <c r="C742" s="20"/>
      <c r="D742" s="16"/>
      <c r="E742" s="16"/>
      <c r="F742" s="16"/>
      <c r="G742" s="16"/>
      <c r="H742" s="17"/>
      <c r="I742" s="17"/>
      <c r="J742" s="17"/>
      <c r="K742" s="17"/>
      <c r="L742" s="17"/>
      <c r="M742" s="17"/>
      <c r="N742" s="17"/>
      <c r="O742" s="15"/>
      <c r="P742" s="14"/>
      <c r="Q742" s="14"/>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
      <c r="BH742" s="1"/>
      <c r="BI742" s="1"/>
      <c r="BJ742" s="1"/>
      <c r="BK742" s="1"/>
      <c r="BL742" s="1"/>
      <c r="BM742" s="1"/>
      <c r="BN742" s="1"/>
      <c r="BO742" s="1"/>
      <c r="BP742" s="1"/>
      <c r="BQ742" s="1"/>
      <c r="BR742" s="1"/>
      <c r="BS742" s="1"/>
      <c r="BT742" s="1"/>
    </row>
    <row r="743" spans="1:72" s="96" customFormat="1" x14ac:dyDescent="0.2">
      <c r="A743" s="17"/>
      <c r="B743" s="17"/>
      <c r="C743" s="20"/>
      <c r="D743" s="16"/>
      <c r="E743" s="16"/>
      <c r="F743" s="16"/>
      <c r="G743" s="16"/>
      <c r="H743" s="17"/>
      <c r="I743" s="17"/>
      <c r="J743" s="17"/>
      <c r="K743" s="17"/>
      <c r="L743" s="17"/>
      <c r="M743" s="17"/>
      <c r="N743" s="17"/>
      <c r="O743" s="15"/>
      <c r="P743" s="14"/>
      <c r="Q743" s="14"/>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c r="BD743" s="17"/>
      <c r="BE743" s="17"/>
      <c r="BF743" s="17"/>
      <c r="BG743" s="1"/>
      <c r="BH743" s="1"/>
      <c r="BI743" s="1"/>
      <c r="BJ743" s="1"/>
      <c r="BK743" s="1"/>
      <c r="BL743" s="1"/>
      <c r="BM743" s="1"/>
      <c r="BN743" s="1"/>
      <c r="BO743" s="1"/>
      <c r="BP743" s="1"/>
      <c r="BQ743" s="1"/>
      <c r="BR743" s="1"/>
      <c r="BS743" s="1"/>
      <c r="BT743" s="1"/>
    </row>
    <row r="744" spans="1:72" s="96" customFormat="1" x14ac:dyDescent="0.2">
      <c r="A744" s="17"/>
      <c r="B744" s="17"/>
      <c r="C744" s="20"/>
      <c r="D744" s="16"/>
      <c r="E744" s="16"/>
      <c r="F744" s="16"/>
      <c r="G744" s="16"/>
      <c r="H744" s="17"/>
      <c r="I744" s="17"/>
      <c r="J744" s="17"/>
      <c r="K744" s="17"/>
      <c r="L744" s="17"/>
      <c r="M744" s="17"/>
      <c r="N744" s="17"/>
      <c r="O744" s="15"/>
      <c r="P744" s="14"/>
      <c r="Q744" s="14"/>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
      <c r="BH744" s="1"/>
      <c r="BI744" s="1"/>
      <c r="BJ744" s="1"/>
      <c r="BK744" s="1"/>
      <c r="BL744" s="1"/>
      <c r="BM744" s="1"/>
      <c r="BN744" s="1"/>
      <c r="BO744" s="1"/>
      <c r="BP744" s="1"/>
      <c r="BQ744" s="1"/>
      <c r="BR744" s="1"/>
      <c r="BS744" s="1"/>
      <c r="BT744" s="1"/>
    </row>
    <row r="745" spans="1:72" s="96" customFormat="1" x14ac:dyDescent="0.2">
      <c r="A745" s="17"/>
      <c r="B745" s="17"/>
      <c r="C745" s="20"/>
      <c r="D745" s="16"/>
      <c r="E745" s="16"/>
      <c r="F745" s="16"/>
      <c r="G745" s="16"/>
      <c r="H745" s="17"/>
      <c r="I745" s="17"/>
      <c r="J745" s="17"/>
      <c r="K745" s="17"/>
      <c r="L745" s="17"/>
      <c r="M745" s="17"/>
      <c r="N745" s="17"/>
      <c r="O745" s="15"/>
      <c r="P745" s="14"/>
      <c r="Q745" s="14"/>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c r="BD745" s="17"/>
      <c r="BE745" s="17"/>
      <c r="BF745" s="17"/>
      <c r="BG745" s="1"/>
      <c r="BH745" s="1"/>
      <c r="BI745" s="1"/>
      <c r="BJ745" s="1"/>
      <c r="BK745" s="1"/>
      <c r="BL745" s="1"/>
      <c r="BM745" s="1"/>
      <c r="BN745" s="1"/>
      <c r="BO745" s="1"/>
      <c r="BP745" s="1"/>
      <c r="BQ745" s="1"/>
      <c r="BR745" s="1"/>
      <c r="BS745" s="1"/>
      <c r="BT745" s="1"/>
    </row>
    <row r="746" spans="1:72" s="96" customFormat="1" x14ac:dyDescent="0.2">
      <c r="A746" s="17"/>
      <c r="B746" s="17"/>
      <c r="C746" s="20"/>
      <c r="D746" s="16"/>
      <c r="E746" s="16"/>
      <c r="F746" s="16"/>
      <c r="G746" s="16"/>
      <c r="H746" s="17"/>
      <c r="I746" s="17"/>
      <c r="J746" s="17"/>
      <c r="K746" s="17"/>
      <c r="L746" s="17"/>
      <c r="M746" s="17"/>
      <c r="N746" s="17"/>
      <c r="O746" s="15"/>
      <c r="P746" s="14"/>
      <c r="Q746" s="14"/>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c r="BD746" s="17"/>
      <c r="BE746" s="17"/>
      <c r="BF746" s="17"/>
      <c r="BG746" s="1"/>
      <c r="BH746" s="1"/>
      <c r="BI746" s="1"/>
      <c r="BJ746" s="1"/>
      <c r="BK746" s="1"/>
      <c r="BL746" s="1"/>
      <c r="BM746" s="1"/>
      <c r="BN746" s="1"/>
      <c r="BO746" s="1"/>
      <c r="BP746" s="1"/>
      <c r="BQ746" s="1"/>
      <c r="BR746" s="1"/>
      <c r="BS746" s="1"/>
      <c r="BT746" s="1"/>
    </row>
    <row r="747" spans="1:72" s="96" customFormat="1" x14ac:dyDescent="0.2">
      <c r="A747" s="17"/>
      <c r="B747" s="17"/>
      <c r="C747" s="20"/>
      <c r="D747" s="16"/>
      <c r="E747" s="16"/>
      <c r="F747" s="16"/>
      <c r="G747" s="16"/>
      <c r="H747" s="17"/>
      <c r="I747" s="17"/>
      <c r="J747" s="17"/>
      <c r="K747" s="17"/>
      <c r="L747" s="17"/>
      <c r="M747" s="17"/>
      <c r="N747" s="17"/>
      <c r="O747" s="15"/>
      <c r="P747" s="14"/>
      <c r="Q747" s="14"/>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c r="BF747" s="17"/>
      <c r="BG747" s="1"/>
      <c r="BH747" s="1"/>
      <c r="BI747" s="1"/>
      <c r="BJ747" s="1"/>
      <c r="BK747" s="1"/>
      <c r="BL747" s="1"/>
      <c r="BM747" s="1"/>
      <c r="BN747" s="1"/>
      <c r="BO747" s="1"/>
      <c r="BP747" s="1"/>
      <c r="BQ747" s="1"/>
      <c r="BR747" s="1"/>
      <c r="BS747" s="1"/>
      <c r="BT747" s="1"/>
    </row>
    <row r="748" spans="1:72" s="96" customFormat="1" x14ac:dyDescent="0.2">
      <c r="A748" s="17"/>
      <c r="B748" s="17"/>
      <c r="C748" s="20"/>
      <c r="D748" s="16"/>
      <c r="E748" s="16"/>
      <c r="F748" s="16"/>
      <c r="G748" s="16"/>
      <c r="H748" s="17"/>
      <c r="I748" s="17"/>
      <c r="J748" s="17"/>
      <c r="K748" s="17"/>
      <c r="L748" s="17"/>
      <c r="M748" s="17"/>
      <c r="N748" s="17"/>
      <c r="O748" s="15"/>
      <c r="P748" s="14"/>
      <c r="Q748" s="14"/>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c r="BC748" s="17"/>
      <c r="BD748" s="17"/>
      <c r="BE748" s="17"/>
      <c r="BF748" s="17"/>
      <c r="BG748" s="1"/>
      <c r="BH748" s="1"/>
      <c r="BI748" s="1"/>
      <c r="BJ748" s="1"/>
      <c r="BK748" s="1"/>
      <c r="BL748" s="1"/>
      <c r="BM748" s="1"/>
      <c r="BN748" s="1"/>
      <c r="BO748" s="1"/>
      <c r="BP748" s="1"/>
      <c r="BQ748" s="1"/>
      <c r="BR748" s="1"/>
      <c r="BS748" s="1"/>
      <c r="BT748" s="1"/>
    </row>
    <row r="749" spans="1:72" s="96" customFormat="1" x14ac:dyDescent="0.2">
      <c r="A749" s="17"/>
      <c r="B749" s="17"/>
      <c r="C749" s="20"/>
      <c r="D749" s="16"/>
      <c r="E749" s="16"/>
      <c r="F749" s="16"/>
      <c r="G749" s="16"/>
      <c r="H749" s="17"/>
      <c r="I749" s="17"/>
      <c r="J749" s="17"/>
      <c r="K749" s="17"/>
      <c r="L749" s="17"/>
      <c r="M749" s="17"/>
      <c r="N749" s="17"/>
      <c r="O749" s="15"/>
      <c r="P749" s="14"/>
      <c r="Q749" s="14"/>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c r="BD749" s="17"/>
      <c r="BE749" s="17"/>
      <c r="BF749" s="17"/>
      <c r="BG749" s="1"/>
      <c r="BH749" s="1"/>
      <c r="BI749" s="1"/>
      <c r="BJ749" s="1"/>
      <c r="BK749" s="1"/>
      <c r="BL749" s="1"/>
      <c r="BM749" s="1"/>
      <c r="BN749" s="1"/>
      <c r="BO749" s="1"/>
      <c r="BP749" s="1"/>
      <c r="BQ749" s="1"/>
      <c r="BR749" s="1"/>
      <c r="BS749" s="1"/>
      <c r="BT749" s="1"/>
    </row>
    <row r="750" spans="1:72" s="96" customFormat="1" x14ac:dyDescent="0.2">
      <c r="A750" s="17"/>
      <c r="B750" s="17"/>
      <c r="C750" s="20"/>
      <c r="D750" s="16"/>
      <c r="E750" s="16"/>
      <c r="F750" s="16"/>
      <c r="G750" s="16"/>
      <c r="H750" s="17"/>
      <c r="I750" s="17"/>
      <c r="J750" s="17"/>
      <c r="K750" s="17"/>
      <c r="L750" s="17"/>
      <c r="M750" s="17"/>
      <c r="N750" s="17"/>
      <c r="O750" s="15"/>
      <c r="P750" s="14"/>
      <c r="Q750" s="14"/>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c r="BF750" s="17"/>
      <c r="BG750" s="1"/>
      <c r="BH750" s="1"/>
      <c r="BI750" s="1"/>
      <c r="BJ750" s="1"/>
      <c r="BK750" s="1"/>
      <c r="BL750" s="1"/>
      <c r="BM750" s="1"/>
      <c r="BN750" s="1"/>
      <c r="BO750" s="1"/>
      <c r="BP750" s="1"/>
      <c r="BQ750" s="1"/>
      <c r="BR750" s="1"/>
      <c r="BS750" s="1"/>
      <c r="BT750" s="1"/>
    </row>
    <row r="751" spans="1:72" s="96" customFormat="1" x14ac:dyDescent="0.2">
      <c r="A751" s="17"/>
      <c r="B751" s="17"/>
      <c r="C751" s="20"/>
      <c r="D751" s="16"/>
      <c r="E751" s="16"/>
      <c r="F751" s="16"/>
      <c r="G751" s="16"/>
      <c r="H751" s="17"/>
      <c r="I751" s="17"/>
      <c r="J751" s="17"/>
      <c r="K751" s="17"/>
      <c r="L751" s="17"/>
      <c r="M751" s="17"/>
      <c r="N751" s="17"/>
      <c r="O751" s="15"/>
      <c r="P751" s="14"/>
      <c r="Q751" s="14"/>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c r="BC751" s="17"/>
      <c r="BD751" s="17"/>
      <c r="BE751" s="17"/>
      <c r="BF751" s="17"/>
      <c r="BG751" s="1"/>
      <c r="BH751" s="1"/>
      <c r="BI751" s="1"/>
      <c r="BJ751" s="1"/>
      <c r="BK751" s="1"/>
      <c r="BL751" s="1"/>
      <c r="BM751" s="1"/>
      <c r="BN751" s="1"/>
      <c r="BO751" s="1"/>
      <c r="BP751" s="1"/>
      <c r="BQ751" s="1"/>
      <c r="BR751" s="1"/>
      <c r="BS751" s="1"/>
      <c r="BT751" s="1"/>
    </row>
    <row r="752" spans="1:72" s="96" customFormat="1" x14ac:dyDescent="0.2">
      <c r="A752" s="17"/>
      <c r="B752" s="17"/>
      <c r="C752" s="20"/>
      <c r="D752" s="16"/>
      <c r="E752" s="16"/>
      <c r="F752" s="16"/>
      <c r="G752" s="16"/>
      <c r="H752" s="17"/>
      <c r="I752" s="17"/>
      <c r="J752" s="17"/>
      <c r="K752" s="17"/>
      <c r="L752" s="17"/>
      <c r="M752" s="17"/>
      <c r="N752" s="17"/>
      <c r="O752" s="15"/>
      <c r="P752" s="14"/>
      <c r="Q752" s="14"/>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c r="BD752" s="17"/>
      <c r="BE752" s="17"/>
      <c r="BF752" s="17"/>
      <c r="BG752" s="1"/>
      <c r="BH752" s="1"/>
      <c r="BI752" s="1"/>
      <c r="BJ752" s="1"/>
      <c r="BK752" s="1"/>
      <c r="BL752" s="1"/>
      <c r="BM752" s="1"/>
      <c r="BN752" s="1"/>
      <c r="BO752" s="1"/>
      <c r="BP752" s="1"/>
      <c r="BQ752" s="1"/>
      <c r="BR752" s="1"/>
      <c r="BS752" s="1"/>
      <c r="BT752" s="1"/>
    </row>
    <row r="753" spans="1:72" s="96" customFormat="1" x14ac:dyDescent="0.2">
      <c r="A753" s="17"/>
      <c r="B753" s="17"/>
      <c r="C753" s="20"/>
      <c r="D753" s="16"/>
      <c r="E753" s="16"/>
      <c r="F753" s="16"/>
      <c r="G753" s="16"/>
      <c r="H753" s="17"/>
      <c r="I753" s="17"/>
      <c r="J753" s="17"/>
      <c r="K753" s="17"/>
      <c r="L753" s="17"/>
      <c r="M753" s="17"/>
      <c r="N753" s="17"/>
      <c r="O753" s="15"/>
      <c r="P753" s="14"/>
      <c r="Q753" s="14"/>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
      <c r="BH753" s="1"/>
      <c r="BI753" s="1"/>
      <c r="BJ753" s="1"/>
      <c r="BK753" s="1"/>
      <c r="BL753" s="1"/>
      <c r="BM753" s="1"/>
      <c r="BN753" s="1"/>
      <c r="BO753" s="1"/>
      <c r="BP753" s="1"/>
      <c r="BQ753" s="1"/>
      <c r="BR753" s="1"/>
      <c r="BS753" s="1"/>
      <c r="BT753" s="1"/>
    </row>
    <row r="754" spans="1:72" s="96" customFormat="1" x14ac:dyDescent="0.2">
      <c r="A754" s="17"/>
      <c r="B754" s="17"/>
      <c r="C754" s="20"/>
      <c r="D754" s="16"/>
      <c r="E754" s="16"/>
      <c r="F754" s="16"/>
      <c r="G754" s="16"/>
      <c r="H754" s="17"/>
      <c r="I754" s="17"/>
      <c r="J754" s="17"/>
      <c r="K754" s="17"/>
      <c r="L754" s="17"/>
      <c r="M754" s="17"/>
      <c r="N754" s="17"/>
      <c r="O754" s="15"/>
      <c r="P754" s="14"/>
      <c r="Q754" s="14"/>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c r="BD754" s="17"/>
      <c r="BE754" s="17"/>
      <c r="BF754" s="17"/>
      <c r="BG754" s="1"/>
      <c r="BH754" s="1"/>
      <c r="BI754" s="1"/>
      <c r="BJ754" s="1"/>
      <c r="BK754" s="1"/>
      <c r="BL754" s="1"/>
      <c r="BM754" s="1"/>
      <c r="BN754" s="1"/>
      <c r="BO754" s="1"/>
      <c r="BP754" s="1"/>
      <c r="BQ754" s="1"/>
      <c r="BR754" s="1"/>
      <c r="BS754" s="1"/>
      <c r="BT754" s="1"/>
    </row>
    <row r="755" spans="1:72" s="96" customFormat="1" x14ac:dyDescent="0.2">
      <c r="A755" s="17"/>
      <c r="B755" s="17"/>
      <c r="C755" s="20"/>
      <c r="D755" s="16"/>
      <c r="E755" s="16"/>
      <c r="F755" s="16"/>
      <c r="G755" s="16"/>
      <c r="H755" s="17"/>
      <c r="I755" s="17"/>
      <c r="J755" s="17"/>
      <c r="K755" s="17"/>
      <c r="L755" s="17"/>
      <c r="M755" s="17"/>
      <c r="N755" s="17"/>
      <c r="O755" s="15"/>
      <c r="P755" s="14"/>
      <c r="Q755" s="14"/>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c r="BD755" s="17"/>
      <c r="BE755" s="17"/>
      <c r="BF755" s="17"/>
      <c r="BG755" s="1"/>
      <c r="BH755" s="1"/>
      <c r="BI755" s="1"/>
      <c r="BJ755" s="1"/>
      <c r="BK755" s="1"/>
      <c r="BL755" s="1"/>
      <c r="BM755" s="1"/>
      <c r="BN755" s="1"/>
      <c r="BO755" s="1"/>
      <c r="BP755" s="1"/>
      <c r="BQ755" s="1"/>
      <c r="BR755" s="1"/>
      <c r="BS755" s="1"/>
      <c r="BT755" s="1"/>
    </row>
    <row r="756" spans="1:72" s="96" customFormat="1" x14ac:dyDescent="0.2">
      <c r="A756" s="17"/>
      <c r="B756" s="17"/>
      <c r="C756" s="20"/>
      <c r="D756" s="16"/>
      <c r="E756" s="16"/>
      <c r="F756" s="16"/>
      <c r="G756" s="16"/>
      <c r="H756" s="17"/>
      <c r="I756" s="17"/>
      <c r="J756" s="17"/>
      <c r="K756" s="17"/>
      <c r="L756" s="17"/>
      <c r="M756" s="17"/>
      <c r="N756" s="17"/>
      <c r="O756" s="15"/>
      <c r="P756" s="14"/>
      <c r="Q756" s="14"/>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c r="BF756" s="17"/>
      <c r="BG756" s="1"/>
      <c r="BH756" s="1"/>
      <c r="BI756" s="1"/>
      <c r="BJ756" s="1"/>
      <c r="BK756" s="1"/>
      <c r="BL756" s="1"/>
      <c r="BM756" s="1"/>
      <c r="BN756" s="1"/>
      <c r="BO756" s="1"/>
      <c r="BP756" s="1"/>
      <c r="BQ756" s="1"/>
      <c r="BR756" s="1"/>
      <c r="BS756" s="1"/>
      <c r="BT756" s="1"/>
    </row>
    <row r="757" spans="1:72" s="96" customFormat="1" x14ac:dyDescent="0.2">
      <c r="A757" s="17"/>
      <c r="B757" s="17"/>
      <c r="C757" s="20"/>
      <c r="D757" s="16"/>
      <c r="E757" s="16"/>
      <c r="F757" s="16"/>
      <c r="G757" s="16"/>
      <c r="H757" s="17"/>
      <c r="I757" s="17"/>
      <c r="J757" s="17"/>
      <c r="K757" s="17"/>
      <c r="L757" s="17"/>
      <c r="M757" s="17"/>
      <c r="N757" s="17"/>
      <c r="O757" s="15"/>
      <c r="P757" s="14"/>
      <c r="Q757" s="14"/>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c r="BF757" s="17"/>
      <c r="BG757" s="1"/>
      <c r="BH757" s="1"/>
      <c r="BI757" s="1"/>
      <c r="BJ757" s="1"/>
      <c r="BK757" s="1"/>
      <c r="BL757" s="1"/>
      <c r="BM757" s="1"/>
      <c r="BN757" s="1"/>
      <c r="BO757" s="1"/>
      <c r="BP757" s="1"/>
      <c r="BQ757" s="1"/>
      <c r="BR757" s="1"/>
      <c r="BS757" s="1"/>
      <c r="BT757" s="1"/>
    </row>
    <row r="758" spans="1:72" s="96" customFormat="1" x14ac:dyDescent="0.2">
      <c r="A758" s="17"/>
      <c r="B758" s="17"/>
      <c r="C758" s="20"/>
      <c r="D758" s="16"/>
      <c r="E758" s="16"/>
      <c r="F758" s="16"/>
      <c r="G758" s="16"/>
      <c r="H758" s="17"/>
      <c r="I758" s="17"/>
      <c r="J758" s="17"/>
      <c r="K758" s="17"/>
      <c r="L758" s="17"/>
      <c r="M758" s="17"/>
      <c r="N758" s="17"/>
      <c r="O758" s="15"/>
      <c r="P758" s="14"/>
      <c r="Q758" s="14"/>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
      <c r="BH758" s="1"/>
      <c r="BI758" s="1"/>
      <c r="BJ758" s="1"/>
      <c r="BK758" s="1"/>
      <c r="BL758" s="1"/>
      <c r="BM758" s="1"/>
      <c r="BN758" s="1"/>
      <c r="BO758" s="1"/>
      <c r="BP758" s="1"/>
      <c r="BQ758" s="1"/>
      <c r="BR758" s="1"/>
      <c r="BS758" s="1"/>
      <c r="BT758" s="1"/>
    </row>
    <row r="759" spans="1:72" s="96" customFormat="1" x14ac:dyDescent="0.2">
      <c r="A759" s="17"/>
      <c r="B759" s="17"/>
      <c r="C759" s="20"/>
      <c r="D759" s="16"/>
      <c r="E759" s="16"/>
      <c r="F759" s="16"/>
      <c r="G759" s="16"/>
      <c r="H759" s="17"/>
      <c r="I759" s="17"/>
      <c r="J759" s="17"/>
      <c r="K759" s="17"/>
      <c r="L759" s="17"/>
      <c r="M759" s="17"/>
      <c r="N759" s="17"/>
      <c r="O759" s="15"/>
      <c r="P759" s="14"/>
      <c r="Q759" s="14"/>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
      <c r="BH759" s="1"/>
      <c r="BI759" s="1"/>
      <c r="BJ759" s="1"/>
      <c r="BK759" s="1"/>
      <c r="BL759" s="1"/>
      <c r="BM759" s="1"/>
      <c r="BN759" s="1"/>
      <c r="BO759" s="1"/>
      <c r="BP759" s="1"/>
      <c r="BQ759" s="1"/>
      <c r="BR759" s="1"/>
      <c r="BS759" s="1"/>
      <c r="BT759" s="1"/>
    </row>
    <row r="760" spans="1:72" s="96" customFormat="1" x14ac:dyDescent="0.2">
      <c r="A760" s="17"/>
      <c r="B760" s="17"/>
      <c r="C760" s="20"/>
      <c r="D760" s="16"/>
      <c r="E760" s="16"/>
      <c r="F760" s="16"/>
      <c r="G760" s="16"/>
      <c r="H760" s="17"/>
      <c r="I760" s="17"/>
      <c r="J760" s="17"/>
      <c r="K760" s="17"/>
      <c r="L760" s="17"/>
      <c r="M760" s="17"/>
      <c r="N760" s="17"/>
      <c r="O760" s="15"/>
      <c r="P760" s="14"/>
      <c r="Q760" s="14"/>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c r="BF760" s="17"/>
      <c r="BG760" s="1"/>
      <c r="BH760" s="1"/>
      <c r="BI760" s="1"/>
      <c r="BJ760" s="1"/>
      <c r="BK760" s="1"/>
      <c r="BL760" s="1"/>
      <c r="BM760" s="1"/>
      <c r="BN760" s="1"/>
      <c r="BO760" s="1"/>
      <c r="BP760" s="1"/>
      <c r="BQ760" s="1"/>
      <c r="BR760" s="1"/>
      <c r="BS760" s="1"/>
      <c r="BT760" s="1"/>
    </row>
    <row r="761" spans="1:72" s="96" customFormat="1" x14ac:dyDescent="0.2">
      <c r="A761" s="17"/>
      <c r="B761" s="17"/>
      <c r="C761" s="20"/>
      <c r="D761" s="16"/>
      <c r="E761" s="16"/>
      <c r="F761" s="16"/>
      <c r="G761" s="16"/>
      <c r="H761" s="17"/>
      <c r="I761" s="17"/>
      <c r="J761" s="17"/>
      <c r="K761" s="17"/>
      <c r="L761" s="17"/>
      <c r="M761" s="17"/>
      <c r="N761" s="17"/>
      <c r="O761" s="15"/>
      <c r="P761" s="14"/>
      <c r="Q761" s="14"/>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c r="BF761" s="17"/>
      <c r="BG761" s="1"/>
      <c r="BH761" s="1"/>
      <c r="BI761" s="1"/>
      <c r="BJ761" s="1"/>
      <c r="BK761" s="1"/>
      <c r="BL761" s="1"/>
      <c r="BM761" s="1"/>
      <c r="BN761" s="1"/>
      <c r="BO761" s="1"/>
      <c r="BP761" s="1"/>
      <c r="BQ761" s="1"/>
      <c r="BR761" s="1"/>
      <c r="BS761" s="1"/>
      <c r="BT761" s="1"/>
    </row>
    <row r="762" spans="1:72" s="96" customFormat="1" x14ac:dyDescent="0.2">
      <c r="A762" s="17"/>
      <c r="B762" s="17"/>
      <c r="C762" s="20"/>
      <c r="D762" s="16"/>
      <c r="E762" s="16"/>
      <c r="F762" s="16"/>
      <c r="G762" s="16"/>
      <c r="H762" s="17"/>
      <c r="I762" s="17"/>
      <c r="J762" s="17"/>
      <c r="K762" s="17"/>
      <c r="L762" s="17"/>
      <c r="M762" s="17"/>
      <c r="N762" s="17"/>
      <c r="O762" s="15"/>
      <c r="P762" s="14"/>
      <c r="Q762" s="14"/>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
      <c r="BH762" s="1"/>
      <c r="BI762" s="1"/>
      <c r="BJ762" s="1"/>
      <c r="BK762" s="1"/>
      <c r="BL762" s="1"/>
      <c r="BM762" s="1"/>
      <c r="BN762" s="1"/>
      <c r="BO762" s="1"/>
      <c r="BP762" s="1"/>
      <c r="BQ762" s="1"/>
      <c r="BR762" s="1"/>
      <c r="BS762" s="1"/>
      <c r="BT762" s="1"/>
    </row>
    <row r="763" spans="1:72" s="96" customFormat="1" x14ac:dyDescent="0.2">
      <c r="A763" s="17"/>
      <c r="B763" s="17"/>
      <c r="C763" s="20"/>
      <c r="D763" s="16"/>
      <c r="E763" s="16"/>
      <c r="F763" s="16"/>
      <c r="G763" s="16"/>
      <c r="H763" s="17"/>
      <c r="I763" s="17"/>
      <c r="J763" s="17"/>
      <c r="K763" s="17"/>
      <c r="L763" s="17"/>
      <c r="M763" s="17"/>
      <c r="N763" s="17"/>
      <c r="O763" s="15"/>
      <c r="P763" s="14"/>
      <c r="Q763" s="14"/>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
      <c r="BH763" s="1"/>
      <c r="BI763" s="1"/>
      <c r="BJ763" s="1"/>
      <c r="BK763" s="1"/>
      <c r="BL763" s="1"/>
      <c r="BM763" s="1"/>
      <c r="BN763" s="1"/>
      <c r="BO763" s="1"/>
      <c r="BP763" s="1"/>
      <c r="BQ763" s="1"/>
      <c r="BR763" s="1"/>
      <c r="BS763" s="1"/>
      <c r="BT763" s="1"/>
    </row>
    <row r="764" spans="1:72" s="96" customFormat="1" x14ac:dyDescent="0.2">
      <c r="A764" s="17"/>
      <c r="B764" s="17"/>
      <c r="C764" s="20"/>
      <c r="D764" s="16"/>
      <c r="E764" s="16"/>
      <c r="F764" s="16"/>
      <c r="G764" s="16"/>
      <c r="H764" s="17"/>
      <c r="I764" s="17"/>
      <c r="J764" s="17"/>
      <c r="K764" s="17"/>
      <c r="L764" s="17"/>
      <c r="M764" s="17"/>
      <c r="N764" s="17"/>
      <c r="O764" s="15"/>
      <c r="P764" s="14"/>
      <c r="Q764" s="14"/>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
      <c r="BH764" s="1"/>
      <c r="BI764" s="1"/>
      <c r="BJ764" s="1"/>
      <c r="BK764" s="1"/>
      <c r="BL764" s="1"/>
      <c r="BM764" s="1"/>
      <c r="BN764" s="1"/>
      <c r="BO764" s="1"/>
      <c r="BP764" s="1"/>
      <c r="BQ764" s="1"/>
      <c r="BR764" s="1"/>
      <c r="BS764" s="1"/>
      <c r="BT764" s="1"/>
    </row>
    <row r="765" spans="1:72" s="96" customFormat="1" x14ac:dyDescent="0.2">
      <c r="A765" s="17"/>
      <c r="B765" s="17"/>
      <c r="C765" s="20"/>
      <c r="D765" s="16"/>
      <c r="E765" s="16"/>
      <c r="F765" s="16"/>
      <c r="G765" s="16"/>
      <c r="H765" s="17"/>
      <c r="I765" s="17"/>
      <c r="J765" s="17"/>
      <c r="K765" s="17"/>
      <c r="L765" s="17"/>
      <c r="M765" s="17"/>
      <c r="N765" s="17"/>
      <c r="O765" s="15"/>
      <c r="P765" s="14"/>
      <c r="Q765" s="14"/>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
      <c r="BH765" s="1"/>
      <c r="BI765" s="1"/>
      <c r="BJ765" s="1"/>
      <c r="BK765" s="1"/>
      <c r="BL765" s="1"/>
      <c r="BM765" s="1"/>
      <c r="BN765" s="1"/>
      <c r="BO765" s="1"/>
      <c r="BP765" s="1"/>
      <c r="BQ765" s="1"/>
      <c r="BR765" s="1"/>
      <c r="BS765" s="1"/>
      <c r="BT765" s="1"/>
    </row>
    <row r="766" spans="1:72" s="96" customFormat="1" x14ac:dyDescent="0.2">
      <c r="A766" s="17"/>
      <c r="B766" s="17"/>
      <c r="C766" s="20"/>
      <c r="D766" s="16"/>
      <c r="E766" s="16"/>
      <c r="F766" s="16"/>
      <c r="G766" s="16"/>
      <c r="H766" s="17"/>
      <c r="I766" s="17"/>
      <c r="J766" s="17"/>
      <c r="K766" s="17"/>
      <c r="L766" s="17"/>
      <c r="M766" s="17"/>
      <c r="N766" s="17"/>
      <c r="O766" s="15"/>
      <c r="P766" s="14"/>
      <c r="Q766" s="14"/>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
      <c r="BH766" s="1"/>
      <c r="BI766" s="1"/>
      <c r="BJ766" s="1"/>
      <c r="BK766" s="1"/>
      <c r="BL766" s="1"/>
      <c r="BM766" s="1"/>
      <c r="BN766" s="1"/>
      <c r="BO766" s="1"/>
      <c r="BP766" s="1"/>
      <c r="BQ766" s="1"/>
      <c r="BR766" s="1"/>
      <c r="BS766" s="1"/>
      <c r="BT766" s="1"/>
    </row>
    <row r="767" spans="1:72" s="96" customFormat="1" x14ac:dyDescent="0.2">
      <c r="A767" s="17"/>
      <c r="B767" s="17"/>
      <c r="C767" s="20"/>
      <c r="D767" s="16"/>
      <c r="E767" s="16"/>
      <c r="F767" s="16"/>
      <c r="G767" s="16"/>
      <c r="H767" s="17"/>
      <c r="I767" s="17"/>
      <c r="J767" s="17"/>
      <c r="K767" s="17"/>
      <c r="L767" s="17"/>
      <c r="M767" s="17"/>
      <c r="N767" s="17"/>
      <c r="O767" s="15"/>
      <c r="P767" s="14"/>
      <c r="Q767" s="14"/>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
      <c r="BH767" s="1"/>
      <c r="BI767" s="1"/>
      <c r="BJ767" s="1"/>
      <c r="BK767" s="1"/>
      <c r="BL767" s="1"/>
      <c r="BM767" s="1"/>
      <c r="BN767" s="1"/>
      <c r="BO767" s="1"/>
      <c r="BP767" s="1"/>
      <c r="BQ767" s="1"/>
      <c r="BR767" s="1"/>
      <c r="BS767" s="1"/>
      <c r="BT767" s="1"/>
    </row>
    <row r="768" spans="1:72" s="96" customFormat="1" x14ac:dyDescent="0.2">
      <c r="A768" s="17"/>
      <c r="B768" s="17"/>
      <c r="C768" s="20"/>
      <c r="D768" s="16"/>
      <c r="E768" s="16"/>
      <c r="F768" s="16"/>
      <c r="G768" s="16"/>
      <c r="H768" s="17"/>
      <c r="I768" s="17"/>
      <c r="J768" s="17"/>
      <c r="K768" s="17"/>
      <c r="L768" s="17"/>
      <c r="M768" s="17"/>
      <c r="N768" s="17"/>
      <c r="O768" s="15"/>
      <c r="P768" s="14"/>
      <c r="Q768" s="14"/>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
      <c r="BH768" s="1"/>
      <c r="BI768" s="1"/>
      <c r="BJ768" s="1"/>
      <c r="BK768" s="1"/>
      <c r="BL768" s="1"/>
      <c r="BM768" s="1"/>
      <c r="BN768" s="1"/>
      <c r="BO768" s="1"/>
      <c r="BP768" s="1"/>
      <c r="BQ768" s="1"/>
      <c r="BR768" s="1"/>
      <c r="BS768" s="1"/>
      <c r="BT768" s="1"/>
    </row>
    <row r="769" spans="1:72" s="96" customFormat="1" x14ac:dyDescent="0.2">
      <c r="A769" s="17"/>
      <c r="B769" s="17"/>
      <c r="C769" s="20"/>
      <c r="D769" s="16"/>
      <c r="E769" s="16"/>
      <c r="F769" s="16"/>
      <c r="G769" s="16"/>
      <c r="H769" s="17"/>
      <c r="I769" s="17"/>
      <c r="J769" s="17"/>
      <c r="K769" s="17"/>
      <c r="L769" s="17"/>
      <c r="M769" s="17"/>
      <c r="N769" s="17"/>
      <c r="O769" s="15"/>
      <c r="P769" s="14"/>
      <c r="Q769" s="14"/>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c r="BD769" s="17"/>
      <c r="BE769" s="17"/>
      <c r="BF769" s="17"/>
      <c r="BG769" s="1"/>
      <c r="BH769" s="1"/>
      <c r="BI769" s="1"/>
      <c r="BJ769" s="1"/>
      <c r="BK769" s="1"/>
      <c r="BL769" s="1"/>
      <c r="BM769" s="1"/>
      <c r="BN769" s="1"/>
      <c r="BO769" s="1"/>
      <c r="BP769" s="1"/>
      <c r="BQ769" s="1"/>
      <c r="BR769" s="1"/>
      <c r="BS769" s="1"/>
      <c r="BT769" s="1"/>
    </row>
    <row r="770" spans="1:72" s="96" customFormat="1" x14ac:dyDescent="0.2">
      <c r="A770" s="17"/>
      <c r="B770" s="17"/>
      <c r="C770" s="20"/>
      <c r="D770" s="16"/>
      <c r="E770" s="16"/>
      <c r="F770" s="16"/>
      <c r="G770" s="16"/>
      <c r="H770" s="17"/>
      <c r="I770" s="17"/>
      <c r="J770" s="17"/>
      <c r="K770" s="17"/>
      <c r="L770" s="17"/>
      <c r="M770" s="17"/>
      <c r="N770" s="17"/>
      <c r="O770" s="15"/>
      <c r="P770" s="14"/>
      <c r="Q770" s="14"/>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c r="BF770" s="17"/>
      <c r="BG770" s="1"/>
      <c r="BH770" s="1"/>
      <c r="BI770" s="1"/>
      <c r="BJ770" s="1"/>
      <c r="BK770" s="1"/>
      <c r="BL770" s="1"/>
      <c r="BM770" s="1"/>
      <c r="BN770" s="1"/>
      <c r="BO770" s="1"/>
      <c r="BP770" s="1"/>
      <c r="BQ770" s="1"/>
      <c r="BR770" s="1"/>
      <c r="BS770" s="1"/>
      <c r="BT770" s="1"/>
    </row>
    <row r="771" spans="1:72" s="96" customFormat="1" x14ac:dyDescent="0.2">
      <c r="A771" s="17"/>
      <c r="B771" s="17"/>
      <c r="C771" s="20"/>
      <c r="D771" s="16"/>
      <c r="E771" s="16"/>
      <c r="F771" s="16"/>
      <c r="G771" s="16"/>
      <c r="H771" s="17"/>
      <c r="I771" s="17"/>
      <c r="J771" s="17"/>
      <c r="K771" s="17"/>
      <c r="L771" s="17"/>
      <c r="M771" s="17"/>
      <c r="N771" s="17"/>
      <c r="O771" s="15"/>
      <c r="P771" s="14"/>
      <c r="Q771" s="14"/>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
      <c r="BH771" s="1"/>
      <c r="BI771" s="1"/>
      <c r="BJ771" s="1"/>
      <c r="BK771" s="1"/>
      <c r="BL771" s="1"/>
      <c r="BM771" s="1"/>
      <c r="BN771" s="1"/>
      <c r="BO771" s="1"/>
      <c r="BP771" s="1"/>
      <c r="BQ771" s="1"/>
      <c r="BR771" s="1"/>
      <c r="BS771" s="1"/>
      <c r="BT771" s="1"/>
    </row>
    <row r="772" spans="1:72" s="96" customFormat="1" x14ac:dyDescent="0.2">
      <c r="A772" s="17"/>
      <c r="B772" s="17"/>
      <c r="C772" s="20"/>
      <c r="D772" s="16"/>
      <c r="E772" s="16"/>
      <c r="F772" s="16"/>
      <c r="G772" s="16"/>
      <c r="H772" s="17"/>
      <c r="I772" s="17"/>
      <c r="J772" s="17"/>
      <c r="K772" s="17"/>
      <c r="L772" s="17"/>
      <c r="M772" s="17"/>
      <c r="N772" s="17"/>
      <c r="O772" s="15"/>
      <c r="P772" s="14"/>
      <c r="Q772" s="14"/>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
      <c r="BH772" s="1"/>
      <c r="BI772" s="1"/>
      <c r="BJ772" s="1"/>
      <c r="BK772" s="1"/>
      <c r="BL772" s="1"/>
      <c r="BM772" s="1"/>
      <c r="BN772" s="1"/>
      <c r="BO772" s="1"/>
      <c r="BP772" s="1"/>
      <c r="BQ772" s="1"/>
      <c r="BR772" s="1"/>
      <c r="BS772" s="1"/>
      <c r="BT772" s="1"/>
    </row>
    <row r="773" spans="1:72" s="96" customFormat="1" x14ac:dyDescent="0.2">
      <c r="A773" s="17"/>
      <c r="B773" s="17"/>
      <c r="C773" s="20"/>
      <c r="D773" s="16"/>
      <c r="E773" s="16"/>
      <c r="F773" s="16"/>
      <c r="G773" s="16"/>
      <c r="H773" s="17"/>
      <c r="I773" s="17"/>
      <c r="J773" s="17"/>
      <c r="K773" s="17"/>
      <c r="L773" s="17"/>
      <c r="M773" s="17"/>
      <c r="N773" s="17"/>
      <c r="O773" s="15"/>
      <c r="P773" s="14"/>
      <c r="Q773" s="14"/>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c r="BD773" s="17"/>
      <c r="BE773" s="17"/>
      <c r="BF773" s="17"/>
      <c r="BG773" s="1"/>
      <c r="BH773" s="1"/>
      <c r="BI773" s="1"/>
      <c r="BJ773" s="1"/>
      <c r="BK773" s="1"/>
      <c r="BL773" s="1"/>
      <c r="BM773" s="1"/>
      <c r="BN773" s="1"/>
      <c r="BO773" s="1"/>
      <c r="BP773" s="1"/>
      <c r="BQ773" s="1"/>
      <c r="BR773" s="1"/>
      <c r="BS773" s="1"/>
      <c r="BT773" s="1"/>
    </row>
    <row r="774" spans="1:72" s="96" customFormat="1" x14ac:dyDescent="0.2">
      <c r="A774" s="17"/>
      <c r="B774" s="17"/>
      <c r="C774" s="20"/>
      <c r="D774" s="16"/>
      <c r="E774" s="16"/>
      <c r="F774" s="16"/>
      <c r="G774" s="16"/>
      <c r="H774" s="17"/>
      <c r="I774" s="17"/>
      <c r="J774" s="17"/>
      <c r="K774" s="17"/>
      <c r="L774" s="17"/>
      <c r="M774" s="17"/>
      <c r="N774" s="17"/>
      <c r="O774" s="15"/>
      <c r="P774" s="14"/>
      <c r="Q774" s="14"/>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
      <c r="BH774" s="1"/>
      <c r="BI774" s="1"/>
      <c r="BJ774" s="1"/>
      <c r="BK774" s="1"/>
      <c r="BL774" s="1"/>
      <c r="BM774" s="1"/>
      <c r="BN774" s="1"/>
      <c r="BO774" s="1"/>
      <c r="BP774" s="1"/>
      <c r="BQ774" s="1"/>
      <c r="BR774" s="1"/>
      <c r="BS774" s="1"/>
      <c r="BT774" s="1"/>
    </row>
    <row r="775" spans="1:72" s="96" customFormat="1" x14ac:dyDescent="0.2">
      <c r="A775" s="17"/>
      <c r="B775" s="17"/>
      <c r="C775" s="20"/>
      <c r="D775" s="16"/>
      <c r="E775" s="16"/>
      <c r="F775" s="16"/>
      <c r="G775" s="16"/>
      <c r="H775" s="17"/>
      <c r="I775" s="17"/>
      <c r="J775" s="17"/>
      <c r="K775" s="17"/>
      <c r="L775" s="17"/>
      <c r="M775" s="17"/>
      <c r="N775" s="17"/>
      <c r="O775" s="15"/>
      <c r="P775" s="14"/>
      <c r="Q775" s="14"/>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
      <c r="BH775" s="1"/>
      <c r="BI775" s="1"/>
      <c r="BJ775" s="1"/>
      <c r="BK775" s="1"/>
      <c r="BL775" s="1"/>
      <c r="BM775" s="1"/>
      <c r="BN775" s="1"/>
      <c r="BO775" s="1"/>
      <c r="BP775" s="1"/>
      <c r="BQ775" s="1"/>
      <c r="BR775" s="1"/>
      <c r="BS775" s="1"/>
      <c r="BT775" s="1"/>
    </row>
    <row r="776" spans="1:72" s="96" customFormat="1" x14ac:dyDescent="0.2">
      <c r="A776" s="17"/>
      <c r="B776" s="17"/>
      <c r="C776" s="20"/>
      <c r="D776" s="16"/>
      <c r="E776" s="16"/>
      <c r="F776" s="16"/>
      <c r="G776" s="16"/>
      <c r="H776" s="17"/>
      <c r="I776" s="17"/>
      <c r="J776" s="17"/>
      <c r="K776" s="17"/>
      <c r="L776" s="17"/>
      <c r="M776" s="17"/>
      <c r="N776" s="17"/>
      <c r="O776" s="15"/>
      <c r="P776" s="14"/>
      <c r="Q776" s="14"/>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c r="BD776" s="17"/>
      <c r="BE776" s="17"/>
      <c r="BF776" s="17"/>
      <c r="BG776" s="1"/>
      <c r="BH776" s="1"/>
      <c r="BI776" s="1"/>
      <c r="BJ776" s="1"/>
      <c r="BK776" s="1"/>
      <c r="BL776" s="1"/>
      <c r="BM776" s="1"/>
      <c r="BN776" s="1"/>
      <c r="BO776" s="1"/>
      <c r="BP776" s="1"/>
      <c r="BQ776" s="1"/>
      <c r="BR776" s="1"/>
      <c r="BS776" s="1"/>
      <c r="BT776" s="1"/>
    </row>
    <row r="777" spans="1:72" s="96" customFormat="1" x14ac:dyDescent="0.2">
      <c r="A777" s="17"/>
      <c r="B777" s="17"/>
      <c r="C777" s="20"/>
      <c r="D777" s="16"/>
      <c r="E777" s="16"/>
      <c r="F777" s="16"/>
      <c r="G777" s="16"/>
      <c r="H777" s="17"/>
      <c r="I777" s="17"/>
      <c r="J777" s="17"/>
      <c r="K777" s="17"/>
      <c r="L777" s="17"/>
      <c r="M777" s="17"/>
      <c r="N777" s="17"/>
      <c r="O777" s="15"/>
      <c r="P777" s="14"/>
      <c r="Q777" s="14"/>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c r="BD777" s="17"/>
      <c r="BE777" s="17"/>
      <c r="BF777" s="17"/>
      <c r="BG777" s="1"/>
      <c r="BH777" s="1"/>
      <c r="BI777" s="1"/>
      <c r="BJ777" s="1"/>
      <c r="BK777" s="1"/>
      <c r="BL777" s="1"/>
      <c r="BM777" s="1"/>
      <c r="BN777" s="1"/>
      <c r="BO777" s="1"/>
      <c r="BP777" s="1"/>
      <c r="BQ777" s="1"/>
      <c r="BR777" s="1"/>
      <c r="BS777" s="1"/>
      <c r="BT777" s="1"/>
    </row>
    <row r="778" spans="1:72" s="96" customFormat="1" x14ac:dyDescent="0.2">
      <c r="A778" s="17"/>
      <c r="B778" s="17"/>
      <c r="C778" s="20"/>
      <c r="D778" s="16"/>
      <c r="E778" s="16"/>
      <c r="F778" s="16"/>
      <c r="G778" s="16"/>
      <c r="H778" s="17"/>
      <c r="I778" s="17"/>
      <c r="J778" s="17"/>
      <c r="K778" s="17"/>
      <c r="L778" s="17"/>
      <c r="M778" s="17"/>
      <c r="N778" s="17"/>
      <c r="O778" s="15"/>
      <c r="P778" s="14"/>
      <c r="Q778" s="14"/>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c r="BF778" s="17"/>
      <c r="BG778" s="1"/>
      <c r="BH778" s="1"/>
      <c r="BI778" s="1"/>
      <c r="BJ778" s="1"/>
      <c r="BK778" s="1"/>
      <c r="BL778" s="1"/>
      <c r="BM778" s="1"/>
      <c r="BN778" s="1"/>
      <c r="BO778" s="1"/>
      <c r="BP778" s="1"/>
      <c r="BQ778" s="1"/>
      <c r="BR778" s="1"/>
      <c r="BS778" s="1"/>
      <c r="BT778" s="1"/>
    </row>
    <row r="779" spans="1:72" s="96" customFormat="1" x14ac:dyDescent="0.2">
      <c r="A779" s="17"/>
      <c r="B779" s="17"/>
      <c r="C779" s="20"/>
      <c r="D779" s="16"/>
      <c r="E779" s="16"/>
      <c r="F779" s="16"/>
      <c r="G779" s="16"/>
      <c r="H779" s="17"/>
      <c r="I779" s="17"/>
      <c r="J779" s="17"/>
      <c r="K779" s="17"/>
      <c r="L779" s="17"/>
      <c r="M779" s="17"/>
      <c r="N779" s="17"/>
      <c r="O779" s="15"/>
      <c r="P779" s="14"/>
      <c r="Q779" s="14"/>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c r="BD779" s="17"/>
      <c r="BE779" s="17"/>
      <c r="BF779" s="17"/>
      <c r="BG779" s="1"/>
      <c r="BH779" s="1"/>
      <c r="BI779" s="1"/>
      <c r="BJ779" s="1"/>
      <c r="BK779" s="1"/>
      <c r="BL779" s="1"/>
      <c r="BM779" s="1"/>
      <c r="BN779" s="1"/>
      <c r="BO779" s="1"/>
      <c r="BP779" s="1"/>
      <c r="BQ779" s="1"/>
      <c r="BR779" s="1"/>
      <c r="BS779" s="1"/>
      <c r="BT779" s="1"/>
    </row>
    <row r="780" spans="1:72" s="96" customFormat="1" x14ac:dyDescent="0.2">
      <c r="A780" s="17"/>
      <c r="B780" s="17"/>
      <c r="C780" s="20"/>
      <c r="D780" s="16"/>
      <c r="E780" s="16"/>
      <c r="F780" s="16"/>
      <c r="G780" s="16"/>
      <c r="H780" s="17"/>
      <c r="I780" s="17"/>
      <c r="J780" s="17"/>
      <c r="K780" s="17"/>
      <c r="L780" s="17"/>
      <c r="M780" s="17"/>
      <c r="N780" s="17"/>
      <c r="O780" s="15"/>
      <c r="P780" s="14"/>
      <c r="Q780" s="14"/>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
      <c r="BH780" s="1"/>
      <c r="BI780" s="1"/>
      <c r="BJ780" s="1"/>
      <c r="BK780" s="1"/>
      <c r="BL780" s="1"/>
      <c r="BM780" s="1"/>
      <c r="BN780" s="1"/>
      <c r="BO780" s="1"/>
      <c r="BP780" s="1"/>
      <c r="BQ780" s="1"/>
      <c r="BR780" s="1"/>
      <c r="BS780" s="1"/>
      <c r="BT780" s="1"/>
    </row>
    <row r="781" spans="1:72" s="96" customFormat="1" x14ac:dyDescent="0.2">
      <c r="A781" s="17"/>
      <c r="B781" s="17"/>
      <c r="C781" s="20"/>
      <c r="D781" s="16"/>
      <c r="E781" s="16"/>
      <c r="F781" s="16"/>
      <c r="G781" s="16"/>
      <c r="H781" s="17"/>
      <c r="I781" s="17"/>
      <c r="J781" s="17"/>
      <c r="K781" s="17"/>
      <c r="L781" s="17"/>
      <c r="M781" s="17"/>
      <c r="N781" s="17"/>
      <c r="O781" s="15"/>
      <c r="P781" s="14"/>
      <c r="Q781" s="14"/>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c r="BD781" s="17"/>
      <c r="BE781" s="17"/>
      <c r="BF781" s="17"/>
      <c r="BG781" s="1"/>
      <c r="BH781" s="1"/>
      <c r="BI781" s="1"/>
      <c r="BJ781" s="1"/>
      <c r="BK781" s="1"/>
      <c r="BL781" s="1"/>
      <c r="BM781" s="1"/>
      <c r="BN781" s="1"/>
      <c r="BO781" s="1"/>
      <c r="BP781" s="1"/>
      <c r="BQ781" s="1"/>
      <c r="BR781" s="1"/>
      <c r="BS781" s="1"/>
      <c r="BT781" s="1"/>
    </row>
    <row r="782" spans="1:72" s="96" customFormat="1" x14ac:dyDescent="0.2">
      <c r="A782" s="17"/>
      <c r="B782" s="17"/>
      <c r="C782" s="20"/>
      <c r="D782" s="16"/>
      <c r="E782" s="16"/>
      <c r="F782" s="16"/>
      <c r="G782" s="16"/>
      <c r="H782" s="17"/>
      <c r="I782" s="17"/>
      <c r="J782" s="17"/>
      <c r="K782" s="17"/>
      <c r="L782" s="17"/>
      <c r="M782" s="17"/>
      <c r="N782" s="17"/>
      <c r="O782" s="15"/>
      <c r="P782" s="14"/>
      <c r="Q782" s="14"/>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
      <c r="BH782" s="1"/>
      <c r="BI782" s="1"/>
      <c r="BJ782" s="1"/>
      <c r="BK782" s="1"/>
      <c r="BL782" s="1"/>
      <c r="BM782" s="1"/>
      <c r="BN782" s="1"/>
      <c r="BO782" s="1"/>
      <c r="BP782" s="1"/>
      <c r="BQ782" s="1"/>
      <c r="BR782" s="1"/>
      <c r="BS782" s="1"/>
      <c r="BT782" s="1"/>
    </row>
    <row r="783" spans="1:72" s="96" customFormat="1" x14ac:dyDescent="0.2">
      <c r="A783" s="17"/>
      <c r="B783" s="17"/>
      <c r="C783" s="20"/>
      <c r="D783" s="16"/>
      <c r="E783" s="16"/>
      <c r="F783" s="16"/>
      <c r="G783" s="16"/>
      <c r="H783" s="17"/>
      <c r="I783" s="17"/>
      <c r="J783" s="17"/>
      <c r="K783" s="17"/>
      <c r="L783" s="17"/>
      <c r="M783" s="17"/>
      <c r="N783" s="17"/>
      <c r="O783" s="15"/>
      <c r="P783" s="14"/>
      <c r="Q783" s="14"/>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c r="BD783" s="17"/>
      <c r="BE783" s="17"/>
      <c r="BF783" s="17"/>
      <c r="BG783" s="1"/>
      <c r="BH783" s="1"/>
      <c r="BI783" s="1"/>
      <c r="BJ783" s="1"/>
      <c r="BK783" s="1"/>
      <c r="BL783" s="1"/>
      <c r="BM783" s="1"/>
      <c r="BN783" s="1"/>
      <c r="BO783" s="1"/>
      <c r="BP783" s="1"/>
      <c r="BQ783" s="1"/>
      <c r="BR783" s="1"/>
      <c r="BS783" s="1"/>
      <c r="BT783" s="1"/>
    </row>
    <row r="784" spans="1:72" s="96" customFormat="1" x14ac:dyDescent="0.2">
      <c r="A784" s="17"/>
      <c r="B784" s="17"/>
      <c r="C784" s="20"/>
      <c r="D784" s="16"/>
      <c r="E784" s="16"/>
      <c r="F784" s="16"/>
      <c r="G784" s="16"/>
      <c r="H784" s="17"/>
      <c r="I784" s="17"/>
      <c r="J784" s="17"/>
      <c r="K784" s="17"/>
      <c r="L784" s="17"/>
      <c r="M784" s="17"/>
      <c r="N784" s="17"/>
      <c r="O784" s="15"/>
      <c r="P784" s="14"/>
      <c r="Q784" s="14"/>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
      <c r="BH784" s="1"/>
      <c r="BI784" s="1"/>
      <c r="BJ784" s="1"/>
      <c r="BK784" s="1"/>
      <c r="BL784" s="1"/>
      <c r="BM784" s="1"/>
      <c r="BN784" s="1"/>
      <c r="BO784" s="1"/>
      <c r="BP784" s="1"/>
      <c r="BQ784" s="1"/>
      <c r="BR784" s="1"/>
      <c r="BS784" s="1"/>
      <c r="BT784" s="1"/>
    </row>
    <row r="785" spans="1:72" s="96" customFormat="1" x14ac:dyDescent="0.2">
      <c r="A785" s="17"/>
      <c r="B785" s="17"/>
      <c r="C785" s="20"/>
      <c r="D785" s="16"/>
      <c r="E785" s="16"/>
      <c r="F785" s="16"/>
      <c r="G785" s="16"/>
      <c r="H785" s="17"/>
      <c r="I785" s="17"/>
      <c r="J785" s="17"/>
      <c r="K785" s="17"/>
      <c r="L785" s="17"/>
      <c r="M785" s="17"/>
      <c r="N785" s="17"/>
      <c r="O785" s="15"/>
      <c r="P785" s="14"/>
      <c r="Q785" s="14"/>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
      <c r="BH785" s="1"/>
      <c r="BI785" s="1"/>
      <c r="BJ785" s="1"/>
      <c r="BK785" s="1"/>
      <c r="BL785" s="1"/>
      <c r="BM785" s="1"/>
      <c r="BN785" s="1"/>
      <c r="BO785" s="1"/>
      <c r="BP785" s="1"/>
      <c r="BQ785" s="1"/>
      <c r="BR785" s="1"/>
      <c r="BS785" s="1"/>
      <c r="BT785" s="1"/>
    </row>
    <row r="786" spans="1:72" s="96" customFormat="1" x14ac:dyDescent="0.2">
      <c r="A786" s="17"/>
      <c r="B786" s="17"/>
      <c r="C786" s="20"/>
      <c r="D786" s="16"/>
      <c r="E786" s="16"/>
      <c r="F786" s="16"/>
      <c r="G786" s="16"/>
      <c r="H786" s="17"/>
      <c r="I786" s="17"/>
      <c r="J786" s="17"/>
      <c r="K786" s="17"/>
      <c r="L786" s="17"/>
      <c r="M786" s="17"/>
      <c r="N786" s="17"/>
      <c r="O786" s="15"/>
      <c r="P786" s="14"/>
      <c r="Q786" s="14"/>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c r="BF786" s="17"/>
      <c r="BG786" s="1"/>
      <c r="BH786" s="1"/>
      <c r="BI786" s="1"/>
      <c r="BJ786" s="1"/>
      <c r="BK786" s="1"/>
      <c r="BL786" s="1"/>
      <c r="BM786" s="1"/>
      <c r="BN786" s="1"/>
      <c r="BO786" s="1"/>
      <c r="BP786" s="1"/>
      <c r="BQ786" s="1"/>
      <c r="BR786" s="1"/>
      <c r="BS786" s="1"/>
      <c r="BT786" s="1"/>
    </row>
    <row r="787" spans="1:72" s="96" customFormat="1" x14ac:dyDescent="0.2">
      <c r="A787" s="17"/>
      <c r="B787" s="17"/>
      <c r="C787" s="20"/>
      <c r="D787" s="16"/>
      <c r="E787" s="16"/>
      <c r="F787" s="16"/>
      <c r="G787" s="16"/>
      <c r="H787" s="17"/>
      <c r="I787" s="17"/>
      <c r="J787" s="17"/>
      <c r="K787" s="17"/>
      <c r="L787" s="17"/>
      <c r="M787" s="17"/>
      <c r="N787" s="17"/>
      <c r="O787" s="15"/>
      <c r="P787" s="14"/>
      <c r="Q787" s="14"/>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
      <c r="BH787" s="1"/>
      <c r="BI787" s="1"/>
      <c r="BJ787" s="1"/>
      <c r="BK787" s="1"/>
      <c r="BL787" s="1"/>
      <c r="BM787" s="1"/>
      <c r="BN787" s="1"/>
      <c r="BO787" s="1"/>
      <c r="BP787" s="1"/>
      <c r="BQ787" s="1"/>
      <c r="BR787" s="1"/>
      <c r="BS787" s="1"/>
      <c r="BT787" s="1"/>
    </row>
    <row r="788" spans="1:72" s="96" customFormat="1" x14ac:dyDescent="0.2">
      <c r="A788" s="17"/>
      <c r="B788" s="17"/>
      <c r="C788" s="20"/>
      <c r="D788" s="16"/>
      <c r="E788" s="16"/>
      <c r="F788" s="16"/>
      <c r="G788" s="16"/>
      <c r="H788" s="17"/>
      <c r="I788" s="17"/>
      <c r="J788" s="17"/>
      <c r="K788" s="17"/>
      <c r="L788" s="17"/>
      <c r="M788" s="17"/>
      <c r="N788" s="17"/>
      <c r="O788" s="15"/>
      <c r="P788" s="14"/>
      <c r="Q788" s="14"/>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c r="BF788" s="17"/>
      <c r="BG788" s="1"/>
      <c r="BH788" s="1"/>
      <c r="BI788" s="1"/>
      <c r="BJ788" s="1"/>
      <c r="BK788" s="1"/>
      <c r="BL788" s="1"/>
      <c r="BM788" s="1"/>
      <c r="BN788" s="1"/>
      <c r="BO788" s="1"/>
      <c r="BP788" s="1"/>
      <c r="BQ788" s="1"/>
      <c r="BR788" s="1"/>
      <c r="BS788" s="1"/>
      <c r="BT788" s="1"/>
    </row>
    <row r="789" spans="1:72" s="96" customFormat="1" x14ac:dyDescent="0.2">
      <c r="A789" s="17"/>
      <c r="B789" s="17"/>
      <c r="C789" s="20"/>
      <c r="D789" s="16"/>
      <c r="E789" s="16"/>
      <c r="F789" s="16"/>
      <c r="G789" s="16"/>
      <c r="H789" s="17"/>
      <c r="I789" s="17"/>
      <c r="J789" s="17"/>
      <c r="K789" s="17"/>
      <c r="L789" s="17"/>
      <c r="M789" s="17"/>
      <c r="N789" s="17"/>
      <c r="O789" s="15"/>
      <c r="P789" s="14"/>
      <c r="Q789" s="14"/>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
      <c r="BH789" s="1"/>
      <c r="BI789" s="1"/>
      <c r="BJ789" s="1"/>
      <c r="BK789" s="1"/>
      <c r="BL789" s="1"/>
      <c r="BM789" s="1"/>
      <c r="BN789" s="1"/>
      <c r="BO789" s="1"/>
      <c r="BP789" s="1"/>
      <c r="BQ789" s="1"/>
      <c r="BR789" s="1"/>
      <c r="BS789" s="1"/>
      <c r="BT789" s="1"/>
    </row>
    <row r="790" spans="1:72" s="96" customFormat="1" x14ac:dyDescent="0.2">
      <c r="A790" s="17"/>
      <c r="B790" s="17"/>
      <c r="C790" s="20"/>
      <c r="D790" s="16"/>
      <c r="E790" s="16"/>
      <c r="F790" s="16"/>
      <c r="G790" s="16"/>
      <c r="H790" s="17"/>
      <c r="I790" s="17"/>
      <c r="J790" s="17"/>
      <c r="K790" s="17"/>
      <c r="L790" s="17"/>
      <c r="M790" s="17"/>
      <c r="N790" s="17"/>
      <c r="O790" s="15"/>
      <c r="P790" s="14"/>
      <c r="Q790" s="14"/>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
      <c r="BH790" s="1"/>
      <c r="BI790" s="1"/>
      <c r="BJ790" s="1"/>
      <c r="BK790" s="1"/>
      <c r="BL790" s="1"/>
      <c r="BM790" s="1"/>
      <c r="BN790" s="1"/>
      <c r="BO790" s="1"/>
      <c r="BP790" s="1"/>
      <c r="BQ790" s="1"/>
      <c r="BR790" s="1"/>
      <c r="BS790" s="1"/>
      <c r="BT790" s="1"/>
    </row>
    <row r="791" spans="1:72" s="96" customFormat="1" x14ac:dyDescent="0.2">
      <c r="A791" s="17"/>
      <c r="B791" s="17"/>
      <c r="C791" s="20"/>
      <c r="D791" s="16"/>
      <c r="E791" s="16"/>
      <c r="F791" s="16"/>
      <c r="G791" s="16"/>
      <c r="H791" s="17"/>
      <c r="I791" s="17"/>
      <c r="J791" s="17"/>
      <c r="K791" s="17"/>
      <c r="L791" s="17"/>
      <c r="M791" s="17"/>
      <c r="N791" s="17"/>
      <c r="O791" s="15"/>
      <c r="P791" s="14"/>
      <c r="Q791" s="14"/>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c r="BF791" s="17"/>
      <c r="BG791" s="1"/>
      <c r="BH791" s="1"/>
      <c r="BI791" s="1"/>
      <c r="BJ791" s="1"/>
      <c r="BK791" s="1"/>
      <c r="BL791" s="1"/>
      <c r="BM791" s="1"/>
      <c r="BN791" s="1"/>
      <c r="BO791" s="1"/>
      <c r="BP791" s="1"/>
      <c r="BQ791" s="1"/>
      <c r="BR791" s="1"/>
      <c r="BS791" s="1"/>
      <c r="BT791" s="1"/>
    </row>
    <row r="792" spans="1:72" s="96" customFormat="1" x14ac:dyDescent="0.2">
      <c r="A792" s="17"/>
      <c r="B792" s="17"/>
      <c r="C792" s="20"/>
      <c r="D792" s="16"/>
      <c r="E792" s="16"/>
      <c r="F792" s="16"/>
      <c r="G792" s="16"/>
      <c r="H792" s="17"/>
      <c r="I792" s="17"/>
      <c r="J792" s="17"/>
      <c r="K792" s="17"/>
      <c r="L792" s="17"/>
      <c r="M792" s="17"/>
      <c r="N792" s="17"/>
      <c r="O792" s="15"/>
      <c r="P792" s="14"/>
      <c r="Q792" s="14"/>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c r="BF792" s="17"/>
      <c r="BG792" s="1"/>
      <c r="BH792" s="1"/>
      <c r="BI792" s="1"/>
      <c r="BJ792" s="1"/>
      <c r="BK792" s="1"/>
      <c r="BL792" s="1"/>
      <c r="BM792" s="1"/>
      <c r="BN792" s="1"/>
      <c r="BO792" s="1"/>
      <c r="BP792" s="1"/>
      <c r="BQ792" s="1"/>
      <c r="BR792" s="1"/>
      <c r="BS792" s="1"/>
      <c r="BT792" s="1"/>
    </row>
    <row r="793" spans="1:72" s="96" customFormat="1" x14ac:dyDescent="0.2">
      <c r="A793" s="17"/>
      <c r="B793" s="17"/>
      <c r="C793" s="20"/>
      <c r="D793" s="16"/>
      <c r="E793" s="16"/>
      <c r="F793" s="16"/>
      <c r="G793" s="16"/>
      <c r="H793" s="17"/>
      <c r="I793" s="17"/>
      <c r="J793" s="17"/>
      <c r="K793" s="17"/>
      <c r="L793" s="17"/>
      <c r="M793" s="17"/>
      <c r="N793" s="17"/>
      <c r="O793" s="15"/>
      <c r="P793" s="14"/>
      <c r="Q793" s="14"/>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c r="BF793" s="17"/>
      <c r="BG793" s="1"/>
      <c r="BH793" s="1"/>
      <c r="BI793" s="1"/>
      <c r="BJ793" s="1"/>
      <c r="BK793" s="1"/>
      <c r="BL793" s="1"/>
      <c r="BM793" s="1"/>
      <c r="BN793" s="1"/>
      <c r="BO793" s="1"/>
      <c r="BP793" s="1"/>
      <c r="BQ793" s="1"/>
      <c r="BR793" s="1"/>
      <c r="BS793" s="1"/>
      <c r="BT793" s="1"/>
    </row>
    <row r="794" spans="1:72" s="96" customFormat="1" x14ac:dyDescent="0.2">
      <c r="A794" s="17"/>
      <c r="B794" s="17"/>
      <c r="C794" s="20"/>
      <c r="D794" s="16"/>
      <c r="E794" s="16"/>
      <c r="F794" s="16"/>
      <c r="G794" s="16"/>
      <c r="H794" s="17"/>
      <c r="I794" s="17"/>
      <c r="J794" s="17"/>
      <c r="K794" s="17"/>
      <c r="L794" s="17"/>
      <c r="M794" s="17"/>
      <c r="N794" s="17"/>
      <c r="O794" s="15"/>
      <c r="P794" s="14"/>
      <c r="Q794" s="14"/>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c r="BF794" s="17"/>
      <c r="BG794" s="1"/>
      <c r="BH794" s="1"/>
      <c r="BI794" s="1"/>
      <c r="BJ794" s="1"/>
      <c r="BK794" s="1"/>
      <c r="BL794" s="1"/>
      <c r="BM794" s="1"/>
      <c r="BN794" s="1"/>
      <c r="BO794" s="1"/>
      <c r="BP794" s="1"/>
      <c r="BQ794" s="1"/>
      <c r="BR794" s="1"/>
      <c r="BS794" s="1"/>
      <c r="BT794" s="1"/>
    </row>
    <row r="795" spans="1:72" s="96" customFormat="1" x14ac:dyDescent="0.2">
      <c r="A795" s="17"/>
      <c r="B795" s="17"/>
      <c r="C795" s="20"/>
      <c r="D795" s="16"/>
      <c r="E795" s="16"/>
      <c r="F795" s="16"/>
      <c r="G795" s="16"/>
      <c r="H795" s="17"/>
      <c r="I795" s="17"/>
      <c r="J795" s="17"/>
      <c r="K795" s="17"/>
      <c r="L795" s="17"/>
      <c r="M795" s="17"/>
      <c r="N795" s="17"/>
      <c r="O795" s="15"/>
      <c r="P795" s="14"/>
      <c r="Q795" s="14"/>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c r="BF795" s="17"/>
      <c r="BG795" s="1"/>
      <c r="BH795" s="1"/>
      <c r="BI795" s="1"/>
      <c r="BJ795" s="1"/>
      <c r="BK795" s="1"/>
      <c r="BL795" s="1"/>
      <c r="BM795" s="1"/>
      <c r="BN795" s="1"/>
      <c r="BO795" s="1"/>
      <c r="BP795" s="1"/>
      <c r="BQ795" s="1"/>
      <c r="BR795" s="1"/>
      <c r="BS795" s="1"/>
      <c r="BT795" s="1"/>
    </row>
    <row r="796" spans="1:72" s="96" customFormat="1" x14ac:dyDescent="0.2">
      <c r="A796" s="17"/>
      <c r="B796" s="17"/>
      <c r="C796" s="20"/>
      <c r="D796" s="16"/>
      <c r="E796" s="16"/>
      <c r="F796" s="16"/>
      <c r="G796" s="16"/>
      <c r="H796" s="17"/>
      <c r="I796" s="17"/>
      <c r="J796" s="17"/>
      <c r="K796" s="17"/>
      <c r="L796" s="17"/>
      <c r="M796" s="17"/>
      <c r="N796" s="17"/>
      <c r="O796" s="15"/>
      <c r="P796" s="14"/>
      <c r="Q796" s="14"/>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c r="BD796" s="17"/>
      <c r="BE796" s="17"/>
      <c r="BF796" s="17"/>
      <c r="BG796" s="1"/>
      <c r="BH796" s="1"/>
      <c r="BI796" s="1"/>
      <c r="BJ796" s="1"/>
      <c r="BK796" s="1"/>
      <c r="BL796" s="1"/>
      <c r="BM796" s="1"/>
      <c r="BN796" s="1"/>
      <c r="BO796" s="1"/>
      <c r="BP796" s="1"/>
      <c r="BQ796" s="1"/>
      <c r="BR796" s="1"/>
      <c r="BS796" s="1"/>
      <c r="BT796" s="1"/>
    </row>
    <row r="797" spans="1:72" s="96" customFormat="1" x14ac:dyDescent="0.2">
      <c r="A797" s="17"/>
      <c r="B797" s="17"/>
      <c r="C797" s="20"/>
      <c r="D797" s="16"/>
      <c r="E797" s="16"/>
      <c r="F797" s="16"/>
      <c r="G797" s="16"/>
      <c r="H797" s="17"/>
      <c r="I797" s="17"/>
      <c r="J797" s="17"/>
      <c r="K797" s="17"/>
      <c r="L797" s="17"/>
      <c r="M797" s="17"/>
      <c r="N797" s="17"/>
      <c r="O797" s="15"/>
      <c r="P797" s="14"/>
      <c r="Q797" s="14"/>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c r="BD797" s="17"/>
      <c r="BE797" s="17"/>
      <c r="BF797" s="17"/>
      <c r="BG797" s="1"/>
      <c r="BH797" s="1"/>
      <c r="BI797" s="1"/>
      <c r="BJ797" s="1"/>
      <c r="BK797" s="1"/>
      <c r="BL797" s="1"/>
      <c r="BM797" s="1"/>
      <c r="BN797" s="1"/>
      <c r="BO797" s="1"/>
      <c r="BP797" s="1"/>
      <c r="BQ797" s="1"/>
      <c r="BR797" s="1"/>
      <c r="BS797" s="1"/>
      <c r="BT797" s="1"/>
    </row>
    <row r="798" spans="1:72" s="96" customFormat="1" x14ac:dyDescent="0.2">
      <c r="A798" s="17"/>
      <c r="B798" s="17"/>
      <c r="C798" s="20"/>
      <c r="D798" s="16"/>
      <c r="E798" s="16"/>
      <c r="F798" s="16"/>
      <c r="G798" s="16"/>
      <c r="H798" s="17"/>
      <c r="I798" s="17"/>
      <c r="J798" s="17"/>
      <c r="K798" s="17"/>
      <c r="L798" s="17"/>
      <c r="M798" s="17"/>
      <c r="N798" s="17"/>
      <c r="O798" s="15"/>
      <c r="P798" s="14"/>
      <c r="Q798" s="14"/>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
      <c r="BH798" s="1"/>
      <c r="BI798" s="1"/>
      <c r="BJ798" s="1"/>
      <c r="BK798" s="1"/>
      <c r="BL798" s="1"/>
      <c r="BM798" s="1"/>
      <c r="BN798" s="1"/>
      <c r="BO798" s="1"/>
      <c r="BP798" s="1"/>
      <c r="BQ798" s="1"/>
      <c r="BR798" s="1"/>
      <c r="BS798" s="1"/>
      <c r="BT798" s="1"/>
    </row>
    <row r="799" spans="1:72" s="96" customFormat="1" x14ac:dyDescent="0.2">
      <c r="A799" s="17"/>
      <c r="B799" s="17"/>
      <c r="C799" s="20"/>
      <c r="D799" s="16"/>
      <c r="E799" s="16"/>
      <c r="F799" s="16"/>
      <c r="G799" s="16"/>
      <c r="H799" s="17"/>
      <c r="I799" s="17"/>
      <c r="J799" s="17"/>
      <c r="K799" s="17"/>
      <c r="L799" s="17"/>
      <c r="M799" s="17"/>
      <c r="N799" s="17"/>
      <c r="O799" s="15"/>
      <c r="P799" s="14"/>
      <c r="Q799" s="14"/>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c r="BC799" s="17"/>
      <c r="BD799" s="17"/>
      <c r="BE799" s="17"/>
      <c r="BF799" s="17"/>
      <c r="BG799" s="1"/>
      <c r="BH799" s="1"/>
      <c r="BI799" s="1"/>
      <c r="BJ799" s="1"/>
      <c r="BK799" s="1"/>
      <c r="BL799" s="1"/>
      <c r="BM799" s="1"/>
      <c r="BN799" s="1"/>
      <c r="BO799" s="1"/>
      <c r="BP799" s="1"/>
      <c r="BQ799" s="1"/>
      <c r="BR799" s="1"/>
      <c r="BS799" s="1"/>
      <c r="BT799" s="1"/>
    </row>
    <row r="800" spans="1:72" s="96" customFormat="1" x14ac:dyDescent="0.2">
      <c r="A800" s="17"/>
      <c r="B800" s="17"/>
      <c r="C800" s="20"/>
      <c r="D800" s="16"/>
      <c r="E800" s="16"/>
      <c r="F800" s="16"/>
      <c r="G800" s="16"/>
      <c r="H800" s="17"/>
      <c r="I800" s="17"/>
      <c r="J800" s="17"/>
      <c r="K800" s="17"/>
      <c r="L800" s="17"/>
      <c r="M800" s="17"/>
      <c r="N800" s="17"/>
      <c r="O800" s="15"/>
      <c r="P800" s="14"/>
      <c r="Q800" s="14"/>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c r="BD800" s="17"/>
      <c r="BE800" s="17"/>
      <c r="BF800" s="17"/>
      <c r="BG800" s="1"/>
      <c r="BH800" s="1"/>
      <c r="BI800" s="1"/>
      <c r="BJ800" s="1"/>
      <c r="BK800" s="1"/>
      <c r="BL800" s="1"/>
      <c r="BM800" s="1"/>
      <c r="BN800" s="1"/>
      <c r="BO800" s="1"/>
      <c r="BP800" s="1"/>
      <c r="BQ800" s="1"/>
      <c r="BR800" s="1"/>
      <c r="BS800" s="1"/>
      <c r="BT800" s="1"/>
    </row>
    <row r="801" spans="1:72" s="96" customFormat="1" x14ac:dyDescent="0.2">
      <c r="A801" s="17"/>
      <c r="B801" s="17"/>
      <c r="C801" s="20"/>
      <c r="D801" s="16"/>
      <c r="E801" s="16"/>
      <c r="F801" s="16"/>
      <c r="G801" s="16"/>
      <c r="H801" s="17"/>
      <c r="I801" s="17"/>
      <c r="J801" s="17"/>
      <c r="K801" s="17"/>
      <c r="L801" s="17"/>
      <c r="M801" s="17"/>
      <c r="N801" s="17"/>
      <c r="O801" s="15"/>
      <c r="P801" s="14"/>
      <c r="Q801" s="14"/>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c r="BC801" s="17"/>
      <c r="BD801" s="17"/>
      <c r="BE801" s="17"/>
      <c r="BF801" s="17"/>
      <c r="BG801" s="1"/>
      <c r="BH801" s="1"/>
      <c r="BI801" s="1"/>
      <c r="BJ801" s="1"/>
      <c r="BK801" s="1"/>
      <c r="BL801" s="1"/>
      <c r="BM801" s="1"/>
      <c r="BN801" s="1"/>
      <c r="BO801" s="1"/>
      <c r="BP801" s="1"/>
      <c r="BQ801" s="1"/>
      <c r="BR801" s="1"/>
      <c r="BS801" s="1"/>
      <c r="BT801" s="1"/>
    </row>
    <row r="802" spans="1:72" s="96" customFormat="1" x14ac:dyDescent="0.2">
      <c r="A802" s="17"/>
      <c r="B802" s="17"/>
      <c r="C802" s="20"/>
      <c r="D802" s="16"/>
      <c r="E802" s="16"/>
      <c r="F802" s="16"/>
      <c r="G802" s="16"/>
      <c r="H802" s="17"/>
      <c r="I802" s="17"/>
      <c r="J802" s="17"/>
      <c r="K802" s="17"/>
      <c r="L802" s="17"/>
      <c r="M802" s="17"/>
      <c r="N802" s="17"/>
      <c r="O802" s="15"/>
      <c r="P802" s="14"/>
      <c r="Q802" s="14"/>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c r="BD802" s="17"/>
      <c r="BE802" s="17"/>
      <c r="BF802" s="17"/>
      <c r="BG802" s="1"/>
      <c r="BH802" s="1"/>
      <c r="BI802" s="1"/>
      <c r="BJ802" s="1"/>
      <c r="BK802" s="1"/>
      <c r="BL802" s="1"/>
      <c r="BM802" s="1"/>
      <c r="BN802" s="1"/>
      <c r="BO802" s="1"/>
      <c r="BP802" s="1"/>
      <c r="BQ802" s="1"/>
      <c r="BR802" s="1"/>
      <c r="BS802" s="1"/>
      <c r="BT802" s="1"/>
    </row>
    <row r="803" spans="1:72" s="96" customFormat="1" x14ac:dyDescent="0.2">
      <c r="A803" s="17"/>
      <c r="B803" s="17"/>
      <c r="C803" s="20"/>
      <c r="D803" s="16"/>
      <c r="E803" s="16"/>
      <c r="F803" s="16"/>
      <c r="G803" s="16"/>
      <c r="H803" s="17"/>
      <c r="I803" s="17"/>
      <c r="J803" s="17"/>
      <c r="K803" s="17"/>
      <c r="L803" s="17"/>
      <c r="M803" s="17"/>
      <c r="N803" s="17"/>
      <c r="O803" s="15"/>
      <c r="P803" s="14"/>
      <c r="Q803" s="14"/>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c r="BD803" s="17"/>
      <c r="BE803" s="17"/>
      <c r="BF803" s="17"/>
      <c r="BG803" s="1"/>
      <c r="BH803" s="1"/>
      <c r="BI803" s="1"/>
      <c r="BJ803" s="1"/>
      <c r="BK803" s="1"/>
      <c r="BL803" s="1"/>
      <c r="BM803" s="1"/>
      <c r="BN803" s="1"/>
      <c r="BO803" s="1"/>
      <c r="BP803" s="1"/>
      <c r="BQ803" s="1"/>
      <c r="BR803" s="1"/>
      <c r="BS803" s="1"/>
      <c r="BT803" s="1"/>
    </row>
    <row r="804" spans="1:72" s="96" customFormat="1" x14ac:dyDescent="0.2">
      <c r="A804" s="17"/>
      <c r="B804" s="17"/>
      <c r="C804" s="20"/>
      <c r="D804" s="16"/>
      <c r="E804" s="16"/>
      <c r="F804" s="16"/>
      <c r="G804" s="16"/>
      <c r="H804" s="17"/>
      <c r="I804" s="17"/>
      <c r="J804" s="17"/>
      <c r="K804" s="17"/>
      <c r="L804" s="17"/>
      <c r="M804" s="17"/>
      <c r="N804" s="17"/>
      <c r="O804" s="15"/>
      <c r="P804" s="14"/>
      <c r="Q804" s="14"/>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c r="BC804" s="17"/>
      <c r="BD804" s="17"/>
      <c r="BE804" s="17"/>
      <c r="BF804" s="17"/>
      <c r="BG804" s="1"/>
      <c r="BH804" s="1"/>
      <c r="BI804" s="1"/>
      <c r="BJ804" s="1"/>
      <c r="BK804" s="1"/>
      <c r="BL804" s="1"/>
      <c r="BM804" s="1"/>
      <c r="BN804" s="1"/>
      <c r="BO804" s="1"/>
      <c r="BP804" s="1"/>
      <c r="BQ804" s="1"/>
      <c r="BR804" s="1"/>
      <c r="BS804" s="1"/>
      <c r="BT804" s="1"/>
    </row>
    <row r="805" spans="1:72" s="96" customFormat="1" x14ac:dyDescent="0.2">
      <c r="A805" s="17"/>
      <c r="B805" s="17"/>
      <c r="C805" s="20"/>
      <c r="D805" s="16"/>
      <c r="E805" s="16"/>
      <c r="F805" s="16"/>
      <c r="G805" s="16"/>
      <c r="H805" s="17"/>
      <c r="I805" s="17"/>
      <c r="J805" s="17"/>
      <c r="K805" s="17"/>
      <c r="L805" s="17"/>
      <c r="M805" s="17"/>
      <c r="N805" s="17"/>
      <c r="O805" s="15"/>
      <c r="P805" s="14"/>
      <c r="Q805" s="14"/>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c r="BD805" s="17"/>
      <c r="BE805" s="17"/>
      <c r="BF805" s="17"/>
      <c r="BG805" s="1"/>
      <c r="BH805" s="1"/>
      <c r="BI805" s="1"/>
      <c r="BJ805" s="1"/>
      <c r="BK805" s="1"/>
      <c r="BL805" s="1"/>
      <c r="BM805" s="1"/>
      <c r="BN805" s="1"/>
      <c r="BO805" s="1"/>
      <c r="BP805" s="1"/>
      <c r="BQ805" s="1"/>
      <c r="BR805" s="1"/>
      <c r="BS805" s="1"/>
      <c r="BT805" s="1"/>
    </row>
    <row r="806" spans="1:72" x14ac:dyDescent="0.2">
      <c r="A806" s="17"/>
      <c r="B806" s="17"/>
      <c r="C806" s="20"/>
      <c r="D806" s="16"/>
      <c r="E806" s="16"/>
      <c r="F806" s="16"/>
      <c r="G806" s="16"/>
      <c r="H806" s="17"/>
      <c r="I806" s="17"/>
      <c r="J806" s="17"/>
      <c r="K806" s="17"/>
      <c r="L806" s="17"/>
      <c r="M806" s="17"/>
      <c r="N806" s="17"/>
      <c r="O806" s="15"/>
      <c r="P806" s="14"/>
      <c r="Q806" s="14"/>
      <c r="R806" s="17"/>
      <c r="S806" s="17"/>
      <c r="T806" s="17"/>
      <c r="U806" s="17"/>
      <c r="V806" s="17"/>
      <c r="W806" s="17"/>
      <c r="X806" s="17"/>
      <c r="Y806" s="17"/>
      <c r="Z806" s="17"/>
      <c r="AA806" s="17"/>
    </row>
  </sheetData>
  <phoneticPr fontId="0" type="noConversion"/>
  <conditionalFormatting sqref="I11:I34 I137:I138 I39:I64 I67:I99 I102:I111 I114:I117 I151 I153:I168 I171 I173:I183 I186 I188:I194 I197 I199:I203 I207 I210 I212:I216 I219 I221:I232 I235:I264 I267 I269:I278">
    <cfRule type="cellIs" dxfId="2578" priority="3292" stopIfTrue="1" operator="lessThanOrEqual">
      <formula>60</formula>
    </cfRule>
    <cfRule type="cellIs" dxfId="2577" priority="3293" stopIfTrue="1" operator="between">
      <formula>60</formula>
      <formula>100</formula>
    </cfRule>
    <cfRule type="cellIs" dxfId="2576" priority="3294" stopIfTrue="1" operator="greaterThan">
      <formula>100</formula>
    </cfRule>
  </conditionalFormatting>
  <conditionalFormatting sqref="H11:H34 H137:H138 H39:H64 H67:H99 H102:H111 H114:H117 H151 H153:H168 H171 H173:H183 H186 H188:H194 H197 H199:H203 H207 H210 H212:H216 H219 H221:H232 R236:R237 H235:H264 H267 H269:H278">
    <cfRule type="cellIs" dxfId="2575" priority="3295" stopIfTrue="1" operator="lessThanOrEqual">
      <formula>2.5</formula>
    </cfRule>
    <cfRule type="cellIs" dxfId="2574" priority="3296" stopIfTrue="1" operator="between">
      <formula>2.5</formula>
      <formula>7</formula>
    </cfRule>
    <cfRule type="cellIs" dxfId="2573" priority="3297" stopIfTrue="1" operator="greaterThan">
      <formula>7</formula>
    </cfRule>
  </conditionalFormatting>
  <conditionalFormatting sqref="J11:J34 J103:K110 J115:K117 J188:K193 J212:K215 J68:K98 J137:K138 J153:K167 J199:K203 J221:K231 J269:K277 J173:K182 J39:J64 J151 J168 J171 J183 J186 J194 J197 J207 J210 J216 J219 J232 J235 J264 J236:K263 U236:U237 J267 J278">
    <cfRule type="cellIs" dxfId="2572" priority="3298" stopIfTrue="1" operator="lessThanOrEqual">
      <formula>12</formula>
    </cfRule>
    <cfRule type="cellIs" dxfId="2571" priority="3299" stopIfTrue="1" operator="between">
      <formula>12</formula>
      <formula>16</formula>
    </cfRule>
    <cfRule type="cellIs" dxfId="2570" priority="3300" stopIfTrue="1" operator="greaterThan">
      <formula>16</formula>
    </cfRule>
  </conditionalFormatting>
  <conditionalFormatting sqref="O103:O110 O115:O117 O188:O193 O212:O215 O40:O63 O68:O98 O137:O138 O153:O167 O199:O203 O221:O231 O238:O263 O269:O277 O173:O182">
    <cfRule type="cellIs" dxfId="2569" priority="3301" stopIfTrue="1" operator="lessThanOrEqual">
      <formula>0.5</formula>
    </cfRule>
    <cfRule type="cellIs" dxfId="2568" priority="3302" stopIfTrue="1" operator="between">
      <formula>0.5</formula>
      <formula>1.5</formula>
    </cfRule>
    <cfRule type="cellIs" dxfId="2567" priority="3303" stopIfTrue="1" operator="greaterThan">
      <formula>1.5</formula>
    </cfRule>
  </conditionalFormatting>
  <conditionalFormatting sqref="P103:P110 P115:P117 P188:P193 P212:P215 P40:P63 P68:P98 P137:P138 P153:P167 P199:P203 P221:P231 P238:P263 P269:P277 P173:P182">
    <cfRule type="cellIs" dxfId="2566" priority="3304" stopIfTrue="1" operator="lessThanOrEqual">
      <formula>3</formula>
    </cfRule>
    <cfRule type="cellIs" dxfId="2565" priority="3305" stopIfTrue="1" operator="between">
      <formula>3</formula>
      <formula>15</formula>
    </cfRule>
    <cfRule type="cellIs" dxfId="2564" priority="3306" stopIfTrue="1" operator="greaterThan">
      <formula>15</formula>
    </cfRule>
  </conditionalFormatting>
  <conditionalFormatting sqref="Q103:Q110 Q115:Q117 Q188:Q193 Q212:Q215 Q40:Q63 Q68:Q98 Q137:Q138 Q153:Q167 Q199:Q203 Q221:Q231 Q238:Q263 Q269:Q277 Q173:Q182">
    <cfRule type="cellIs" dxfId="2563" priority="3307" stopIfTrue="1" operator="lessThanOrEqual">
      <formula>1.25</formula>
    </cfRule>
    <cfRule type="cellIs" dxfId="2562" priority="3308" stopIfTrue="1" operator="between">
      <formula>1.25</formula>
      <formula>5</formula>
    </cfRule>
    <cfRule type="cellIs" dxfId="2561" priority="3309" stopIfTrue="1" operator="greaterThan">
      <formula>5</formula>
    </cfRule>
  </conditionalFormatting>
  <conditionalFormatting sqref="AA11:AA33 AA269:AA277 AA39:AA64 AA67:AA99 AA102:AA111 AA114:AA148 AA151 AA153:AA168 AA171 AA173:AA183 AA186 AA188:AA194 AA197 AA199:AA207 AA210 AA212:AA216 AA219 AA221:AA232 AA235 AA238:AA264 AA267">
    <cfRule type="cellIs" dxfId="2560" priority="3313" stopIfTrue="1" operator="lessThanOrEqual">
      <formula>12</formula>
    </cfRule>
    <cfRule type="cellIs" dxfId="2559" priority="3314" stopIfTrue="1" operator="between">
      <formula>12</formula>
      <formula>25</formula>
    </cfRule>
    <cfRule type="cellIs" dxfId="2558" priority="3315" stopIfTrue="1" operator="greaterThan">
      <formula>25</formula>
    </cfRule>
  </conditionalFormatting>
  <conditionalFormatting sqref="F137:F138">
    <cfRule type="cellIs" dxfId="2557" priority="3316" stopIfTrue="1" operator="greaterThan">
      <formula>2.5</formula>
    </cfRule>
    <cfRule type="cellIs" dxfId="2556" priority="3317" stopIfTrue="1" operator="between">
      <formula>1</formula>
      <formula>2.5</formula>
    </cfRule>
    <cfRule type="cellIs" dxfId="2555" priority="3318" stopIfTrue="1" operator="between">
      <formula>0.00001</formula>
      <formula>1</formula>
    </cfRule>
  </conditionalFormatting>
  <conditionalFormatting sqref="M137:M138">
    <cfRule type="cellIs" dxfId="2554" priority="3320" stopIfTrue="1" operator="greaterThan">
      <formula>6.2</formula>
    </cfRule>
    <cfRule type="cellIs" dxfId="2553" priority="3321" stopIfTrue="1" operator="between">
      <formula>5.601</formula>
      <formula>6.2</formula>
    </cfRule>
    <cfRule type="cellIs" dxfId="2552" priority="3322" stopIfTrue="1" operator="between">
      <formula>0.00001</formula>
      <formula>5.6</formula>
    </cfRule>
  </conditionalFormatting>
  <conditionalFormatting sqref="N137:N138">
    <cfRule type="cellIs" dxfId="2551" priority="3323" stopIfTrue="1" operator="greaterThan">
      <formula>0.05</formula>
    </cfRule>
    <cfRule type="cellIs" dxfId="2550" priority="3324" stopIfTrue="1" operator="between">
      <formula>0.0201</formula>
      <formula>0.05</formula>
    </cfRule>
    <cfRule type="cellIs" dxfId="2549" priority="3325" stopIfTrue="1" operator="between">
      <formula>0.00001</formula>
      <formula>0.02</formula>
    </cfRule>
  </conditionalFormatting>
  <conditionalFormatting sqref="S103:S110 S115:S147 S212:S215">
    <cfRule type="cellIs" dxfId="2548" priority="3326" stopIfTrue="1" operator="greaterThanOrEqual">
      <formula>3</formula>
    </cfRule>
    <cfRule type="cellIs" dxfId="2547" priority="3327" stopIfTrue="1" operator="between">
      <formula>1.01</formula>
      <formula>3</formula>
    </cfRule>
    <cfRule type="cellIs" dxfId="2546" priority="3328" stopIfTrue="1" operator="between">
      <formula>0.00001</formula>
      <formula>1</formula>
    </cfRule>
  </conditionalFormatting>
  <conditionalFormatting sqref="M11:M34 M151 M168 M171 M183 M186 M194 M197 M207 M210 M216 M219 M232 M235 M264 M267 M278">
    <cfRule type="cellIs" dxfId="2545" priority="3329" stopIfTrue="1" operator="greaterThan">
      <formula>6.2</formula>
    </cfRule>
    <cfRule type="cellIs" dxfId="2544" priority="3330" stopIfTrue="1" operator="between">
      <formula>5.601</formula>
      <formula>6.2</formula>
    </cfRule>
    <cfRule type="cellIs" dxfId="2543" priority="3331" stopIfTrue="1" operator="lessThanOrEqual">
      <formula>5.6</formula>
    </cfRule>
  </conditionalFormatting>
  <conditionalFormatting sqref="N11:N34 N151 N168 N171 N183 N186 N194 N197 N207 N210 N216 N219 N232 N235 N264 N267 N278">
    <cfRule type="cellIs" dxfId="2542" priority="3332" stopIfTrue="1" operator="greaterThan">
      <formula>0.05</formula>
    </cfRule>
    <cfRule type="cellIs" dxfId="2541" priority="3333" stopIfTrue="1" operator="between">
      <formula>0.0201</formula>
      <formula>0.05</formula>
    </cfRule>
    <cfRule type="cellIs" dxfId="2540" priority="3334" stopIfTrue="1" operator="lessThanOrEqual">
      <formula>0.02</formula>
    </cfRule>
  </conditionalFormatting>
  <conditionalFormatting sqref="S11:S34 S39:S64 S67:S99 S102:S111 S114:S148 S151:S168 S171 S173:S183 S186:S194 S197:S207 S210:S216 S219:S232 S235:S264 S267:S278">
    <cfRule type="cellIs" dxfId="2539" priority="3335" stopIfTrue="1" operator="greaterThanOrEqual">
      <formula>3</formula>
    </cfRule>
    <cfRule type="cellIs" dxfId="2538" priority="3336" stopIfTrue="1" operator="between">
      <formula>1.01</formula>
      <formula>3</formula>
    </cfRule>
    <cfRule type="cellIs" dxfId="2537" priority="3337" stopIfTrue="1" operator="lessThanOrEqual">
      <formula>1</formula>
    </cfRule>
  </conditionalFormatting>
  <conditionalFormatting sqref="R11:R34 R151 R168 R171 R183 R186 R194 R197 R207 R210 R216 R219 R232 R235 R264 R267 R278">
    <cfRule type="cellIs" dxfId="2536" priority="1801" stopIfTrue="1" operator="between">
      <formula>50.1</formula>
      <formula>100</formula>
    </cfRule>
    <cfRule type="cellIs" dxfId="2535" priority="1803" stopIfTrue="1" operator="greaterThan">
      <formula>100</formula>
    </cfRule>
  </conditionalFormatting>
  <conditionalFormatting sqref="Q11:Q34 Q151 Q168 Q171 Q183 Q186 Q194 Q197 Q207 Q210 Q216 Q219 Q232 Q235 Q264 Q267 Q278">
    <cfRule type="cellIs" dxfId="2534" priority="1800" stopIfTrue="1" operator="between">
      <formula>1250.1</formula>
      <formula>5000</formula>
    </cfRule>
    <cfRule type="cellIs" dxfId="2533" priority="1802" stopIfTrue="1" operator="greaterThan">
      <formula>5000</formula>
    </cfRule>
  </conditionalFormatting>
  <conditionalFormatting sqref="R11:R34">
    <cfRule type="cellIs" dxfId="2532" priority="1798" stopIfTrue="1" operator="between">
      <formula>50.1</formula>
      <formula>100</formula>
    </cfRule>
    <cfRule type="cellIs" dxfId="2531" priority="1799" stopIfTrue="1" operator="greaterThan">
      <formula>100</formula>
    </cfRule>
  </conditionalFormatting>
  <conditionalFormatting sqref="Q11:Q34">
    <cfRule type="cellIs" dxfId="2530" priority="1796" stopIfTrue="1" operator="between">
      <formula>1250.1</formula>
      <formula>5000</formula>
    </cfRule>
    <cfRule type="cellIs" dxfId="2529" priority="1797" stopIfTrue="1" operator="greaterThan">
      <formula>5000</formula>
    </cfRule>
  </conditionalFormatting>
  <conditionalFormatting sqref="P34">
    <cfRule type="cellIs" dxfId="2528" priority="1112" stopIfTrue="1" operator="greaterThan">
      <formula>0.05</formula>
    </cfRule>
    <cfRule type="cellIs" dxfId="2527" priority="1113" stopIfTrue="1" operator="between">
      <formula>0.0201</formula>
      <formula>0.05</formula>
    </cfRule>
    <cfRule type="cellIs" dxfId="2526" priority="1114" stopIfTrue="1" operator="lessThanOrEqual">
      <formula>0.02</formula>
    </cfRule>
  </conditionalFormatting>
  <conditionalFormatting sqref="M39">
    <cfRule type="cellIs" dxfId="2525" priority="396" stopIfTrue="1" operator="greaterThan">
      <formula>6.2</formula>
    </cfRule>
    <cfRule type="cellIs" dxfId="2524" priority="397" stopIfTrue="1" operator="between">
      <formula>5.601</formula>
      <formula>6.2</formula>
    </cfRule>
    <cfRule type="cellIs" dxfId="2523" priority="398" stopIfTrue="1" operator="lessThanOrEqual">
      <formula>5.6</formula>
    </cfRule>
  </conditionalFormatting>
  <conditionalFormatting sqref="N39">
    <cfRule type="cellIs" dxfId="2522" priority="399" stopIfTrue="1" operator="greaterThan">
      <formula>0.05</formula>
    </cfRule>
    <cfRule type="cellIs" dxfId="2521" priority="400" stopIfTrue="1" operator="between">
      <formula>0.0201</formula>
      <formula>0.05</formula>
    </cfRule>
    <cfRule type="cellIs" dxfId="2520" priority="401" stopIfTrue="1" operator="lessThanOrEqual">
      <formula>0.02</formula>
    </cfRule>
  </conditionalFormatting>
  <conditionalFormatting sqref="R39">
    <cfRule type="cellIs" dxfId="2519" priority="393" stopIfTrue="1" operator="between">
      <formula>50.1</formula>
      <formula>100</formula>
    </cfRule>
    <cfRule type="cellIs" dxfId="2518" priority="395" stopIfTrue="1" operator="greaterThan">
      <formula>100</formula>
    </cfRule>
  </conditionalFormatting>
  <conditionalFormatting sqref="Q39">
    <cfRule type="cellIs" dxfId="2517" priority="392" stopIfTrue="1" operator="between">
      <formula>1250.1</formula>
      <formula>5000</formula>
    </cfRule>
    <cfRule type="cellIs" dxfId="2516" priority="394" stopIfTrue="1" operator="greaterThan">
      <formula>5000</formula>
    </cfRule>
  </conditionalFormatting>
  <conditionalFormatting sqref="R39">
    <cfRule type="cellIs" dxfId="2515" priority="390" stopIfTrue="1" operator="between">
      <formula>50.1</formula>
      <formula>100</formula>
    </cfRule>
    <cfRule type="cellIs" dxfId="2514" priority="391" stopIfTrue="1" operator="greaterThan">
      <formula>100</formula>
    </cfRule>
  </conditionalFormatting>
  <conditionalFormatting sqref="Q39">
    <cfRule type="cellIs" dxfId="2513" priority="388" stopIfTrue="1" operator="between">
      <formula>1250.1</formula>
      <formula>5000</formula>
    </cfRule>
    <cfRule type="cellIs" dxfId="2512" priority="389" stopIfTrue="1" operator="greaterThan">
      <formula>5000</formula>
    </cfRule>
  </conditionalFormatting>
  <conditionalFormatting sqref="M64">
    <cfRule type="cellIs" dxfId="2511" priority="382" stopIfTrue="1" operator="greaterThan">
      <formula>6.2</formula>
    </cfRule>
    <cfRule type="cellIs" dxfId="2510" priority="383" stopIfTrue="1" operator="between">
      <formula>5.601</formula>
      <formula>6.2</formula>
    </cfRule>
    <cfRule type="cellIs" dxfId="2509" priority="384" stopIfTrue="1" operator="lessThanOrEqual">
      <formula>5.6</formula>
    </cfRule>
  </conditionalFormatting>
  <conditionalFormatting sqref="N64">
    <cfRule type="cellIs" dxfId="2508" priority="385" stopIfTrue="1" operator="greaterThan">
      <formula>0.05</formula>
    </cfRule>
    <cfRule type="cellIs" dxfId="2507" priority="386" stopIfTrue="1" operator="between">
      <formula>0.0201</formula>
      <formula>0.05</formula>
    </cfRule>
    <cfRule type="cellIs" dxfId="2506" priority="387" stopIfTrue="1" operator="lessThanOrEqual">
      <formula>0.02</formula>
    </cfRule>
  </conditionalFormatting>
  <conditionalFormatting sqref="R64">
    <cfRule type="cellIs" dxfId="2505" priority="379" stopIfTrue="1" operator="between">
      <formula>50.1</formula>
      <formula>100</formula>
    </cfRule>
    <cfRule type="cellIs" dxfId="2504" priority="381" stopIfTrue="1" operator="greaterThan">
      <formula>100</formula>
    </cfRule>
  </conditionalFormatting>
  <conditionalFormatting sqref="Q64">
    <cfRule type="cellIs" dxfId="2503" priority="378" stopIfTrue="1" operator="between">
      <formula>1250.1</formula>
      <formula>5000</formula>
    </cfRule>
    <cfRule type="cellIs" dxfId="2502" priority="380" stopIfTrue="1" operator="greaterThan">
      <formula>5000</formula>
    </cfRule>
  </conditionalFormatting>
  <conditionalFormatting sqref="R64">
    <cfRule type="cellIs" dxfId="2501" priority="376" stopIfTrue="1" operator="between">
      <formula>50.1</formula>
      <formula>100</formula>
    </cfRule>
    <cfRule type="cellIs" dxfId="2500" priority="377" stopIfTrue="1" operator="greaterThan">
      <formula>100</formula>
    </cfRule>
  </conditionalFormatting>
  <conditionalFormatting sqref="Q64">
    <cfRule type="cellIs" dxfId="2499" priority="374" stopIfTrue="1" operator="between">
      <formula>1250.1</formula>
      <formula>5000</formula>
    </cfRule>
    <cfRule type="cellIs" dxfId="2498" priority="375" stopIfTrue="1" operator="greaterThan">
      <formula>5000</formula>
    </cfRule>
  </conditionalFormatting>
  <conditionalFormatting sqref="J67">
    <cfRule type="cellIs" dxfId="2497" priority="365" stopIfTrue="1" operator="lessThanOrEqual">
      <formula>12</formula>
    </cfRule>
    <cfRule type="cellIs" dxfId="2496" priority="366" stopIfTrue="1" operator="between">
      <formula>12</formula>
      <formula>16</formula>
    </cfRule>
    <cfRule type="cellIs" dxfId="2495" priority="367" stopIfTrue="1" operator="greaterThan">
      <formula>16</formula>
    </cfRule>
  </conditionalFormatting>
  <conditionalFormatting sqref="M67">
    <cfRule type="cellIs" dxfId="2494" priority="368" stopIfTrue="1" operator="greaterThan">
      <formula>6.2</formula>
    </cfRule>
    <cfRule type="cellIs" dxfId="2493" priority="369" stopIfTrue="1" operator="between">
      <formula>5.601</formula>
      <formula>6.2</formula>
    </cfRule>
    <cfRule type="cellIs" dxfId="2492" priority="370" stopIfTrue="1" operator="lessThanOrEqual">
      <formula>5.6</formula>
    </cfRule>
  </conditionalFormatting>
  <conditionalFormatting sqref="N67">
    <cfRule type="cellIs" dxfId="2491" priority="371" stopIfTrue="1" operator="greaterThan">
      <formula>0.05</formula>
    </cfRule>
    <cfRule type="cellIs" dxfId="2490" priority="372" stopIfTrue="1" operator="between">
      <formula>0.0201</formula>
      <formula>0.05</formula>
    </cfRule>
    <cfRule type="cellIs" dxfId="2489" priority="373" stopIfTrue="1" operator="lessThanOrEqual">
      <formula>0.02</formula>
    </cfRule>
  </conditionalFormatting>
  <conditionalFormatting sqref="R67">
    <cfRule type="cellIs" dxfId="2488" priority="362" stopIfTrue="1" operator="between">
      <formula>50.1</formula>
      <formula>100</formula>
    </cfRule>
    <cfRule type="cellIs" dxfId="2487" priority="364" stopIfTrue="1" operator="greaterThan">
      <formula>100</formula>
    </cfRule>
  </conditionalFormatting>
  <conditionalFormatting sqref="Q67">
    <cfRule type="cellIs" dxfId="2486" priority="361" stopIfTrue="1" operator="between">
      <formula>1250.1</formula>
      <formula>5000</formula>
    </cfRule>
    <cfRule type="cellIs" dxfId="2485" priority="363" stopIfTrue="1" operator="greaterThan">
      <formula>5000</formula>
    </cfRule>
  </conditionalFormatting>
  <conditionalFormatting sqref="R67">
    <cfRule type="cellIs" dxfId="2484" priority="359" stopIfTrue="1" operator="between">
      <formula>50.1</formula>
      <formula>100</formula>
    </cfRule>
    <cfRule type="cellIs" dxfId="2483" priority="360" stopIfTrue="1" operator="greaterThan">
      <formula>100</formula>
    </cfRule>
  </conditionalFormatting>
  <conditionalFormatting sqref="Q67">
    <cfRule type="cellIs" dxfId="2482" priority="357" stopIfTrue="1" operator="between">
      <formula>1250.1</formula>
      <formula>5000</formula>
    </cfRule>
    <cfRule type="cellIs" dxfId="2481" priority="358" stopIfTrue="1" operator="greaterThan">
      <formula>5000</formula>
    </cfRule>
  </conditionalFormatting>
  <conditionalFormatting sqref="J99">
    <cfRule type="cellIs" dxfId="2480" priority="348" stopIfTrue="1" operator="lessThanOrEqual">
      <formula>12</formula>
    </cfRule>
    <cfRule type="cellIs" dxfId="2479" priority="349" stopIfTrue="1" operator="between">
      <formula>12</formula>
      <formula>16</formula>
    </cfRule>
    <cfRule type="cellIs" dxfId="2478" priority="350" stopIfTrue="1" operator="greaterThan">
      <formula>16</formula>
    </cfRule>
  </conditionalFormatting>
  <conditionalFormatting sqref="M99">
    <cfRule type="cellIs" dxfId="2477" priority="351" stopIfTrue="1" operator="greaterThan">
      <formula>6.2</formula>
    </cfRule>
    <cfRule type="cellIs" dxfId="2476" priority="352" stopIfTrue="1" operator="between">
      <formula>5.601</formula>
      <formula>6.2</formula>
    </cfRule>
    <cfRule type="cellIs" dxfId="2475" priority="353" stopIfTrue="1" operator="lessThanOrEqual">
      <formula>5.6</formula>
    </cfRule>
  </conditionalFormatting>
  <conditionalFormatting sqref="N99">
    <cfRule type="cellIs" dxfId="2474" priority="354" stopIfTrue="1" operator="greaterThan">
      <formula>0.05</formula>
    </cfRule>
    <cfRule type="cellIs" dxfId="2473" priority="355" stopIfTrue="1" operator="between">
      <formula>0.0201</formula>
      <formula>0.05</formula>
    </cfRule>
    <cfRule type="cellIs" dxfId="2472" priority="356" stopIfTrue="1" operator="lessThanOrEqual">
      <formula>0.02</formula>
    </cfRule>
  </conditionalFormatting>
  <conditionalFormatting sqref="R99">
    <cfRule type="cellIs" dxfId="2471" priority="345" stopIfTrue="1" operator="between">
      <formula>50.1</formula>
      <formula>100</formula>
    </cfRule>
    <cfRule type="cellIs" dxfId="2470" priority="347" stopIfTrue="1" operator="greaterThan">
      <formula>100</formula>
    </cfRule>
  </conditionalFormatting>
  <conditionalFormatting sqref="Q99">
    <cfRule type="cellIs" dxfId="2469" priority="344" stopIfTrue="1" operator="between">
      <formula>1250.1</formula>
      <formula>5000</formula>
    </cfRule>
    <cfRule type="cellIs" dxfId="2468" priority="346" stopIfTrue="1" operator="greaterThan">
      <formula>5000</formula>
    </cfRule>
  </conditionalFormatting>
  <conditionalFormatting sqref="R99">
    <cfRule type="cellIs" dxfId="2467" priority="342" stopIfTrue="1" operator="between">
      <formula>50.1</formula>
      <formula>100</formula>
    </cfRule>
    <cfRule type="cellIs" dxfId="2466" priority="343" stopIfTrue="1" operator="greaterThan">
      <formula>100</formula>
    </cfRule>
  </conditionalFormatting>
  <conditionalFormatting sqref="Q99">
    <cfRule type="cellIs" dxfId="2465" priority="340" stopIfTrue="1" operator="between">
      <formula>1250.1</formula>
      <formula>5000</formula>
    </cfRule>
    <cfRule type="cellIs" dxfId="2464" priority="341" stopIfTrue="1" operator="greaterThan">
      <formula>5000</formula>
    </cfRule>
  </conditionalFormatting>
  <conditionalFormatting sqref="J102">
    <cfRule type="cellIs" dxfId="2463" priority="331" stopIfTrue="1" operator="lessThanOrEqual">
      <formula>12</formula>
    </cfRule>
    <cfRule type="cellIs" dxfId="2462" priority="332" stopIfTrue="1" operator="between">
      <formula>12</formula>
      <formula>16</formula>
    </cfRule>
    <cfRule type="cellIs" dxfId="2461" priority="333" stopIfTrue="1" operator="greaterThan">
      <formula>16</formula>
    </cfRule>
  </conditionalFormatting>
  <conditionalFormatting sqref="M102">
    <cfRule type="cellIs" dxfId="2460" priority="334" stopIfTrue="1" operator="greaterThan">
      <formula>6.2</formula>
    </cfRule>
    <cfRule type="cellIs" dxfId="2459" priority="335" stopIfTrue="1" operator="between">
      <formula>5.601</formula>
      <formula>6.2</formula>
    </cfRule>
    <cfRule type="cellIs" dxfId="2458" priority="336" stopIfTrue="1" operator="lessThanOrEqual">
      <formula>5.6</formula>
    </cfRule>
  </conditionalFormatting>
  <conditionalFormatting sqref="N102">
    <cfRule type="cellIs" dxfId="2457" priority="337" stopIfTrue="1" operator="greaterThan">
      <formula>0.05</formula>
    </cfRule>
    <cfRule type="cellIs" dxfId="2456" priority="338" stopIfTrue="1" operator="between">
      <formula>0.0201</formula>
      <formula>0.05</formula>
    </cfRule>
    <cfRule type="cellIs" dxfId="2455" priority="339" stopIfTrue="1" operator="lessThanOrEqual">
      <formula>0.02</formula>
    </cfRule>
  </conditionalFormatting>
  <conditionalFormatting sqref="R102">
    <cfRule type="cellIs" dxfId="2454" priority="328" stopIfTrue="1" operator="between">
      <formula>50.1</formula>
      <formula>100</formula>
    </cfRule>
    <cfRule type="cellIs" dxfId="2453" priority="330" stopIfTrue="1" operator="greaterThan">
      <formula>100</formula>
    </cfRule>
  </conditionalFormatting>
  <conditionalFormatting sqref="Q102">
    <cfRule type="cellIs" dxfId="2452" priority="327" stopIfTrue="1" operator="between">
      <formula>1250.1</formula>
      <formula>5000</formula>
    </cfRule>
    <cfRule type="cellIs" dxfId="2451" priority="329" stopIfTrue="1" operator="greaterThan">
      <formula>5000</formula>
    </cfRule>
  </conditionalFormatting>
  <conditionalFormatting sqref="R102">
    <cfRule type="cellIs" dxfId="2450" priority="325" stopIfTrue="1" operator="between">
      <formula>50.1</formula>
      <formula>100</formula>
    </cfRule>
    <cfRule type="cellIs" dxfId="2449" priority="326" stopIfTrue="1" operator="greaterThan">
      <formula>100</formula>
    </cfRule>
  </conditionalFormatting>
  <conditionalFormatting sqref="Q102">
    <cfRule type="cellIs" dxfId="2448" priority="323" stopIfTrue="1" operator="between">
      <formula>1250.1</formula>
      <formula>5000</formula>
    </cfRule>
    <cfRule type="cellIs" dxfId="2447" priority="324" stopIfTrue="1" operator="greaterThan">
      <formula>5000</formula>
    </cfRule>
  </conditionalFormatting>
  <conditionalFormatting sqref="J111">
    <cfRule type="cellIs" dxfId="2446" priority="314" stopIfTrue="1" operator="lessThanOrEqual">
      <formula>12</formula>
    </cfRule>
    <cfRule type="cellIs" dxfId="2445" priority="315" stopIfTrue="1" operator="between">
      <formula>12</formula>
      <formula>16</formula>
    </cfRule>
    <cfRule type="cellIs" dxfId="2444" priority="316" stopIfTrue="1" operator="greaterThan">
      <formula>16</formula>
    </cfRule>
  </conditionalFormatting>
  <conditionalFormatting sqref="M111">
    <cfRule type="cellIs" dxfId="2443" priority="317" stopIfTrue="1" operator="greaterThan">
      <formula>6.2</formula>
    </cfRule>
    <cfRule type="cellIs" dxfId="2442" priority="318" stopIfTrue="1" operator="between">
      <formula>5.601</formula>
      <formula>6.2</formula>
    </cfRule>
    <cfRule type="cellIs" dxfId="2441" priority="319" stopIfTrue="1" operator="lessThanOrEqual">
      <formula>5.6</formula>
    </cfRule>
  </conditionalFormatting>
  <conditionalFormatting sqref="N111">
    <cfRule type="cellIs" dxfId="2440" priority="320" stopIfTrue="1" operator="greaterThan">
      <formula>0.05</formula>
    </cfRule>
    <cfRule type="cellIs" dxfId="2439" priority="321" stopIfTrue="1" operator="between">
      <formula>0.0201</formula>
      <formula>0.05</formula>
    </cfRule>
    <cfRule type="cellIs" dxfId="2438" priority="322" stopIfTrue="1" operator="lessThanOrEqual">
      <formula>0.02</formula>
    </cfRule>
  </conditionalFormatting>
  <conditionalFormatting sqref="R111">
    <cfRule type="cellIs" dxfId="2437" priority="311" stopIfTrue="1" operator="between">
      <formula>50.1</formula>
      <formula>100</formula>
    </cfRule>
    <cfRule type="cellIs" dxfId="2436" priority="313" stopIfTrue="1" operator="greaterThan">
      <formula>100</formula>
    </cfRule>
  </conditionalFormatting>
  <conditionalFormatting sqref="Q111">
    <cfRule type="cellIs" dxfId="2435" priority="310" stopIfTrue="1" operator="between">
      <formula>1250.1</formula>
      <formula>5000</formula>
    </cfRule>
    <cfRule type="cellIs" dxfId="2434" priority="312" stopIfTrue="1" operator="greaterThan">
      <formula>5000</formula>
    </cfRule>
  </conditionalFormatting>
  <conditionalFormatting sqref="R111">
    <cfRule type="cellIs" dxfId="2433" priority="308" stopIfTrue="1" operator="between">
      <formula>50.1</formula>
      <formula>100</formula>
    </cfRule>
    <cfRule type="cellIs" dxfId="2432" priority="309" stopIfTrue="1" operator="greaterThan">
      <formula>100</formula>
    </cfRule>
  </conditionalFormatting>
  <conditionalFormatting sqref="Q111">
    <cfRule type="cellIs" dxfId="2431" priority="306" stopIfTrue="1" operator="between">
      <formula>1250.1</formula>
      <formula>5000</formula>
    </cfRule>
    <cfRule type="cellIs" dxfId="2430" priority="307" stopIfTrue="1" operator="greaterThan">
      <formula>5000</formula>
    </cfRule>
  </conditionalFormatting>
  <conditionalFormatting sqref="J114">
    <cfRule type="cellIs" dxfId="2429" priority="297" stopIfTrue="1" operator="lessThanOrEqual">
      <formula>12</formula>
    </cfRule>
    <cfRule type="cellIs" dxfId="2428" priority="298" stopIfTrue="1" operator="between">
      <formula>12</formula>
      <formula>16</formula>
    </cfRule>
    <cfRule type="cellIs" dxfId="2427" priority="299" stopIfTrue="1" operator="greaterThan">
      <formula>16</formula>
    </cfRule>
  </conditionalFormatting>
  <conditionalFormatting sqref="M114">
    <cfRule type="cellIs" dxfId="2426" priority="300" stopIfTrue="1" operator="greaterThan">
      <formula>6.2</formula>
    </cfRule>
    <cfRule type="cellIs" dxfId="2425" priority="301" stopIfTrue="1" operator="between">
      <formula>5.601</formula>
      <formula>6.2</formula>
    </cfRule>
    <cfRule type="cellIs" dxfId="2424" priority="302" stopIfTrue="1" operator="lessThanOrEqual">
      <formula>5.6</formula>
    </cfRule>
  </conditionalFormatting>
  <conditionalFormatting sqref="N114">
    <cfRule type="cellIs" dxfId="2423" priority="303" stopIfTrue="1" operator="greaterThan">
      <formula>0.05</formula>
    </cfRule>
    <cfRule type="cellIs" dxfId="2422" priority="304" stopIfTrue="1" operator="between">
      <formula>0.0201</formula>
      <formula>0.05</formula>
    </cfRule>
    <cfRule type="cellIs" dxfId="2421" priority="305" stopIfTrue="1" operator="lessThanOrEqual">
      <formula>0.02</formula>
    </cfRule>
  </conditionalFormatting>
  <conditionalFormatting sqref="R114">
    <cfRule type="cellIs" dxfId="2420" priority="294" stopIfTrue="1" operator="between">
      <formula>50.1</formula>
      <formula>100</formula>
    </cfRule>
    <cfRule type="cellIs" dxfId="2419" priority="296" stopIfTrue="1" operator="greaterThan">
      <formula>100</formula>
    </cfRule>
  </conditionalFormatting>
  <conditionalFormatting sqref="Q114">
    <cfRule type="cellIs" dxfId="2418" priority="293" stopIfTrue="1" operator="between">
      <formula>1250.1</formula>
      <formula>5000</formula>
    </cfRule>
    <cfRule type="cellIs" dxfId="2417" priority="295" stopIfTrue="1" operator="greaterThan">
      <formula>5000</formula>
    </cfRule>
  </conditionalFormatting>
  <conditionalFormatting sqref="R114">
    <cfRule type="cellIs" dxfId="2416" priority="291" stopIfTrue="1" operator="between">
      <formula>50.1</formula>
      <formula>100</formula>
    </cfRule>
    <cfRule type="cellIs" dxfId="2415" priority="292" stopIfTrue="1" operator="greaterThan">
      <formula>100</formula>
    </cfRule>
  </conditionalFormatting>
  <conditionalFormatting sqref="Q114">
    <cfRule type="cellIs" dxfId="2414" priority="289" stopIfTrue="1" operator="between">
      <formula>1250.1</formula>
      <formula>5000</formula>
    </cfRule>
    <cfRule type="cellIs" dxfId="2413" priority="290" stopIfTrue="1" operator="greaterThan">
      <formula>5000</formula>
    </cfRule>
  </conditionalFormatting>
  <conditionalFormatting sqref="I148">
    <cfRule type="cellIs" dxfId="2412" priority="274" stopIfTrue="1" operator="lessThanOrEqual">
      <formula>60</formula>
    </cfRule>
    <cfRule type="cellIs" dxfId="2411" priority="275" stopIfTrue="1" operator="between">
      <formula>60</formula>
      <formula>100</formula>
    </cfRule>
    <cfRule type="cellIs" dxfId="2410" priority="276" stopIfTrue="1" operator="greaterThan">
      <formula>100</formula>
    </cfRule>
  </conditionalFormatting>
  <conditionalFormatting sqref="H148">
    <cfRule type="cellIs" dxfId="2409" priority="277" stopIfTrue="1" operator="lessThanOrEqual">
      <formula>2.5</formula>
    </cfRule>
    <cfRule type="cellIs" dxfId="2408" priority="278" stopIfTrue="1" operator="between">
      <formula>2.5</formula>
      <formula>7</formula>
    </cfRule>
    <cfRule type="cellIs" dxfId="2407" priority="279" stopIfTrue="1" operator="greaterThan">
      <formula>7</formula>
    </cfRule>
  </conditionalFormatting>
  <conditionalFormatting sqref="J148">
    <cfRule type="cellIs" dxfId="2406" priority="280" stopIfTrue="1" operator="lessThanOrEqual">
      <formula>12</formula>
    </cfRule>
    <cfRule type="cellIs" dxfId="2405" priority="281" stopIfTrue="1" operator="between">
      <formula>12</formula>
      <formula>16</formula>
    </cfRule>
    <cfRule type="cellIs" dxfId="2404" priority="282" stopIfTrue="1" operator="greaterThan">
      <formula>16</formula>
    </cfRule>
  </conditionalFormatting>
  <conditionalFormatting sqref="M148">
    <cfRule type="cellIs" dxfId="2403" priority="283" stopIfTrue="1" operator="greaterThan">
      <formula>6.2</formula>
    </cfRule>
    <cfRule type="cellIs" dxfId="2402" priority="284" stopIfTrue="1" operator="between">
      <formula>5.601</formula>
      <formula>6.2</formula>
    </cfRule>
    <cfRule type="cellIs" dxfId="2401" priority="285" stopIfTrue="1" operator="lessThanOrEqual">
      <formula>5.6</formula>
    </cfRule>
  </conditionalFormatting>
  <conditionalFormatting sqref="N148">
    <cfRule type="cellIs" dxfId="2400" priority="286" stopIfTrue="1" operator="greaterThan">
      <formula>0.05</formula>
    </cfRule>
    <cfRule type="cellIs" dxfId="2399" priority="287" stopIfTrue="1" operator="between">
      <formula>0.0201</formula>
      <formula>0.05</formula>
    </cfRule>
    <cfRule type="cellIs" dxfId="2398" priority="288" stopIfTrue="1" operator="lessThanOrEqual">
      <formula>0.02</formula>
    </cfRule>
  </conditionalFormatting>
  <conditionalFormatting sqref="R148">
    <cfRule type="cellIs" dxfId="2397" priority="271" stopIfTrue="1" operator="between">
      <formula>50.1</formula>
      <formula>100</formula>
    </cfRule>
    <cfRule type="cellIs" dxfId="2396" priority="273" stopIfTrue="1" operator="greaterThan">
      <formula>100</formula>
    </cfRule>
  </conditionalFormatting>
  <conditionalFormatting sqref="Q148">
    <cfRule type="cellIs" dxfId="2395" priority="270" stopIfTrue="1" operator="between">
      <formula>1250.1</formula>
      <formula>5000</formula>
    </cfRule>
    <cfRule type="cellIs" dxfId="2394" priority="272" stopIfTrue="1" operator="greaterThan">
      <formula>5000</formula>
    </cfRule>
  </conditionalFormatting>
  <conditionalFormatting sqref="R148">
    <cfRule type="cellIs" dxfId="2393" priority="268" stopIfTrue="1" operator="between">
      <formula>50.1</formula>
      <formula>100</formula>
    </cfRule>
    <cfRule type="cellIs" dxfId="2392" priority="269" stopIfTrue="1" operator="greaterThan">
      <formula>100</formula>
    </cfRule>
  </conditionalFormatting>
  <conditionalFormatting sqref="Q148">
    <cfRule type="cellIs" dxfId="2391" priority="266" stopIfTrue="1" operator="between">
      <formula>1250.1</formula>
      <formula>5000</formula>
    </cfRule>
    <cfRule type="cellIs" dxfId="2390" priority="267" stopIfTrue="1" operator="greaterThan">
      <formula>5000</formula>
    </cfRule>
  </conditionalFormatting>
  <conditionalFormatting sqref="P278">
    <cfRule type="cellIs" dxfId="2389" priority="151" stopIfTrue="1" operator="greaterThan">
      <formula>0.05</formula>
    </cfRule>
    <cfRule type="cellIs" dxfId="2388" priority="152" stopIfTrue="1" operator="between">
      <formula>0.0201</formula>
      <formula>0.05</formula>
    </cfRule>
    <cfRule type="cellIs" dxfId="2387" priority="153" stopIfTrue="1" operator="lessThanOrEqual">
      <formula>0.02</formula>
    </cfRule>
  </conditionalFormatting>
  <conditionalFormatting sqref="K11:K34">
    <cfRule type="cellIs" dxfId="2386" priority="148" stopIfTrue="1" operator="lessThanOrEqual">
      <formula>0.12</formula>
    </cfRule>
    <cfRule type="cellIs" dxfId="2385" priority="149" stopIfTrue="1" operator="between">
      <formula>0.1201</formula>
      <formula>0.2</formula>
    </cfRule>
    <cfRule type="cellIs" dxfId="2384" priority="150" stopIfTrue="1" operator="greaterThan">
      <formula>0.2</formula>
    </cfRule>
  </conditionalFormatting>
  <conditionalFormatting sqref="K11:K34">
    <cfRule type="cellIs" dxfId="2383" priority="145" stopIfTrue="1" operator="lessThanOrEqual">
      <formula>0.12</formula>
    </cfRule>
    <cfRule type="cellIs" dxfId="2382" priority="146" stopIfTrue="1" operator="between">
      <formula>0.1201</formula>
      <formula>0.2</formula>
    </cfRule>
    <cfRule type="cellIs" dxfId="2381" priority="147" stopIfTrue="1" operator="greaterThan">
      <formula>0.2</formula>
    </cfRule>
  </conditionalFormatting>
  <conditionalFormatting sqref="K39">
    <cfRule type="cellIs" dxfId="2380" priority="142" stopIfTrue="1" operator="lessThanOrEqual">
      <formula>0.12</formula>
    </cfRule>
    <cfRule type="cellIs" dxfId="2379" priority="143" stopIfTrue="1" operator="between">
      <formula>0.1201</formula>
      <formula>0.2</formula>
    </cfRule>
    <cfRule type="cellIs" dxfId="2378" priority="144" stopIfTrue="1" operator="greaterThan">
      <formula>0.2</formula>
    </cfRule>
  </conditionalFormatting>
  <conditionalFormatting sqref="K39">
    <cfRule type="cellIs" dxfId="2377" priority="139" stopIfTrue="1" operator="lessThanOrEqual">
      <formula>0.12</formula>
    </cfRule>
    <cfRule type="cellIs" dxfId="2376" priority="140" stopIfTrue="1" operator="between">
      <formula>0.1201</formula>
      <formula>0.2</formula>
    </cfRule>
    <cfRule type="cellIs" dxfId="2375" priority="141" stopIfTrue="1" operator="greaterThan">
      <formula>0.2</formula>
    </cfRule>
  </conditionalFormatting>
  <conditionalFormatting sqref="K64">
    <cfRule type="cellIs" dxfId="2374" priority="136" stopIfTrue="1" operator="lessThanOrEqual">
      <formula>0.12</formula>
    </cfRule>
    <cfRule type="cellIs" dxfId="2373" priority="137" stopIfTrue="1" operator="between">
      <formula>0.1201</formula>
      <formula>0.2</formula>
    </cfRule>
    <cfRule type="cellIs" dxfId="2372" priority="138" stopIfTrue="1" operator="greaterThan">
      <formula>0.2</formula>
    </cfRule>
  </conditionalFormatting>
  <conditionalFormatting sqref="K64">
    <cfRule type="cellIs" dxfId="2371" priority="133" stopIfTrue="1" operator="lessThanOrEqual">
      <formula>0.12</formula>
    </cfRule>
    <cfRule type="cellIs" dxfId="2370" priority="134" stopIfTrue="1" operator="between">
      <formula>0.1201</formula>
      <formula>0.2</formula>
    </cfRule>
    <cfRule type="cellIs" dxfId="2369" priority="135" stopIfTrue="1" operator="greaterThan">
      <formula>0.2</formula>
    </cfRule>
  </conditionalFormatting>
  <conditionalFormatting sqref="K67">
    <cfRule type="cellIs" dxfId="2368" priority="130" stopIfTrue="1" operator="lessThanOrEqual">
      <formula>0.12</formula>
    </cfRule>
    <cfRule type="cellIs" dxfId="2367" priority="131" stopIfTrue="1" operator="between">
      <formula>0.1201</formula>
      <formula>0.2</formula>
    </cfRule>
    <cfRule type="cellIs" dxfId="2366" priority="132" stopIfTrue="1" operator="greaterThan">
      <formula>0.2</formula>
    </cfRule>
  </conditionalFormatting>
  <conditionalFormatting sqref="K67">
    <cfRule type="cellIs" dxfId="2365" priority="127" stopIfTrue="1" operator="lessThanOrEqual">
      <formula>0.12</formula>
    </cfRule>
    <cfRule type="cellIs" dxfId="2364" priority="128" stopIfTrue="1" operator="between">
      <formula>0.1201</formula>
      <formula>0.2</formula>
    </cfRule>
    <cfRule type="cellIs" dxfId="2363" priority="129" stopIfTrue="1" operator="greaterThan">
      <formula>0.2</formula>
    </cfRule>
  </conditionalFormatting>
  <conditionalFormatting sqref="K99">
    <cfRule type="cellIs" dxfId="2362" priority="124" stopIfTrue="1" operator="lessThanOrEqual">
      <formula>0.12</formula>
    </cfRule>
    <cfRule type="cellIs" dxfId="2361" priority="125" stopIfTrue="1" operator="between">
      <formula>0.1201</formula>
      <formula>0.2</formula>
    </cfRule>
    <cfRule type="cellIs" dxfId="2360" priority="126" stopIfTrue="1" operator="greaterThan">
      <formula>0.2</formula>
    </cfRule>
  </conditionalFormatting>
  <conditionalFormatting sqref="K99">
    <cfRule type="cellIs" dxfId="2359" priority="121" stopIfTrue="1" operator="lessThanOrEqual">
      <formula>0.12</formula>
    </cfRule>
    <cfRule type="cellIs" dxfId="2358" priority="122" stopIfTrue="1" operator="between">
      <formula>0.1201</formula>
      <formula>0.2</formula>
    </cfRule>
    <cfRule type="cellIs" dxfId="2357" priority="123" stopIfTrue="1" operator="greaterThan">
      <formula>0.2</formula>
    </cfRule>
  </conditionalFormatting>
  <conditionalFormatting sqref="K102">
    <cfRule type="cellIs" dxfId="2356" priority="118" stopIfTrue="1" operator="lessThanOrEqual">
      <formula>0.12</formula>
    </cfRule>
    <cfRule type="cellIs" dxfId="2355" priority="119" stopIfTrue="1" operator="between">
      <formula>0.1201</formula>
      <formula>0.2</formula>
    </cfRule>
    <cfRule type="cellIs" dxfId="2354" priority="120" stopIfTrue="1" operator="greaterThan">
      <formula>0.2</formula>
    </cfRule>
  </conditionalFormatting>
  <conditionalFormatting sqref="K102">
    <cfRule type="cellIs" dxfId="2353" priority="115" stopIfTrue="1" operator="lessThanOrEqual">
      <formula>0.12</formula>
    </cfRule>
    <cfRule type="cellIs" dxfId="2352" priority="116" stopIfTrue="1" operator="between">
      <formula>0.1201</formula>
      <formula>0.2</formula>
    </cfRule>
    <cfRule type="cellIs" dxfId="2351" priority="117" stopIfTrue="1" operator="greaterThan">
      <formula>0.2</formula>
    </cfRule>
  </conditionalFormatting>
  <conditionalFormatting sqref="K111">
    <cfRule type="cellIs" dxfId="2350" priority="112" stopIfTrue="1" operator="lessThanOrEqual">
      <formula>0.12</formula>
    </cfRule>
    <cfRule type="cellIs" dxfId="2349" priority="113" stopIfTrue="1" operator="between">
      <formula>0.1201</formula>
      <formula>0.2</formula>
    </cfRule>
    <cfRule type="cellIs" dxfId="2348" priority="114" stopIfTrue="1" operator="greaterThan">
      <formula>0.2</formula>
    </cfRule>
  </conditionalFormatting>
  <conditionalFormatting sqref="K111">
    <cfRule type="cellIs" dxfId="2347" priority="109" stopIfTrue="1" operator="lessThanOrEqual">
      <formula>0.12</formula>
    </cfRule>
    <cfRule type="cellIs" dxfId="2346" priority="110" stopIfTrue="1" operator="between">
      <formula>0.1201</formula>
      <formula>0.2</formula>
    </cfRule>
    <cfRule type="cellIs" dxfId="2345" priority="111" stopIfTrue="1" operator="greaterThan">
      <formula>0.2</formula>
    </cfRule>
  </conditionalFormatting>
  <conditionalFormatting sqref="K114">
    <cfRule type="cellIs" dxfId="2344" priority="106" stopIfTrue="1" operator="lessThanOrEqual">
      <formula>0.12</formula>
    </cfRule>
    <cfRule type="cellIs" dxfId="2343" priority="107" stopIfTrue="1" operator="between">
      <formula>0.1201</formula>
      <formula>0.2</formula>
    </cfRule>
    <cfRule type="cellIs" dxfId="2342" priority="108" stopIfTrue="1" operator="greaterThan">
      <formula>0.2</formula>
    </cfRule>
  </conditionalFormatting>
  <conditionalFormatting sqref="K114">
    <cfRule type="cellIs" dxfId="2341" priority="103" stopIfTrue="1" operator="lessThanOrEqual">
      <formula>0.12</formula>
    </cfRule>
    <cfRule type="cellIs" dxfId="2340" priority="104" stopIfTrue="1" operator="between">
      <formula>0.1201</formula>
      <formula>0.2</formula>
    </cfRule>
    <cfRule type="cellIs" dxfId="2339" priority="105" stopIfTrue="1" operator="greaterThan">
      <formula>0.2</formula>
    </cfRule>
  </conditionalFormatting>
  <conditionalFormatting sqref="K148">
    <cfRule type="cellIs" dxfId="2338" priority="100" stopIfTrue="1" operator="lessThanOrEqual">
      <formula>0.12</formula>
    </cfRule>
    <cfRule type="cellIs" dxfId="2337" priority="101" stopIfTrue="1" operator="between">
      <formula>0.1201</formula>
      <formula>0.2</formula>
    </cfRule>
    <cfRule type="cellIs" dxfId="2336" priority="102" stopIfTrue="1" operator="greaterThan">
      <formula>0.2</formula>
    </cfRule>
  </conditionalFormatting>
  <conditionalFormatting sqref="K148">
    <cfRule type="cellIs" dxfId="2335" priority="97" stopIfTrue="1" operator="lessThanOrEqual">
      <formula>0.12</formula>
    </cfRule>
    <cfRule type="cellIs" dxfId="2334" priority="98" stopIfTrue="1" operator="between">
      <formula>0.1201</formula>
      <formula>0.2</formula>
    </cfRule>
    <cfRule type="cellIs" dxfId="2333" priority="99" stopIfTrue="1" operator="greaterThan">
      <formula>0.2</formula>
    </cfRule>
  </conditionalFormatting>
  <conditionalFormatting sqref="K151">
    <cfRule type="cellIs" dxfId="2332" priority="94" stopIfTrue="1" operator="lessThanOrEqual">
      <formula>0.12</formula>
    </cfRule>
    <cfRule type="cellIs" dxfId="2331" priority="95" stopIfTrue="1" operator="between">
      <formula>0.1201</formula>
      <formula>0.2</formula>
    </cfRule>
    <cfRule type="cellIs" dxfId="2330" priority="96" stopIfTrue="1" operator="greaterThan">
      <formula>0.2</formula>
    </cfRule>
  </conditionalFormatting>
  <conditionalFormatting sqref="K151">
    <cfRule type="cellIs" dxfId="2329" priority="91" stopIfTrue="1" operator="lessThanOrEqual">
      <formula>0.12</formula>
    </cfRule>
    <cfRule type="cellIs" dxfId="2328" priority="92" stopIfTrue="1" operator="between">
      <formula>0.1201</formula>
      <formula>0.2</formula>
    </cfRule>
    <cfRule type="cellIs" dxfId="2327" priority="93" stopIfTrue="1" operator="greaterThan">
      <formula>0.2</formula>
    </cfRule>
  </conditionalFormatting>
  <conditionalFormatting sqref="K168">
    <cfRule type="cellIs" dxfId="2326" priority="88" stopIfTrue="1" operator="lessThanOrEqual">
      <formula>0.12</formula>
    </cfRule>
    <cfRule type="cellIs" dxfId="2325" priority="89" stopIfTrue="1" operator="between">
      <formula>0.1201</formula>
      <formula>0.2</formula>
    </cfRule>
    <cfRule type="cellIs" dxfId="2324" priority="90" stopIfTrue="1" operator="greaterThan">
      <formula>0.2</formula>
    </cfRule>
  </conditionalFormatting>
  <conditionalFormatting sqref="K168">
    <cfRule type="cellIs" dxfId="2323" priority="85" stopIfTrue="1" operator="lessThanOrEqual">
      <formula>0.12</formula>
    </cfRule>
    <cfRule type="cellIs" dxfId="2322" priority="86" stopIfTrue="1" operator="between">
      <formula>0.1201</formula>
      <formula>0.2</formula>
    </cfRule>
    <cfRule type="cellIs" dxfId="2321" priority="87" stopIfTrue="1" operator="greaterThan">
      <formula>0.2</formula>
    </cfRule>
  </conditionalFormatting>
  <conditionalFormatting sqref="K171">
    <cfRule type="cellIs" dxfId="2320" priority="82" stopIfTrue="1" operator="lessThanOrEqual">
      <formula>0.12</formula>
    </cfRule>
    <cfRule type="cellIs" dxfId="2319" priority="83" stopIfTrue="1" operator="between">
      <formula>0.1201</formula>
      <formula>0.2</formula>
    </cfRule>
    <cfRule type="cellIs" dxfId="2318" priority="84" stopIfTrue="1" operator="greaterThan">
      <formula>0.2</formula>
    </cfRule>
  </conditionalFormatting>
  <conditionalFormatting sqref="K171">
    <cfRule type="cellIs" dxfId="2317" priority="79" stopIfTrue="1" operator="lessThanOrEqual">
      <formula>0.12</formula>
    </cfRule>
    <cfRule type="cellIs" dxfId="2316" priority="80" stopIfTrue="1" operator="between">
      <formula>0.1201</formula>
      <formula>0.2</formula>
    </cfRule>
    <cfRule type="cellIs" dxfId="2315" priority="81" stopIfTrue="1" operator="greaterThan">
      <formula>0.2</formula>
    </cfRule>
  </conditionalFormatting>
  <conditionalFormatting sqref="K183">
    <cfRule type="cellIs" dxfId="2314" priority="76" stopIfTrue="1" operator="lessThanOrEqual">
      <formula>0.12</formula>
    </cfRule>
    <cfRule type="cellIs" dxfId="2313" priority="77" stopIfTrue="1" operator="between">
      <formula>0.1201</formula>
      <formula>0.2</formula>
    </cfRule>
    <cfRule type="cellIs" dxfId="2312" priority="78" stopIfTrue="1" operator="greaterThan">
      <formula>0.2</formula>
    </cfRule>
  </conditionalFormatting>
  <conditionalFormatting sqref="K183">
    <cfRule type="cellIs" dxfId="2311" priority="73" stopIfTrue="1" operator="lessThanOrEqual">
      <formula>0.12</formula>
    </cfRule>
    <cfRule type="cellIs" dxfId="2310" priority="74" stopIfTrue="1" operator="between">
      <formula>0.1201</formula>
      <formula>0.2</formula>
    </cfRule>
    <cfRule type="cellIs" dxfId="2309" priority="75" stopIfTrue="1" operator="greaterThan">
      <formula>0.2</formula>
    </cfRule>
  </conditionalFormatting>
  <conditionalFormatting sqref="K186">
    <cfRule type="cellIs" dxfId="2308" priority="70" stopIfTrue="1" operator="lessThanOrEqual">
      <formula>0.12</formula>
    </cfRule>
    <cfRule type="cellIs" dxfId="2307" priority="71" stopIfTrue="1" operator="between">
      <formula>0.1201</formula>
      <formula>0.2</formula>
    </cfRule>
    <cfRule type="cellIs" dxfId="2306" priority="72" stopIfTrue="1" operator="greaterThan">
      <formula>0.2</formula>
    </cfRule>
  </conditionalFormatting>
  <conditionalFormatting sqref="K186">
    <cfRule type="cellIs" dxfId="2305" priority="67" stopIfTrue="1" operator="lessThanOrEqual">
      <formula>0.12</formula>
    </cfRule>
    <cfRule type="cellIs" dxfId="2304" priority="68" stopIfTrue="1" operator="between">
      <formula>0.1201</formula>
      <formula>0.2</formula>
    </cfRule>
    <cfRule type="cellIs" dxfId="2303" priority="69" stopIfTrue="1" operator="greaterThan">
      <formula>0.2</formula>
    </cfRule>
  </conditionalFormatting>
  <conditionalFormatting sqref="K194">
    <cfRule type="cellIs" dxfId="2302" priority="64" stopIfTrue="1" operator="lessThanOrEqual">
      <formula>0.12</formula>
    </cfRule>
    <cfRule type="cellIs" dxfId="2301" priority="65" stopIfTrue="1" operator="between">
      <formula>0.1201</formula>
      <formula>0.2</formula>
    </cfRule>
    <cfRule type="cellIs" dxfId="2300" priority="66" stopIfTrue="1" operator="greaterThan">
      <formula>0.2</formula>
    </cfRule>
  </conditionalFormatting>
  <conditionalFormatting sqref="K194">
    <cfRule type="cellIs" dxfId="2299" priority="61" stopIfTrue="1" operator="lessThanOrEqual">
      <formula>0.12</formula>
    </cfRule>
    <cfRule type="cellIs" dxfId="2298" priority="62" stopIfTrue="1" operator="between">
      <formula>0.1201</formula>
      <formula>0.2</formula>
    </cfRule>
    <cfRule type="cellIs" dxfId="2297" priority="63" stopIfTrue="1" operator="greaterThan">
      <formula>0.2</formula>
    </cfRule>
  </conditionalFormatting>
  <conditionalFormatting sqref="K197">
    <cfRule type="cellIs" dxfId="2296" priority="58" stopIfTrue="1" operator="lessThanOrEqual">
      <formula>0.12</formula>
    </cfRule>
    <cfRule type="cellIs" dxfId="2295" priority="59" stopIfTrue="1" operator="between">
      <formula>0.1201</formula>
      <formula>0.2</formula>
    </cfRule>
    <cfRule type="cellIs" dxfId="2294" priority="60" stopIfTrue="1" operator="greaterThan">
      <formula>0.2</formula>
    </cfRule>
  </conditionalFormatting>
  <conditionalFormatting sqref="K197">
    <cfRule type="cellIs" dxfId="2293" priority="55" stopIfTrue="1" operator="lessThanOrEqual">
      <formula>0.12</formula>
    </cfRule>
    <cfRule type="cellIs" dxfId="2292" priority="56" stopIfTrue="1" operator="between">
      <formula>0.1201</formula>
      <formula>0.2</formula>
    </cfRule>
    <cfRule type="cellIs" dxfId="2291" priority="57" stopIfTrue="1" operator="greaterThan">
      <formula>0.2</formula>
    </cfRule>
  </conditionalFormatting>
  <conditionalFormatting sqref="K207">
    <cfRule type="cellIs" dxfId="2290" priority="52" stopIfTrue="1" operator="lessThanOrEqual">
      <formula>0.12</formula>
    </cfRule>
    <cfRule type="cellIs" dxfId="2289" priority="53" stopIfTrue="1" operator="between">
      <formula>0.1201</formula>
      <formula>0.2</formula>
    </cfRule>
    <cfRule type="cellIs" dxfId="2288" priority="54" stopIfTrue="1" operator="greaterThan">
      <formula>0.2</formula>
    </cfRule>
  </conditionalFormatting>
  <conditionalFormatting sqref="K207">
    <cfRule type="cellIs" dxfId="2287" priority="49" stopIfTrue="1" operator="lessThanOrEqual">
      <formula>0.12</formula>
    </cfRule>
    <cfRule type="cellIs" dxfId="2286" priority="50" stopIfTrue="1" operator="between">
      <formula>0.1201</formula>
      <formula>0.2</formula>
    </cfRule>
    <cfRule type="cellIs" dxfId="2285" priority="51" stopIfTrue="1" operator="greaterThan">
      <formula>0.2</formula>
    </cfRule>
  </conditionalFormatting>
  <conditionalFormatting sqref="K210">
    <cfRule type="cellIs" dxfId="2284" priority="46" stopIfTrue="1" operator="lessThanOrEqual">
      <formula>0.12</formula>
    </cfRule>
    <cfRule type="cellIs" dxfId="2283" priority="47" stopIfTrue="1" operator="between">
      <formula>0.1201</formula>
      <formula>0.2</formula>
    </cfRule>
    <cfRule type="cellIs" dxfId="2282" priority="48" stopIfTrue="1" operator="greaterThan">
      <formula>0.2</formula>
    </cfRule>
  </conditionalFormatting>
  <conditionalFormatting sqref="K210">
    <cfRule type="cellIs" dxfId="2281" priority="43" stopIfTrue="1" operator="lessThanOrEqual">
      <formula>0.12</formula>
    </cfRule>
    <cfRule type="cellIs" dxfId="2280" priority="44" stopIfTrue="1" operator="between">
      <formula>0.1201</formula>
      <formula>0.2</formula>
    </cfRule>
    <cfRule type="cellIs" dxfId="2279" priority="45" stopIfTrue="1" operator="greaterThan">
      <formula>0.2</formula>
    </cfRule>
  </conditionalFormatting>
  <conditionalFormatting sqref="K216">
    <cfRule type="cellIs" dxfId="2278" priority="40" stopIfTrue="1" operator="lessThanOrEqual">
      <formula>0.12</formula>
    </cfRule>
    <cfRule type="cellIs" dxfId="2277" priority="41" stopIfTrue="1" operator="between">
      <formula>0.1201</formula>
      <formula>0.2</formula>
    </cfRule>
    <cfRule type="cellIs" dxfId="2276" priority="42" stopIfTrue="1" operator="greaterThan">
      <formula>0.2</formula>
    </cfRule>
  </conditionalFormatting>
  <conditionalFormatting sqref="K216">
    <cfRule type="cellIs" dxfId="2275" priority="37" stopIfTrue="1" operator="lessThanOrEqual">
      <formula>0.12</formula>
    </cfRule>
    <cfRule type="cellIs" dxfId="2274" priority="38" stopIfTrue="1" operator="between">
      <formula>0.1201</formula>
      <formula>0.2</formula>
    </cfRule>
    <cfRule type="cellIs" dxfId="2273" priority="39" stopIfTrue="1" operator="greaterThan">
      <formula>0.2</formula>
    </cfRule>
  </conditionalFormatting>
  <conditionalFormatting sqref="K219">
    <cfRule type="cellIs" dxfId="2272" priority="34" stopIfTrue="1" operator="lessThanOrEqual">
      <formula>0.12</formula>
    </cfRule>
    <cfRule type="cellIs" dxfId="2271" priority="35" stopIfTrue="1" operator="between">
      <formula>0.1201</formula>
      <formula>0.2</formula>
    </cfRule>
    <cfRule type="cellIs" dxfId="2270" priority="36" stopIfTrue="1" operator="greaterThan">
      <formula>0.2</formula>
    </cfRule>
  </conditionalFormatting>
  <conditionalFormatting sqref="K219">
    <cfRule type="cellIs" dxfId="2269" priority="31" stopIfTrue="1" operator="lessThanOrEqual">
      <formula>0.12</formula>
    </cfRule>
    <cfRule type="cellIs" dxfId="2268" priority="32" stopIfTrue="1" operator="between">
      <formula>0.1201</formula>
      <formula>0.2</formula>
    </cfRule>
    <cfRule type="cellIs" dxfId="2267" priority="33" stopIfTrue="1" operator="greaterThan">
      <formula>0.2</formula>
    </cfRule>
  </conditionalFormatting>
  <conditionalFormatting sqref="K232">
    <cfRule type="cellIs" dxfId="2266" priority="28" stopIfTrue="1" operator="lessThanOrEqual">
      <formula>0.12</formula>
    </cfRule>
    <cfRule type="cellIs" dxfId="2265" priority="29" stopIfTrue="1" operator="between">
      <formula>0.1201</formula>
      <formula>0.2</formula>
    </cfRule>
    <cfRule type="cellIs" dxfId="2264" priority="30" stopIfTrue="1" operator="greaterThan">
      <formula>0.2</formula>
    </cfRule>
  </conditionalFormatting>
  <conditionalFormatting sqref="K232">
    <cfRule type="cellIs" dxfId="2263" priority="25" stopIfTrue="1" operator="lessThanOrEqual">
      <formula>0.12</formula>
    </cfRule>
    <cfRule type="cellIs" dxfId="2262" priority="26" stopIfTrue="1" operator="between">
      <formula>0.1201</formula>
      <formula>0.2</formula>
    </cfRule>
    <cfRule type="cellIs" dxfId="2261" priority="27" stopIfTrue="1" operator="greaterThan">
      <formula>0.2</formula>
    </cfRule>
  </conditionalFormatting>
  <conditionalFormatting sqref="K235">
    <cfRule type="cellIs" dxfId="2260" priority="22" stopIfTrue="1" operator="lessThanOrEqual">
      <formula>0.12</formula>
    </cfRule>
    <cfRule type="cellIs" dxfId="2259" priority="23" stopIfTrue="1" operator="between">
      <formula>0.1201</formula>
      <formula>0.2</formula>
    </cfRule>
    <cfRule type="cellIs" dxfId="2258" priority="24" stopIfTrue="1" operator="greaterThan">
      <formula>0.2</formula>
    </cfRule>
  </conditionalFormatting>
  <conditionalFormatting sqref="K235">
    <cfRule type="cellIs" dxfId="2257" priority="19" stopIfTrue="1" operator="lessThanOrEqual">
      <formula>0.12</formula>
    </cfRule>
    <cfRule type="cellIs" dxfId="2256" priority="20" stopIfTrue="1" operator="between">
      <formula>0.1201</formula>
      <formula>0.2</formula>
    </cfRule>
    <cfRule type="cellIs" dxfId="2255" priority="21" stopIfTrue="1" operator="greaterThan">
      <formula>0.2</formula>
    </cfRule>
  </conditionalFormatting>
  <conditionalFormatting sqref="K264">
    <cfRule type="cellIs" dxfId="2254" priority="16" stopIfTrue="1" operator="lessThanOrEqual">
      <formula>0.12</formula>
    </cfRule>
    <cfRule type="cellIs" dxfId="2253" priority="17" stopIfTrue="1" operator="between">
      <formula>0.1201</formula>
      <formula>0.2</formula>
    </cfRule>
    <cfRule type="cellIs" dxfId="2252" priority="18" stopIfTrue="1" operator="greaterThan">
      <formula>0.2</formula>
    </cfRule>
  </conditionalFormatting>
  <conditionalFormatting sqref="K264">
    <cfRule type="cellIs" dxfId="2251" priority="13" stopIfTrue="1" operator="lessThanOrEqual">
      <formula>0.12</formula>
    </cfRule>
    <cfRule type="cellIs" dxfId="2250" priority="14" stopIfTrue="1" operator="between">
      <formula>0.1201</formula>
      <formula>0.2</formula>
    </cfRule>
    <cfRule type="cellIs" dxfId="2249" priority="15" stopIfTrue="1" operator="greaterThan">
      <formula>0.2</formula>
    </cfRule>
  </conditionalFormatting>
  <conditionalFormatting sqref="K267">
    <cfRule type="cellIs" dxfId="2248" priority="10" stopIfTrue="1" operator="lessThanOrEqual">
      <formula>0.12</formula>
    </cfRule>
    <cfRule type="cellIs" dxfId="2247" priority="11" stopIfTrue="1" operator="between">
      <formula>0.1201</formula>
      <formula>0.2</formula>
    </cfRule>
    <cfRule type="cellIs" dxfId="2246" priority="12" stopIfTrue="1" operator="greaterThan">
      <formula>0.2</formula>
    </cfRule>
  </conditionalFormatting>
  <conditionalFormatting sqref="K267">
    <cfRule type="cellIs" dxfId="2245" priority="7" stopIfTrue="1" operator="lessThanOrEqual">
      <formula>0.12</formula>
    </cfRule>
    <cfRule type="cellIs" dxfId="2244" priority="8" stopIfTrue="1" operator="between">
      <formula>0.1201</formula>
      <formula>0.2</formula>
    </cfRule>
    <cfRule type="cellIs" dxfId="2243" priority="9" stopIfTrue="1" operator="greaterThan">
      <formula>0.2</formula>
    </cfRule>
  </conditionalFormatting>
  <conditionalFormatting sqref="K278">
    <cfRule type="cellIs" dxfId="2242" priority="4" stopIfTrue="1" operator="lessThanOrEqual">
      <formula>0.12</formula>
    </cfRule>
    <cfRule type="cellIs" dxfId="2241" priority="5" stopIfTrue="1" operator="between">
      <formula>0.1201</formula>
      <formula>0.2</formula>
    </cfRule>
    <cfRule type="cellIs" dxfId="2240" priority="6" stopIfTrue="1" operator="greaterThan">
      <formula>0.2</formula>
    </cfRule>
  </conditionalFormatting>
  <conditionalFormatting sqref="K278">
    <cfRule type="cellIs" dxfId="2239" priority="1" stopIfTrue="1" operator="lessThanOrEqual">
      <formula>0.12</formula>
    </cfRule>
    <cfRule type="cellIs" dxfId="2238" priority="2" stopIfTrue="1" operator="between">
      <formula>0.1201</formula>
      <formula>0.2</formula>
    </cfRule>
    <cfRule type="cellIs" dxfId="2237" priority="3" stopIfTrue="1" operator="greaterThan">
      <formula>0.2</formula>
    </cfRule>
  </conditionalFormatting>
  <printOptions horizontalCentered="1"/>
  <pageMargins left="0.39370078740157483" right="0.39370078740157483" top="0.98425196850393704" bottom="0.98425196850393704" header="0.51181102362204722" footer="0.51181102362204722"/>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755"/>
  <sheetViews>
    <sheetView zoomScaleNormal="100" workbookViewId="0">
      <pane ySplit="9" topLeftCell="A10" activePane="bottomLeft" state="frozen"/>
      <selection pane="bottomLeft" activeCell="Y209" sqref="Y209"/>
    </sheetView>
  </sheetViews>
  <sheetFormatPr defaultColWidth="9.140625" defaultRowHeight="12.75" x14ac:dyDescent="0.2"/>
  <cols>
    <col min="1" max="1" width="5" style="96" customWidth="1"/>
    <col min="2" max="2" width="27.7109375" style="96" customWidth="1"/>
    <col min="3" max="3" width="10" style="26" customWidth="1"/>
    <col min="4" max="8" width="6.42578125" style="7" customWidth="1"/>
    <col min="9" max="10" width="6.42578125" style="11" customWidth="1"/>
    <col min="11" max="11" width="6.42578125" style="8" customWidth="1"/>
    <col min="12" max="12" width="6.42578125" style="7" customWidth="1"/>
    <col min="13" max="15" width="6.42578125" style="6" customWidth="1"/>
    <col min="16" max="17" width="6.42578125" style="11" customWidth="1"/>
    <col min="18" max="20" width="6.42578125" style="6" customWidth="1"/>
    <col min="21" max="21" width="6.42578125" style="7" customWidth="1"/>
    <col min="22" max="39" width="9.140625" style="17"/>
    <col min="40" max="51" width="9.140625" style="1"/>
    <col min="52" max="16384" width="9.140625" style="96"/>
  </cols>
  <sheetData>
    <row r="1" spans="1:51" s="1" customFormat="1" x14ac:dyDescent="0.2">
      <c r="A1" s="101" t="s">
        <v>145</v>
      </c>
      <c r="B1" s="101"/>
      <c r="C1" s="102"/>
      <c r="D1" s="103"/>
      <c r="E1" s="103"/>
      <c r="F1" s="109"/>
      <c r="G1" s="109"/>
      <c r="H1" s="109"/>
      <c r="I1" s="110"/>
      <c r="J1" s="110"/>
      <c r="K1" s="9"/>
      <c r="L1" s="110" t="s">
        <v>10</v>
      </c>
      <c r="M1" s="105"/>
      <c r="N1" s="105"/>
      <c r="O1" s="105"/>
      <c r="P1" s="106"/>
      <c r="Q1" s="106"/>
      <c r="R1" s="105"/>
      <c r="S1" s="105"/>
      <c r="T1" s="105"/>
      <c r="U1" s="105"/>
      <c r="V1" s="17"/>
      <c r="W1" s="17"/>
      <c r="X1" s="17"/>
      <c r="Y1" s="17"/>
      <c r="Z1" s="17"/>
      <c r="AA1" s="17"/>
      <c r="AB1" s="17"/>
      <c r="AC1" s="17"/>
      <c r="AD1" s="17"/>
      <c r="AE1" s="17"/>
      <c r="AF1" s="17"/>
      <c r="AG1" s="17"/>
      <c r="AH1" s="17"/>
      <c r="AI1" s="17"/>
      <c r="AJ1" s="17"/>
      <c r="AK1" s="17"/>
      <c r="AL1" s="17"/>
      <c r="AM1" s="17"/>
    </row>
    <row r="2" spans="1:51" s="1" customFormat="1" x14ac:dyDescent="0.2">
      <c r="A2" s="108"/>
      <c r="B2" s="108"/>
      <c r="C2" s="102"/>
      <c r="D2" s="103"/>
      <c r="E2" s="103"/>
      <c r="F2" s="109"/>
      <c r="G2" s="109"/>
      <c r="H2" s="109"/>
      <c r="I2" s="110"/>
      <c r="J2" s="110"/>
      <c r="K2" s="10"/>
      <c r="L2" s="110" t="s">
        <v>11</v>
      </c>
      <c r="M2" s="105"/>
      <c r="N2" s="105"/>
      <c r="O2" s="105"/>
      <c r="P2" s="106"/>
      <c r="Q2" s="106"/>
      <c r="R2" s="105"/>
      <c r="S2" s="105"/>
      <c r="T2" s="105"/>
      <c r="U2" s="105"/>
      <c r="V2" s="17"/>
      <c r="W2" s="17"/>
      <c r="X2" s="17"/>
      <c r="Y2" s="17"/>
      <c r="Z2" s="17"/>
      <c r="AA2" s="17"/>
      <c r="AB2" s="17"/>
      <c r="AC2" s="17"/>
      <c r="AD2" s="17"/>
      <c r="AE2" s="17"/>
      <c r="AF2" s="17"/>
      <c r="AG2" s="17"/>
      <c r="AH2" s="17"/>
      <c r="AI2" s="17"/>
      <c r="AJ2" s="17"/>
      <c r="AK2" s="17"/>
      <c r="AL2" s="17"/>
      <c r="AM2" s="17"/>
    </row>
    <row r="3" spans="1:51" s="1" customFormat="1" x14ac:dyDescent="0.2">
      <c r="A3" s="108"/>
      <c r="B3" s="108"/>
      <c r="C3" s="102"/>
      <c r="D3" s="103"/>
      <c r="E3" s="103"/>
      <c r="F3" s="109"/>
      <c r="G3" s="109"/>
      <c r="H3" s="109"/>
      <c r="I3" s="103"/>
      <c r="J3" s="110"/>
      <c r="K3" s="103" t="s">
        <v>219</v>
      </c>
      <c r="L3" s="105"/>
      <c r="M3" s="105"/>
      <c r="N3" s="105"/>
      <c r="O3" s="105"/>
      <c r="P3" s="106"/>
      <c r="Q3" s="106"/>
      <c r="R3" s="105"/>
      <c r="S3" s="105"/>
      <c r="T3" s="105"/>
      <c r="U3" s="105"/>
      <c r="V3" s="17"/>
      <c r="W3" s="17"/>
      <c r="X3" s="17"/>
      <c r="Y3" s="17"/>
      <c r="Z3" s="17"/>
      <c r="AA3" s="17"/>
      <c r="AB3" s="17"/>
      <c r="AC3" s="17"/>
      <c r="AD3" s="17"/>
      <c r="AE3" s="17"/>
      <c r="AF3" s="17"/>
      <c r="AG3" s="17"/>
      <c r="AH3" s="17"/>
      <c r="AI3" s="17"/>
      <c r="AJ3" s="17"/>
      <c r="AK3" s="17"/>
      <c r="AL3" s="17"/>
      <c r="AM3" s="17"/>
    </row>
    <row r="4" spans="1:51" s="1" customFormat="1" x14ac:dyDescent="0.2">
      <c r="A4" s="108"/>
      <c r="B4" s="108"/>
      <c r="C4" s="102"/>
      <c r="D4" s="103"/>
      <c r="E4" s="103"/>
      <c r="F4" s="109"/>
      <c r="G4" s="109"/>
      <c r="H4" s="109"/>
      <c r="I4" s="108"/>
      <c r="J4" s="103"/>
      <c r="K4" s="110"/>
      <c r="L4" s="103"/>
      <c r="M4" s="105"/>
      <c r="N4" s="105"/>
      <c r="O4" s="105"/>
      <c r="P4" s="106"/>
      <c r="Q4" s="106"/>
      <c r="R4" s="105"/>
      <c r="S4" s="105"/>
      <c r="T4" s="105"/>
      <c r="U4" s="105"/>
      <c r="V4" s="17"/>
      <c r="W4" s="17"/>
      <c r="X4" s="17"/>
      <c r="Y4" s="17"/>
      <c r="Z4" s="17"/>
      <c r="AA4" s="17"/>
      <c r="AB4" s="17"/>
      <c r="AC4" s="17"/>
      <c r="AD4" s="17"/>
      <c r="AE4" s="17"/>
      <c r="AF4" s="17"/>
      <c r="AG4" s="17"/>
      <c r="AH4" s="17"/>
      <c r="AI4" s="17"/>
      <c r="AJ4" s="17"/>
      <c r="AK4" s="17"/>
      <c r="AL4" s="17"/>
      <c r="AM4" s="17"/>
    </row>
    <row r="5" spans="1:51" s="1" customFormat="1" x14ac:dyDescent="0.2">
      <c r="A5" s="108" t="s">
        <v>13</v>
      </c>
      <c r="B5" s="108"/>
      <c r="C5" s="102"/>
      <c r="D5" s="103"/>
      <c r="E5" s="103"/>
      <c r="F5" s="109"/>
      <c r="G5" s="109"/>
      <c r="H5" s="109"/>
      <c r="I5" s="108"/>
      <c r="J5" s="103"/>
      <c r="K5" s="110"/>
      <c r="L5" s="103"/>
      <c r="M5" s="105"/>
      <c r="N5" s="105"/>
      <c r="O5" s="105"/>
      <c r="P5" s="106"/>
      <c r="Q5" s="106"/>
      <c r="R5" s="105"/>
      <c r="S5" s="105"/>
      <c r="T5" s="105"/>
      <c r="U5" s="105"/>
      <c r="V5" s="17"/>
      <c r="W5" s="17"/>
      <c r="X5" s="17"/>
      <c r="Y5" s="17"/>
      <c r="Z5" s="17"/>
      <c r="AA5" s="17"/>
      <c r="AB5" s="17"/>
      <c r="AC5" s="17"/>
      <c r="AD5" s="17"/>
      <c r="AE5" s="17"/>
      <c r="AF5" s="17"/>
      <c r="AG5" s="17"/>
      <c r="AH5" s="17"/>
      <c r="AI5" s="17"/>
      <c r="AJ5" s="17"/>
      <c r="AK5" s="17"/>
      <c r="AL5" s="17"/>
      <c r="AM5" s="17"/>
    </row>
    <row r="6" spans="1:51" s="1" customFormat="1" x14ac:dyDescent="0.2">
      <c r="A6" s="108" t="s">
        <v>14</v>
      </c>
      <c r="B6" s="108"/>
      <c r="C6" s="102"/>
      <c r="D6" s="103"/>
      <c r="E6" s="103"/>
      <c r="F6" s="109"/>
      <c r="G6" s="109"/>
      <c r="H6" s="109"/>
      <c r="I6" s="108"/>
      <c r="J6" s="103"/>
      <c r="K6" s="110"/>
      <c r="L6" s="103"/>
      <c r="M6" s="105"/>
      <c r="N6" s="105"/>
      <c r="O6" s="105"/>
      <c r="P6" s="106"/>
      <c r="Q6" s="106"/>
      <c r="R6" s="105"/>
      <c r="S6" s="105"/>
      <c r="T6" s="105"/>
      <c r="U6" s="105"/>
      <c r="V6" s="17"/>
      <c r="W6" s="17"/>
      <c r="X6" s="17"/>
      <c r="Y6" s="17"/>
      <c r="Z6" s="17"/>
      <c r="AA6" s="17"/>
      <c r="AB6" s="17"/>
      <c r="AC6" s="17"/>
      <c r="AD6" s="17"/>
      <c r="AE6" s="17"/>
      <c r="AF6" s="17"/>
      <c r="AG6" s="17"/>
      <c r="AH6" s="17"/>
      <c r="AI6" s="17"/>
      <c r="AJ6" s="17"/>
      <c r="AK6" s="17"/>
      <c r="AL6" s="17"/>
      <c r="AM6" s="17"/>
    </row>
    <row r="7" spans="1:51" s="1" customFormat="1" ht="3.6" customHeight="1" x14ac:dyDescent="0.2">
      <c r="A7" s="108"/>
      <c r="B7" s="108">
        <v>1</v>
      </c>
      <c r="C7" s="102">
        <v>2</v>
      </c>
      <c r="D7" s="108">
        <v>3</v>
      </c>
      <c r="E7" s="108">
        <v>4</v>
      </c>
      <c r="F7" s="102">
        <v>5</v>
      </c>
      <c r="G7" s="108">
        <v>6</v>
      </c>
      <c r="H7" s="108">
        <v>7</v>
      </c>
      <c r="I7" s="102">
        <v>8</v>
      </c>
      <c r="J7" s="108">
        <v>9</v>
      </c>
      <c r="K7" s="108">
        <v>10</v>
      </c>
      <c r="L7" s="102">
        <v>11</v>
      </c>
      <c r="M7" s="108">
        <v>12</v>
      </c>
      <c r="N7" s="108">
        <v>13</v>
      </c>
      <c r="O7" s="102">
        <v>14</v>
      </c>
      <c r="P7" s="108">
        <v>15</v>
      </c>
      <c r="Q7" s="108">
        <v>16</v>
      </c>
      <c r="R7" s="102">
        <v>17</v>
      </c>
      <c r="S7" s="108">
        <v>18</v>
      </c>
      <c r="T7" s="108">
        <v>19</v>
      </c>
      <c r="U7" s="102">
        <v>20</v>
      </c>
      <c r="V7" s="17"/>
      <c r="W7" s="17"/>
      <c r="X7" s="17"/>
      <c r="Y7" s="17"/>
      <c r="Z7" s="17"/>
      <c r="AA7" s="17"/>
      <c r="AB7" s="17"/>
      <c r="AC7" s="17"/>
      <c r="AD7" s="17"/>
      <c r="AE7" s="17"/>
      <c r="AF7" s="17"/>
      <c r="AG7" s="17"/>
      <c r="AH7" s="17"/>
      <c r="AI7" s="17"/>
      <c r="AJ7" s="17"/>
      <c r="AK7" s="17"/>
      <c r="AL7" s="17"/>
      <c r="AM7" s="17"/>
    </row>
    <row r="8" spans="1:51" s="37" customFormat="1" ht="24.75" x14ac:dyDescent="0.25">
      <c r="A8" s="134" t="s">
        <v>17</v>
      </c>
      <c r="B8" s="135" t="s">
        <v>18</v>
      </c>
      <c r="C8" s="135" t="s">
        <v>19</v>
      </c>
      <c r="D8" s="136" t="s">
        <v>146</v>
      </c>
      <c r="E8" s="136" t="s">
        <v>147</v>
      </c>
      <c r="F8" s="136" t="s">
        <v>148</v>
      </c>
      <c r="G8" s="136" t="s">
        <v>149</v>
      </c>
      <c r="H8" s="136" t="s">
        <v>150</v>
      </c>
      <c r="I8" s="137" t="s">
        <v>151</v>
      </c>
      <c r="J8" s="116" t="s">
        <v>152</v>
      </c>
      <c r="K8" s="140" t="s">
        <v>153</v>
      </c>
      <c r="L8" s="116" t="s">
        <v>154</v>
      </c>
      <c r="M8" s="116" t="s">
        <v>155</v>
      </c>
      <c r="N8" s="116" t="s">
        <v>156</v>
      </c>
      <c r="O8" s="137" t="s">
        <v>157</v>
      </c>
      <c r="P8" s="137" t="s">
        <v>158</v>
      </c>
      <c r="Q8" s="137" t="s">
        <v>159</v>
      </c>
      <c r="R8" s="116" t="s">
        <v>112</v>
      </c>
      <c r="S8" s="116" t="s">
        <v>113</v>
      </c>
      <c r="T8" s="116" t="s">
        <v>160</v>
      </c>
      <c r="U8" s="116" t="s">
        <v>161</v>
      </c>
      <c r="V8" s="35"/>
      <c r="W8" s="35"/>
      <c r="X8" s="35"/>
      <c r="Y8" s="35"/>
      <c r="Z8" s="35"/>
      <c r="AA8" s="35"/>
      <c r="AB8" s="35"/>
      <c r="AC8" s="35"/>
      <c r="AD8" s="35"/>
      <c r="AE8" s="35"/>
      <c r="AF8" s="35"/>
      <c r="AG8" s="35"/>
      <c r="AH8" s="35"/>
      <c r="AI8" s="35"/>
      <c r="AJ8" s="35"/>
      <c r="AK8" s="35"/>
      <c r="AL8" s="35"/>
      <c r="AM8" s="35"/>
      <c r="AN8" s="36"/>
      <c r="AO8" s="36"/>
      <c r="AP8" s="36"/>
      <c r="AQ8" s="36"/>
      <c r="AR8" s="36"/>
      <c r="AS8" s="36"/>
      <c r="AT8" s="36"/>
      <c r="AU8" s="36"/>
      <c r="AV8" s="36"/>
      <c r="AW8" s="36"/>
      <c r="AX8" s="36"/>
      <c r="AY8" s="36"/>
    </row>
    <row r="9" spans="1:51" s="37" customFormat="1" ht="12" x14ac:dyDescent="0.2">
      <c r="A9" s="138"/>
      <c r="B9" s="139"/>
      <c r="C9" s="139"/>
      <c r="D9" s="131" t="s">
        <v>45</v>
      </c>
      <c r="E9" s="131" t="s">
        <v>45</v>
      </c>
      <c r="F9" s="131" t="s">
        <v>45</v>
      </c>
      <c r="G9" s="131" t="s">
        <v>162</v>
      </c>
      <c r="H9" s="118" t="s">
        <v>45</v>
      </c>
      <c r="I9" s="118" t="s">
        <v>45</v>
      </c>
      <c r="J9" s="118" t="s">
        <v>45</v>
      </c>
      <c r="K9" s="132" t="s">
        <v>45</v>
      </c>
      <c r="L9" s="118" t="s">
        <v>45</v>
      </c>
      <c r="M9" s="118" t="s">
        <v>45</v>
      </c>
      <c r="N9" s="118" t="s">
        <v>45</v>
      </c>
      <c r="O9" s="131" t="s">
        <v>45</v>
      </c>
      <c r="P9" s="131" t="s">
        <v>45</v>
      </c>
      <c r="Q9" s="131" t="s">
        <v>45</v>
      </c>
      <c r="R9" s="118" t="s">
        <v>42</v>
      </c>
      <c r="S9" s="118" t="s">
        <v>42</v>
      </c>
      <c r="T9" s="118" t="s">
        <v>42</v>
      </c>
      <c r="U9" s="118" t="s">
        <v>42</v>
      </c>
      <c r="V9" s="35"/>
      <c r="W9" s="35"/>
      <c r="X9" s="35"/>
      <c r="Y9" s="35"/>
      <c r="Z9" s="35"/>
      <c r="AA9" s="35"/>
      <c r="AB9" s="35"/>
      <c r="AC9" s="35"/>
      <c r="AD9" s="35"/>
      <c r="AE9" s="35"/>
      <c r="AF9" s="35"/>
      <c r="AG9" s="35"/>
      <c r="AH9" s="35"/>
      <c r="AI9" s="35"/>
      <c r="AJ9" s="35"/>
      <c r="AK9" s="35"/>
      <c r="AL9" s="35"/>
      <c r="AM9" s="35"/>
      <c r="AN9" s="36"/>
      <c r="AO9" s="36"/>
      <c r="AP9" s="36"/>
      <c r="AQ9" s="36"/>
      <c r="AR9" s="36"/>
      <c r="AS9" s="36"/>
      <c r="AT9" s="36"/>
      <c r="AU9" s="36"/>
      <c r="AV9" s="36"/>
      <c r="AW9" s="36"/>
      <c r="AX9" s="36"/>
      <c r="AY9" s="36"/>
    </row>
    <row r="10" spans="1:51" s="37" customFormat="1" ht="12" x14ac:dyDescent="0.2">
      <c r="A10" s="85">
        <v>2</v>
      </c>
      <c r="B10" s="38" t="s">
        <v>47</v>
      </c>
      <c r="C10" s="449">
        <v>45272</v>
      </c>
      <c r="D10" s="407">
        <v>140</v>
      </c>
      <c r="E10" s="407">
        <v>73</v>
      </c>
      <c r="F10" s="414">
        <v>5</v>
      </c>
      <c r="G10" s="414">
        <v>2</v>
      </c>
      <c r="H10" s="408">
        <v>0.4</v>
      </c>
      <c r="I10" s="408">
        <v>0.17</v>
      </c>
      <c r="J10" s="406">
        <v>1.2</v>
      </c>
      <c r="K10" s="411">
        <v>1.4999999999999999E-2</v>
      </c>
      <c r="L10" s="408">
        <v>0.24</v>
      </c>
      <c r="M10" s="408">
        <v>0.91</v>
      </c>
      <c r="N10" s="408">
        <v>0.28999999999999998</v>
      </c>
      <c r="O10" s="406">
        <v>2.8</v>
      </c>
      <c r="P10" s="407">
        <v>1000</v>
      </c>
      <c r="Q10" s="407">
        <v>43</v>
      </c>
      <c r="R10" s="406">
        <v>6.8</v>
      </c>
      <c r="S10" s="406">
        <v>1.2</v>
      </c>
      <c r="T10" s="406">
        <v>6.3</v>
      </c>
      <c r="U10" s="406">
        <v>3</v>
      </c>
      <c r="V10" s="35"/>
      <c r="W10" s="35"/>
      <c r="X10" s="35"/>
      <c r="Y10" s="35"/>
      <c r="Z10" s="35"/>
      <c r="AA10" s="35"/>
      <c r="AB10" s="35"/>
      <c r="AC10" s="35"/>
      <c r="AD10" s="35"/>
      <c r="AE10" s="35"/>
      <c r="AF10" s="35"/>
      <c r="AG10" s="35"/>
      <c r="AH10" s="35"/>
      <c r="AI10" s="35"/>
      <c r="AJ10" s="35"/>
      <c r="AK10" s="35"/>
      <c r="AL10" s="35"/>
      <c r="AM10" s="35"/>
      <c r="AN10" s="36"/>
      <c r="AO10" s="36"/>
      <c r="AP10" s="36"/>
      <c r="AQ10" s="36"/>
      <c r="AR10" s="36"/>
      <c r="AS10" s="36"/>
      <c r="AT10" s="36"/>
      <c r="AU10" s="36"/>
      <c r="AV10" s="36"/>
      <c r="AW10" s="36"/>
      <c r="AX10" s="36"/>
      <c r="AY10" s="36"/>
    </row>
    <row r="11" spans="1:51" s="37" customFormat="1" ht="12" x14ac:dyDescent="0.2">
      <c r="A11" s="85">
        <v>12</v>
      </c>
      <c r="B11" s="38" t="s">
        <v>48</v>
      </c>
      <c r="C11" s="449">
        <v>45272</v>
      </c>
      <c r="D11" s="407">
        <v>150</v>
      </c>
      <c r="E11" s="407">
        <v>71</v>
      </c>
      <c r="F11" s="414">
        <v>5</v>
      </c>
      <c r="G11" s="414">
        <v>2</v>
      </c>
      <c r="H11" s="408">
        <v>0.41</v>
      </c>
      <c r="I11" s="408">
        <v>0.17</v>
      </c>
      <c r="J11" s="406">
        <v>1.2</v>
      </c>
      <c r="K11" s="411">
        <v>1.4999999999999999E-2</v>
      </c>
      <c r="L11" s="408">
        <v>0.24</v>
      </c>
      <c r="M11" s="408">
        <v>0.99</v>
      </c>
      <c r="N11" s="408">
        <v>0.28000000000000003</v>
      </c>
      <c r="O11" s="406">
        <v>2.8</v>
      </c>
      <c r="P11" s="407">
        <v>960</v>
      </c>
      <c r="Q11" s="407">
        <v>51</v>
      </c>
      <c r="R11" s="406">
        <v>6.6</v>
      </c>
      <c r="S11" s="406">
        <v>1.1000000000000001</v>
      </c>
      <c r="T11" s="406">
        <v>6.5</v>
      </c>
      <c r="U11" s="406">
        <v>2.9</v>
      </c>
      <c r="V11" s="35"/>
      <c r="W11" s="35"/>
      <c r="X11" s="35"/>
      <c r="Y11" s="35"/>
      <c r="Z11" s="35"/>
      <c r="AA11" s="35"/>
      <c r="AB11" s="35"/>
      <c r="AC11" s="35"/>
      <c r="AD11" s="35"/>
      <c r="AE11" s="35"/>
      <c r="AF11" s="35"/>
      <c r="AG11" s="35"/>
      <c r="AH11" s="35"/>
      <c r="AI11" s="35"/>
      <c r="AJ11" s="35"/>
      <c r="AK11" s="35"/>
      <c r="AL11" s="35"/>
      <c r="AM11" s="35"/>
      <c r="AN11" s="36"/>
      <c r="AO11" s="36"/>
      <c r="AP11" s="36"/>
      <c r="AQ11" s="36"/>
      <c r="AR11" s="36"/>
      <c r="AS11" s="36"/>
      <c r="AT11" s="36"/>
      <c r="AU11" s="36"/>
      <c r="AV11" s="36"/>
      <c r="AW11" s="36"/>
      <c r="AX11" s="36"/>
      <c r="AY11" s="36"/>
    </row>
    <row r="12" spans="1:51" s="37" customFormat="1" ht="12" x14ac:dyDescent="0.2">
      <c r="A12" s="85">
        <v>21</v>
      </c>
      <c r="B12" s="36" t="s">
        <v>51</v>
      </c>
      <c r="C12" s="449">
        <v>45272</v>
      </c>
      <c r="D12" s="407">
        <v>160</v>
      </c>
      <c r="E12" s="407">
        <v>68</v>
      </c>
      <c r="F12" s="414">
        <v>5</v>
      </c>
      <c r="G12" s="414">
        <v>2</v>
      </c>
      <c r="H12" s="408">
        <v>0.41</v>
      </c>
      <c r="I12" s="408">
        <v>0.13</v>
      </c>
      <c r="J12" s="406">
        <v>1.1000000000000001</v>
      </c>
      <c r="K12" s="411">
        <v>1.0999999999999999E-2</v>
      </c>
      <c r="L12" s="408">
        <v>0.28999999999999998</v>
      </c>
      <c r="M12" s="408">
        <v>0.92</v>
      </c>
      <c r="N12" s="408">
        <v>0.25</v>
      </c>
      <c r="O12" s="406">
        <v>2.4</v>
      </c>
      <c r="P12" s="407">
        <v>900</v>
      </c>
      <c r="Q12" s="407">
        <v>47</v>
      </c>
      <c r="R12" s="406">
        <v>7.4</v>
      </c>
      <c r="S12" s="406">
        <v>1.3</v>
      </c>
      <c r="T12" s="406">
        <v>7.2</v>
      </c>
      <c r="U12" s="406">
        <v>2.7</v>
      </c>
      <c r="V12" s="35"/>
      <c r="W12" s="35"/>
      <c r="X12" s="35"/>
      <c r="Y12" s="35"/>
      <c r="Z12" s="35"/>
      <c r="AA12" s="35"/>
      <c r="AB12" s="35"/>
      <c r="AC12" s="35"/>
      <c r="AD12" s="35"/>
      <c r="AE12" s="35"/>
      <c r="AF12" s="35"/>
      <c r="AG12" s="35"/>
      <c r="AH12" s="35"/>
      <c r="AI12" s="35"/>
      <c r="AJ12" s="35"/>
      <c r="AK12" s="35"/>
      <c r="AL12" s="35"/>
      <c r="AM12" s="35"/>
      <c r="AN12" s="36"/>
      <c r="AO12" s="36"/>
      <c r="AP12" s="36"/>
      <c r="AQ12" s="36"/>
      <c r="AR12" s="36"/>
      <c r="AS12" s="36"/>
      <c r="AT12" s="36"/>
      <c r="AU12" s="36"/>
      <c r="AV12" s="36"/>
      <c r="AW12" s="36"/>
      <c r="AX12" s="36"/>
      <c r="AY12" s="36"/>
    </row>
    <row r="13" spans="1:51" s="37" customFormat="1" ht="12" x14ac:dyDescent="0.2">
      <c r="A13" s="85">
        <v>32</v>
      </c>
      <c r="B13" s="38" t="s">
        <v>53</v>
      </c>
      <c r="C13" s="449">
        <v>45274</v>
      </c>
      <c r="D13" s="407">
        <v>240</v>
      </c>
      <c r="E13" s="407">
        <v>94</v>
      </c>
      <c r="F13" s="406">
        <v>7</v>
      </c>
      <c r="G13" s="414">
        <v>2</v>
      </c>
      <c r="H13" s="408">
        <v>0.35</v>
      </c>
      <c r="I13" s="408">
        <v>0.44</v>
      </c>
      <c r="J13" s="408">
        <v>0.75</v>
      </c>
      <c r="K13" s="411">
        <v>0.03</v>
      </c>
      <c r="L13" s="408">
        <v>0.3</v>
      </c>
      <c r="M13" s="408">
        <v>0.94</v>
      </c>
      <c r="N13" s="408">
        <v>0.28000000000000003</v>
      </c>
      <c r="O13" s="406">
        <v>7.4</v>
      </c>
      <c r="P13" s="407">
        <v>1500</v>
      </c>
      <c r="Q13" s="407">
        <v>220</v>
      </c>
      <c r="R13" s="406">
        <v>11</v>
      </c>
      <c r="S13" s="406">
        <v>1.6</v>
      </c>
      <c r="T13" s="406">
        <v>9</v>
      </c>
      <c r="U13" s="406">
        <v>4.2</v>
      </c>
      <c r="V13" s="35"/>
      <c r="W13" s="35"/>
      <c r="X13" s="35"/>
      <c r="Y13" s="35"/>
      <c r="Z13" s="35"/>
      <c r="AA13" s="35"/>
      <c r="AB13" s="35"/>
      <c r="AC13" s="35"/>
      <c r="AD13" s="35"/>
      <c r="AE13" s="35"/>
      <c r="AF13" s="35"/>
      <c r="AG13" s="35"/>
      <c r="AH13" s="35"/>
      <c r="AI13" s="35"/>
      <c r="AJ13" s="35"/>
      <c r="AK13" s="35"/>
      <c r="AL13" s="35"/>
      <c r="AM13" s="35"/>
      <c r="AN13" s="36"/>
      <c r="AO13" s="36"/>
      <c r="AP13" s="36"/>
      <c r="AQ13" s="36"/>
      <c r="AR13" s="36"/>
      <c r="AS13" s="36"/>
      <c r="AT13" s="36"/>
      <c r="AU13" s="36"/>
      <c r="AV13" s="36"/>
      <c r="AW13" s="36"/>
      <c r="AX13" s="36"/>
      <c r="AY13" s="36"/>
    </row>
    <row r="14" spans="1:51" s="37" customFormat="1" ht="12" x14ac:dyDescent="0.2">
      <c r="A14" s="85">
        <v>202</v>
      </c>
      <c r="B14" s="38" t="s">
        <v>58</v>
      </c>
      <c r="C14" s="449">
        <v>45272</v>
      </c>
      <c r="D14" s="407">
        <v>150</v>
      </c>
      <c r="E14" s="407">
        <v>94</v>
      </c>
      <c r="F14" s="406">
        <v>7</v>
      </c>
      <c r="G14" s="414">
        <v>2</v>
      </c>
      <c r="H14" s="408">
        <v>0.37</v>
      </c>
      <c r="I14" s="408">
        <v>0.35</v>
      </c>
      <c r="J14" s="406">
        <v>0.52</v>
      </c>
      <c r="K14" s="411">
        <v>2.4E-2</v>
      </c>
      <c r="L14" s="408">
        <v>0.28000000000000003</v>
      </c>
      <c r="M14" s="406">
        <v>0.47</v>
      </c>
      <c r="N14" s="408">
        <v>0.57999999999999996</v>
      </c>
      <c r="O14" s="406">
        <v>3.5</v>
      </c>
      <c r="P14" s="407">
        <v>1900</v>
      </c>
      <c r="Q14" s="407">
        <v>43</v>
      </c>
      <c r="R14" s="406">
        <v>5.2</v>
      </c>
      <c r="S14" s="408">
        <v>0.63</v>
      </c>
      <c r="T14" s="406">
        <v>3.5</v>
      </c>
      <c r="U14" s="406">
        <v>4.2</v>
      </c>
      <c r="V14" s="35"/>
      <c r="W14" s="35"/>
      <c r="X14" s="35"/>
      <c r="Y14" s="35"/>
      <c r="Z14" s="35"/>
      <c r="AA14" s="35"/>
      <c r="AB14" s="35"/>
      <c r="AC14" s="35"/>
      <c r="AD14" s="35"/>
      <c r="AE14" s="35"/>
      <c r="AF14" s="35"/>
      <c r="AG14" s="35"/>
      <c r="AH14" s="35"/>
      <c r="AI14" s="35"/>
      <c r="AJ14" s="35"/>
      <c r="AK14" s="35"/>
      <c r="AL14" s="35"/>
      <c r="AM14" s="35"/>
      <c r="AN14" s="36"/>
      <c r="AO14" s="36"/>
      <c r="AP14" s="36"/>
      <c r="AQ14" s="36"/>
      <c r="AR14" s="36"/>
      <c r="AS14" s="36"/>
      <c r="AT14" s="36"/>
      <c r="AU14" s="36"/>
      <c r="AV14" s="36"/>
      <c r="AW14" s="36"/>
      <c r="AX14" s="36"/>
      <c r="AY14" s="36"/>
    </row>
    <row r="15" spans="1:51" s="37" customFormat="1" ht="12" x14ac:dyDescent="0.2">
      <c r="A15" s="85">
        <v>302</v>
      </c>
      <c r="B15" s="38" t="s">
        <v>163</v>
      </c>
      <c r="C15" s="449">
        <v>45272</v>
      </c>
      <c r="D15" s="407">
        <v>170</v>
      </c>
      <c r="E15" s="407">
        <v>113</v>
      </c>
      <c r="F15" s="414">
        <v>5</v>
      </c>
      <c r="G15" s="414">
        <v>2</v>
      </c>
      <c r="H15" s="408">
        <v>0.36</v>
      </c>
      <c r="I15" s="408">
        <v>0.42</v>
      </c>
      <c r="J15" s="408">
        <v>0.68</v>
      </c>
      <c r="K15" s="411">
        <v>2.9000000000000001E-2</v>
      </c>
      <c r="L15" s="408">
        <v>0.28999999999999998</v>
      </c>
      <c r="M15" s="408">
        <v>0.56000000000000005</v>
      </c>
      <c r="N15" s="408">
        <v>0.54</v>
      </c>
      <c r="O15" s="406">
        <v>4.0999999999999996</v>
      </c>
      <c r="P15" s="407">
        <v>1700</v>
      </c>
      <c r="Q15" s="407">
        <v>54</v>
      </c>
      <c r="R15" s="406">
        <v>4.9000000000000004</v>
      </c>
      <c r="S15" s="408">
        <v>0.64</v>
      </c>
      <c r="T15" s="406">
        <v>3.6</v>
      </c>
      <c r="U15" s="406">
        <v>4.0999999999999996</v>
      </c>
      <c r="V15" s="35"/>
      <c r="W15" s="35"/>
      <c r="X15" s="35"/>
      <c r="Y15" s="35"/>
      <c r="Z15" s="35"/>
      <c r="AA15" s="35"/>
      <c r="AB15" s="35"/>
      <c r="AC15" s="35"/>
      <c r="AD15" s="35"/>
      <c r="AE15" s="35"/>
      <c r="AF15" s="35"/>
      <c r="AG15" s="35"/>
      <c r="AH15" s="35"/>
      <c r="AI15" s="35"/>
      <c r="AJ15" s="35"/>
      <c r="AK15" s="35"/>
      <c r="AL15" s="35"/>
      <c r="AM15" s="35"/>
      <c r="AN15" s="36"/>
      <c r="AO15" s="36"/>
      <c r="AP15" s="36"/>
      <c r="AQ15" s="36"/>
      <c r="AR15" s="36"/>
      <c r="AS15" s="36"/>
      <c r="AT15" s="36"/>
      <c r="AU15" s="36"/>
      <c r="AV15" s="36"/>
      <c r="AW15" s="36"/>
      <c r="AX15" s="36"/>
      <c r="AY15" s="36"/>
    </row>
    <row r="16" spans="1:51" s="37" customFormat="1" ht="12" x14ac:dyDescent="0.2">
      <c r="A16" s="85">
        <v>512</v>
      </c>
      <c r="B16" s="38" t="s">
        <v>62</v>
      </c>
      <c r="C16" s="431">
        <v>45272</v>
      </c>
      <c r="D16" s="407">
        <v>350</v>
      </c>
      <c r="E16" s="407">
        <v>166</v>
      </c>
      <c r="F16" s="414">
        <v>5</v>
      </c>
      <c r="G16" s="414">
        <v>2</v>
      </c>
      <c r="H16" s="408">
        <v>0.42</v>
      </c>
      <c r="I16" s="406">
        <v>2.4</v>
      </c>
      <c r="J16" s="406">
        <v>1.1000000000000001</v>
      </c>
      <c r="K16" s="411">
        <v>2.8000000000000001E-2</v>
      </c>
      <c r="L16" s="408">
        <v>0.45</v>
      </c>
      <c r="M16" s="406">
        <v>2.6</v>
      </c>
      <c r="N16" s="408">
        <v>0.31</v>
      </c>
      <c r="O16" s="406">
        <v>6.4</v>
      </c>
      <c r="P16" s="407">
        <v>3600</v>
      </c>
      <c r="Q16" s="407">
        <v>280</v>
      </c>
      <c r="R16" s="406">
        <v>7</v>
      </c>
      <c r="S16" s="406">
        <v>1.5</v>
      </c>
      <c r="T16" s="406">
        <v>7.8</v>
      </c>
      <c r="U16" s="406">
        <v>7</v>
      </c>
      <c r="V16" s="35"/>
      <c r="W16" s="35"/>
      <c r="X16" s="35"/>
      <c r="Y16" s="35"/>
      <c r="Z16" s="35"/>
      <c r="AA16" s="35"/>
      <c r="AB16" s="35"/>
      <c r="AC16" s="35"/>
      <c r="AD16" s="35"/>
      <c r="AE16" s="35"/>
      <c r="AF16" s="35"/>
      <c r="AG16" s="35"/>
      <c r="AH16" s="35"/>
      <c r="AI16" s="35"/>
      <c r="AJ16" s="35"/>
      <c r="AK16" s="35"/>
      <c r="AL16" s="35"/>
      <c r="AM16" s="35"/>
      <c r="AN16" s="36"/>
      <c r="AO16" s="36"/>
      <c r="AP16" s="36"/>
      <c r="AQ16" s="36"/>
      <c r="AR16" s="36"/>
      <c r="AS16" s="36"/>
      <c r="AT16" s="36"/>
      <c r="AU16" s="36"/>
      <c r="AV16" s="36"/>
      <c r="AW16" s="36"/>
      <c r="AX16" s="36"/>
      <c r="AY16" s="36"/>
    </row>
    <row r="17" spans="1:51" s="37" customFormat="1" ht="12" x14ac:dyDescent="0.2">
      <c r="A17" s="85">
        <v>550</v>
      </c>
      <c r="B17" s="38" t="s">
        <v>69</v>
      </c>
      <c r="C17" s="449">
        <v>45272</v>
      </c>
      <c r="D17" s="407">
        <v>250</v>
      </c>
      <c r="E17" s="407">
        <v>135</v>
      </c>
      <c r="F17" s="406">
        <v>5</v>
      </c>
      <c r="G17" s="414">
        <v>2</v>
      </c>
      <c r="H17" s="408">
        <v>0.49</v>
      </c>
      <c r="I17" s="408">
        <v>0.64</v>
      </c>
      <c r="J17" s="406">
        <v>1.1000000000000001</v>
      </c>
      <c r="K17" s="411">
        <v>2.5000000000000001E-2</v>
      </c>
      <c r="L17" s="408">
        <v>0.4</v>
      </c>
      <c r="M17" s="406">
        <v>1.3</v>
      </c>
      <c r="N17" s="408">
        <v>0.49</v>
      </c>
      <c r="O17" s="406">
        <v>7.5</v>
      </c>
      <c r="P17" s="407">
        <v>2400</v>
      </c>
      <c r="Q17" s="407">
        <v>170</v>
      </c>
      <c r="R17" s="406">
        <v>5.3</v>
      </c>
      <c r="S17" s="408">
        <v>1</v>
      </c>
      <c r="T17" s="406">
        <v>3.9</v>
      </c>
      <c r="U17" s="406">
        <v>3.9</v>
      </c>
      <c r="V17" s="35"/>
      <c r="W17" s="35"/>
      <c r="X17" s="35"/>
      <c r="Y17" s="35"/>
      <c r="Z17" s="35"/>
      <c r="AA17" s="35"/>
      <c r="AB17" s="35"/>
      <c r="AC17" s="35"/>
      <c r="AD17" s="35"/>
      <c r="AE17" s="35"/>
      <c r="AF17" s="35"/>
      <c r="AG17" s="35"/>
      <c r="AH17" s="35"/>
      <c r="AI17" s="35"/>
      <c r="AJ17" s="35"/>
      <c r="AK17" s="35"/>
      <c r="AL17" s="35"/>
      <c r="AM17" s="35"/>
      <c r="AN17" s="36"/>
      <c r="AO17" s="36"/>
      <c r="AP17" s="36"/>
      <c r="AQ17" s="36"/>
      <c r="AR17" s="36"/>
      <c r="AS17" s="36"/>
      <c r="AT17" s="36"/>
      <c r="AU17" s="36"/>
      <c r="AV17" s="36"/>
      <c r="AW17" s="36"/>
      <c r="AX17" s="36"/>
      <c r="AY17" s="36"/>
    </row>
    <row r="18" spans="1:51" s="37" customFormat="1" ht="12" x14ac:dyDescent="0.2">
      <c r="A18" s="85" t="s">
        <v>70</v>
      </c>
      <c r="B18" s="38" t="s">
        <v>164</v>
      </c>
      <c r="C18" s="449">
        <v>45274</v>
      </c>
      <c r="D18" s="407">
        <v>260</v>
      </c>
      <c r="E18" s="407">
        <v>143</v>
      </c>
      <c r="F18" s="414">
        <v>5</v>
      </c>
      <c r="G18" s="406">
        <v>2</v>
      </c>
      <c r="H18" s="408">
        <v>0.44</v>
      </c>
      <c r="I18" s="408">
        <v>0.68</v>
      </c>
      <c r="J18" s="406">
        <v>1.1000000000000001</v>
      </c>
      <c r="K18" s="411">
        <v>2.5000000000000001E-2</v>
      </c>
      <c r="L18" s="408">
        <v>0.41</v>
      </c>
      <c r="M18" s="406">
        <v>1.2</v>
      </c>
      <c r="N18" s="408">
        <v>0.47</v>
      </c>
      <c r="O18" s="406">
        <v>9.9</v>
      </c>
      <c r="P18" s="407">
        <v>2600</v>
      </c>
      <c r="Q18" s="407">
        <v>180</v>
      </c>
      <c r="R18" s="406">
        <v>4.8</v>
      </c>
      <c r="S18" s="408">
        <v>1</v>
      </c>
      <c r="T18" s="406">
        <v>4.0999999999999996</v>
      </c>
      <c r="U18" s="406">
        <v>3.9</v>
      </c>
      <c r="V18" s="35"/>
      <c r="W18" s="35"/>
      <c r="X18" s="35"/>
      <c r="Y18" s="35"/>
      <c r="Z18" s="35"/>
      <c r="AA18" s="35"/>
      <c r="AB18" s="35"/>
      <c r="AC18" s="35"/>
      <c r="AD18" s="35"/>
      <c r="AE18" s="35"/>
      <c r="AF18" s="35"/>
      <c r="AG18" s="35"/>
      <c r="AH18" s="35"/>
      <c r="AI18" s="35"/>
      <c r="AJ18" s="35"/>
      <c r="AK18" s="35"/>
      <c r="AL18" s="35"/>
      <c r="AM18" s="35"/>
      <c r="AN18" s="36"/>
      <c r="AO18" s="36"/>
      <c r="AP18" s="36"/>
      <c r="AQ18" s="36"/>
      <c r="AR18" s="36"/>
      <c r="AS18" s="36"/>
      <c r="AT18" s="36"/>
      <c r="AU18" s="36"/>
      <c r="AV18" s="36"/>
      <c r="AW18" s="36"/>
      <c r="AX18" s="36"/>
      <c r="AY18" s="36"/>
    </row>
    <row r="19" spans="1:51" s="37" customFormat="1" ht="12" x14ac:dyDescent="0.2">
      <c r="A19" s="85">
        <v>554</v>
      </c>
      <c r="B19" s="38" t="s">
        <v>72</v>
      </c>
      <c r="C19" s="449">
        <v>45274</v>
      </c>
      <c r="D19" s="407">
        <v>260</v>
      </c>
      <c r="E19" s="407">
        <v>143</v>
      </c>
      <c r="F19" s="414">
        <v>5</v>
      </c>
      <c r="G19" s="406">
        <v>3</v>
      </c>
      <c r="H19" s="408">
        <v>0.42</v>
      </c>
      <c r="I19" s="408">
        <v>0.43</v>
      </c>
      <c r="J19" s="408">
        <v>0.68</v>
      </c>
      <c r="K19" s="411">
        <v>2.4E-2</v>
      </c>
      <c r="L19" s="408">
        <v>0.3</v>
      </c>
      <c r="M19" s="408">
        <v>0.75</v>
      </c>
      <c r="N19" s="408">
        <v>0.43</v>
      </c>
      <c r="O19" s="406">
        <v>5.2</v>
      </c>
      <c r="P19" s="407">
        <v>2100</v>
      </c>
      <c r="Q19" s="407">
        <v>160</v>
      </c>
      <c r="R19" s="406">
        <v>3.8</v>
      </c>
      <c r="S19" s="408">
        <v>0.79</v>
      </c>
      <c r="T19" s="406">
        <v>2.9</v>
      </c>
      <c r="U19" s="406">
        <v>3.6</v>
      </c>
      <c r="V19" s="35"/>
      <c r="W19" s="35"/>
      <c r="X19" s="35"/>
      <c r="Y19" s="35"/>
      <c r="Z19" s="35"/>
      <c r="AA19" s="35"/>
      <c r="AB19" s="35"/>
      <c r="AC19" s="35"/>
      <c r="AD19" s="35"/>
      <c r="AE19" s="35"/>
      <c r="AF19" s="35"/>
      <c r="AG19" s="35"/>
      <c r="AH19" s="35"/>
      <c r="AI19" s="35"/>
      <c r="AJ19" s="35"/>
      <c r="AK19" s="35"/>
      <c r="AL19" s="35"/>
      <c r="AM19" s="35"/>
      <c r="AN19" s="36"/>
      <c r="AO19" s="36"/>
      <c r="AP19" s="36"/>
      <c r="AQ19" s="36"/>
      <c r="AR19" s="36"/>
      <c r="AS19" s="36"/>
      <c r="AT19" s="36"/>
      <c r="AU19" s="36"/>
      <c r="AV19" s="36"/>
      <c r="AW19" s="36"/>
      <c r="AX19" s="36"/>
      <c r="AY19" s="36"/>
    </row>
    <row r="20" spans="1:51" s="37" customFormat="1" ht="12" x14ac:dyDescent="0.2">
      <c r="A20" s="85">
        <v>558</v>
      </c>
      <c r="B20" s="38" t="s">
        <v>73</v>
      </c>
      <c r="C20" s="431">
        <v>45274</v>
      </c>
      <c r="D20" s="407">
        <v>270</v>
      </c>
      <c r="E20" s="407">
        <v>149</v>
      </c>
      <c r="F20" s="406">
        <v>7</v>
      </c>
      <c r="G20" s="406">
        <v>3</v>
      </c>
      <c r="H20" s="408">
        <v>0.38</v>
      </c>
      <c r="I20" s="408">
        <v>0.34</v>
      </c>
      <c r="J20" s="408">
        <v>0.79</v>
      </c>
      <c r="K20" s="411">
        <v>2.5000000000000001E-2</v>
      </c>
      <c r="L20" s="408">
        <v>0.25</v>
      </c>
      <c r="M20" s="408">
        <v>0.69</v>
      </c>
      <c r="N20" s="408">
        <v>0.44</v>
      </c>
      <c r="O20" s="406">
        <v>4.2</v>
      </c>
      <c r="P20" s="407">
        <v>1200</v>
      </c>
      <c r="Q20" s="407">
        <v>75</v>
      </c>
      <c r="R20" s="406">
        <v>3.4</v>
      </c>
      <c r="S20" s="408">
        <v>0.69</v>
      </c>
      <c r="T20" s="406">
        <v>2.7</v>
      </c>
      <c r="U20" s="406">
        <v>3.2</v>
      </c>
      <c r="V20" s="35"/>
      <c r="W20" s="35"/>
      <c r="X20" s="35"/>
      <c r="Y20" s="35"/>
      <c r="Z20" s="35"/>
      <c r="AA20" s="35"/>
      <c r="AB20" s="35"/>
      <c r="AC20" s="35"/>
      <c r="AD20" s="35"/>
      <c r="AE20" s="35"/>
      <c r="AF20" s="35"/>
      <c r="AG20" s="35"/>
      <c r="AH20" s="35"/>
      <c r="AI20" s="35"/>
      <c r="AJ20" s="35"/>
      <c r="AK20" s="35"/>
      <c r="AL20" s="35"/>
      <c r="AM20" s="35"/>
      <c r="AN20" s="36"/>
      <c r="AO20" s="36"/>
      <c r="AP20" s="36"/>
      <c r="AQ20" s="36"/>
      <c r="AR20" s="36"/>
      <c r="AS20" s="36"/>
      <c r="AT20" s="36"/>
      <c r="AU20" s="36"/>
      <c r="AV20" s="36"/>
      <c r="AW20" s="36"/>
      <c r="AX20" s="36"/>
      <c r="AY20" s="36"/>
    </row>
    <row r="21" spans="1:51" s="37" customFormat="1" ht="12" x14ac:dyDescent="0.2">
      <c r="A21" s="85">
        <v>568</v>
      </c>
      <c r="B21" s="38" t="s">
        <v>74</v>
      </c>
      <c r="C21" s="449">
        <v>45274</v>
      </c>
      <c r="D21" s="407">
        <v>200</v>
      </c>
      <c r="E21" s="407">
        <v>115</v>
      </c>
      <c r="F21" s="406">
        <v>6</v>
      </c>
      <c r="G21" s="406">
        <v>2</v>
      </c>
      <c r="H21" s="408">
        <v>0.3</v>
      </c>
      <c r="I21" s="408">
        <v>0.25</v>
      </c>
      <c r="J21" s="408">
        <v>0.48</v>
      </c>
      <c r="K21" s="411">
        <v>1.7000000000000001E-2</v>
      </c>
      <c r="L21" s="408">
        <v>0.18</v>
      </c>
      <c r="M21" s="408">
        <v>0.42</v>
      </c>
      <c r="N21" s="408">
        <v>0.38</v>
      </c>
      <c r="O21" s="406">
        <v>3.1</v>
      </c>
      <c r="P21" s="407">
        <v>980</v>
      </c>
      <c r="Q21" s="407">
        <v>42</v>
      </c>
      <c r="R21" s="406">
        <v>3.2</v>
      </c>
      <c r="S21" s="408">
        <v>0.51</v>
      </c>
      <c r="T21" s="406">
        <v>3.1</v>
      </c>
      <c r="U21" s="406">
        <v>3.3</v>
      </c>
      <c r="V21" s="35"/>
      <c r="W21" s="35"/>
      <c r="X21" s="35"/>
      <c r="Y21" s="35"/>
      <c r="Z21" s="35"/>
      <c r="AA21" s="35"/>
      <c r="AB21" s="35"/>
      <c r="AC21" s="35"/>
      <c r="AD21" s="35"/>
      <c r="AE21" s="35"/>
      <c r="AF21" s="35"/>
      <c r="AG21" s="35"/>
      <c r="AH21" s="35"/>
      <c r="AI21" s="35"/>
      <c r="AJ21" s="35"/>
      <c r="AK21" s="35"/>
      <c r="AL21" s="35"/>
      <c r="AM21" s="35"/>
      <c r="AN21" s="36"/>
      <c r="AO21" s="36"/>
      <c r="AP21" s="36"/>
      <c r="AQ21" s="36"/>
      <c r="AR21" s="36"/>
      <c r="AS21" s="36"/>
      <c r="AT21" s="36"/>
      <c r="AU21" s="36"/>
      <c r="AV21" s="36"/>
      <c r="AW21" s="36"/>
      <c r="AX21" s="36"/>
      <c r="AY21" s="36"/>
    </row>
    <row r="22" spans="1:51" s="37" customFormat="1" ht="12" x14ac:dyDescent="0.2">
      <c r="A22" s="85">
        <v>602</v>
      </c>
      <c r="B22" s="38" t="s">
        <v>78</v>
      </c>
      <c r="C22" s="449">
        <v>45272</v>
      </c>
      <c r="D22" s="407">
        <v>120</v>
      </c>
      <c r="E22" s="407">
        <v>57</v>
      </c>
      <c r="F22" s="407">
        <v>6</v>
      </c>
      <c r="G22" s="414">
        <v>2</v>
      </c>
      <c r="H22" s="408">
        <v>0.37</v>
      </c>
      <c r="I22" s="411">
        <v>8.7999999999999995E-2</v>
      </c>
      <c r="J22" s="408">
        <v>1.1000000000000001</v>
      </c>
      <c r="K22" s="411">
        <v>0.01</v>
      </c>
      <c r="L22" s="408">
        <v>0.25</v>
      </c>
      <c r="M22" s="408">
        <v>0.71</v>
      </c>
      <c r="N22" s="408">
        <v>0.23</v>
      </c>
      <c r="O22" s="406">
        <v>1.4</v>
      </c>
      <c r="P22" s="407">
        <v>470</v>
      </c>
      <c r="Q22" s="407">
        <v>36</v>
      </c>
      <c r="R22" s="406">
        <v>6</v>
      </c>
      <c r="S22" s="406">
        <v>1.1000000000000001</v>
      </c>
      <c r="T22" s="406">
        <v>6.7</v>
      </c>
      <c r="U22" s="408">
        <v>1.9</v>
      </c>
      <c r="V22" s="35"/>
      <c r="W22" s="35"/>
      <c r="X22" s="35"/>
      <c r="Y22" s="35"/>
      <c r="Z22" s="35"/>
      <c r="AA22" s="35"/>
      <c r="AB22" s="35"/>
      <c r="AC22" s="35"/>
      <c r="AD22" s="35"/>
      <c r="AE22" s="35"/>
      <c r="AF22" s="35"/>
      <c r="AG22" s="35"/>
      <c r="AH22" s="35"/>
      <c r="AI22" s="35"/>
      <c r="AJ22" s="35"/>
      <c r="AK22" s="35"/>
      <c r="AL22" s="35"/>
      <c r="AM22" s="35"/>
      <c r="AN22" s="36"/>
      <c r="AO22" s="36"/>
      <c r="AP22" s="36"/>
      <c r="AQ22" s="36"/>
      <c r="AR22" s="36"/>
      <c r="AS22" s="36"/>
      <c r="AT22" s="36"/>
      <c r="AU22" s="36"/>
      <c r="AV22" s="36"/>
      <c r="AW22" s="36"/>
      <c r="AX22" s="36"/>
      <c r="AY22" s="36"/>
    </row>
    <row r="23" spans="1:51" s="37" customFormat="1" ht="12" x14ac:dyDescent="0.2">
      <c r="A23" s="85">
        <v>675</v>
      </c>
      <c r="B23" s="38" t="s">
        <v>85</v>
      </c>
      <c r="C23" s="449">
        <v>45273</v>
      </c>
      <c r="D23" s="407">
        <v>140</v>
      </c>
      <c r="E23" s="407">
        <v>74</v>
      </c>
      <c r="F23" s="406">
        <v>9</v>
      </c>
      <c r="G23" s="414">
        <v>2</v>
      </c>
      <c r="H23" s="408">
        <v>0.34</v>
      </c>
      <c r="I23" s="408">
        <v>0.21</v>
      </c>
      <c r="J23" s="406">
        <v>2</v>
      </c>
      <c r="K23" s="412">
        <v>0.01</v>
      </c>
      <c r="L23" s="408">
        <v>0.7</v>
      </c>
      <c r="M23" s="408">
        <v>0.9</v>
      </c>
      <c r="N23" s="408">
        <v>0.24</v>
      </c>
      <c r="O23" s="406">
        <v>4.9000000000000004</v>
      </c>
      <c r="P23" s="407">
        <v>750</v>
      </c>
      <c r="Q23" s="407">
        <v>98</v>
      </c>
      <c r="R23" s="407">
        <v>23</v>
      </c>
      <c r="S23" s="406">
        <v>3.2</v>
      </c>
      <c r="T23" s="407">
        <v>12</v>
      </c>
      <c r="U23" s="406">
        <v>4.0999999999999996</v>
      </c>
      <c r="V23" s="35"/>
      <c r="W23" s="35"/>
      <c r="X23" s="35"/>
      <c r="Y23" s="35"/>
      <c r="Z23" s="35"/>
      <c r="AA23" s="35"/>
      <c r="AB23" s="35"/>
      <c r="AC23" s="35"/>
      <c r="AD23" s="35"/>
      <c r="AE23" s="35"/>
      <c r="AF23" s="35"/>
      <c r="AG23" s="35"/>
      <c r="AH23" s="35"/>
      <c r="AI23" s="35"/>
      <c r="AJ23" s="35"/>
      <c r="AK23" s="35"/>
      <c r="AL23" s="35"/>
      <c r="AM23" s="35"/>
      <c r="AN23" s="36"/>
      <c r="AO23" s="36"/>
      <c r="AP23" s="36"/>
      <c r="AQ23" s="36"/>
      <c r="AR23" s="36"/>
      <c r="AS23" s="36"/>
      <c r="AT23" s="36"/>
      <c r="AU23" s="36"/>
      <c r="AV23" s="36"/>
      <c r="AW23" s="36"/>
      <c r="AX23" s="36"/>
      <c r="AY23" s="36"/>
    </row>
    <row r="24" spans="1:51" s="1" customFormat="1" x14ac:dyDescent="0.2">
      <c r="A24" s="92"/>
      <c r="B24" s="92"/>
      <c r="C24" s="93"/>
      <c r="D24" s="92"/>
      <c r="E24" s="92"/>
      <c r="F24" s="92"/>
      <c r="G24" s="151"/>
      <c r="H24" s="92"/>
      <c r="I24" s="92"/>
      <c r="J24" s="92"/>
      <c r="K24" s="151"/>
      <c r="L24" s="92"/>
      <c r="M24" s="92"/>
      <c r="N24" s="92"/>
      <c r="O24" s="92"/>
      <c r="P24" s="94"/>
      <c r="Q24" s="94"/>
      <c r="R24" s="92"/>
      <c r="S24" s="92"/>
      <c r="T24" s="92"/>
      <c r="U24" s="92"/>
      <c r="V24" s="17"/>
      <c r="W24" s="17"/>
      <c r="X24" s="17"/>
      <c r="Y24" s="17"/>
      <c r="Z24" s="17"/>
      <c r="AA24" s="17"/>
      <c r="AB24" s="17"/>
      <c r="AC24" s="17"/>
      <c r="AD24" s="17"/>
      <c r="AE24" s="17"/>
      <c r="AF24" s="17"/>
      <c r="AG24" s="17"/>
      <c r="AH24" s="17"/>
      <c r="AI24" s="17"/>
      <c r="AJ24" s="17"/>
      <c r="AK24" s="17"/>
      <c r="AL24" s="17"/>
      <c r="AM24" s="17"/>
    </row>
    <row r="25" spans="1:51" s="1" customFormat="1" x14ac:dyDescent="0.2">
      <c r="A25" s="17"/>
      <c r="B25" s="17"/>
      <c r="C25" s="95"/>
      <c r="D25" s="17"/>
      <c r="E25" s="17"/>
      <c r="F25" s="17"/>
      <c r="G25" s="17"/>
      <c r="H25" s="17"/>
      <c r="I25" s="17"/>
      <c r="J25" s="17"/>
      <c r="K25" s="17"/>
      <c r="L25" s="17"/>
      <c r="M25" s="17"/>
      <c r="N25" s="17"/>
      <c r="O25" s="17"/>
      <c r="P25" s="13"/>
      <c r="Q25" s="13"/>
      <c r="R25" s="17"/>
      <c r="S25" s="17"/>
      <c r="T25" s="17"/>
      <c r="U25" s="17"/>
      <c r="V25" s="17"/>
      <c r="W25" s="17"/>
      <c r="X25" s="17"/>
      <c r="Y25" s="17"/>
      <c r="Z25" s="17"/>
      <c r="AA25" s="17"/>
      <c r="AB25" s="17"/>
      <c r="AC25" s="17"/>
      <c r="AD25" s="17"/>
      <c r="AE25" s="17"/>
      <c r="AF25" s="17"/>
      <c r="AG25" s="17"/>
      <c r="AH25" s="17"/>
      <c r="AI25" s="17"/>
      <c r="AJ25" s="17"/>
      <c r="AK25" s="17"/>
      <c r="AL25" s="17"/>
      <c r="AM25" s="17"/>
    </row>
    <row r="26" spans="1:51" s="1" customFormat="1" x14ac:dyDescent="0.2">
      <c r="A26" s="101" t="s">
        <v>165</v>
      </c>
      <c r="B26" s="101"/>
      <c r="C26" s="102"/>
      <c r="D26" s="103"/>
      <c r="E26" s="103"/>
      <c r="F26" s="120"/>
      <c r="G26" s="120"/>
      <c r="H26" s="120"/>
      <c r="I26" s="108"/>
      <c r="J26" s="120" t="s">
        <v>98</v>
      </c>
      <c r="K26" s="120"/>
      <c r="L26" s="103"/>
      <c r="M26" s="105"/>
      <c r="N26" s="105"/>
      <c r="O26" s="105"/>
      <c r="P26" s="106"/>
      <c r="Q26" s="106"/>
      <c r="R26" s="105"/>
      <c r="S26" s="105"/>
      <c r="T26" s="105"/>
      <c r="U26" s="105"/>
      <c r="V26" s="17"/>
      <c r="W26" s="17"/>
      <c r="X26" s="17"/>
      <c r="Y26" s="17"/>
      <c r="Z26" s="17"/>
      <c r="AA26" s="17"/>
      <c r="AB26" s="17"/>
      <c r="AC26" s="17"/>
      <c r="AD26" s="17"/>
      <c r="AE26" s="17"/>
      <c r="AF26" s="17"/>
      <c r="AG26" s="17"/>
      <c r="AH26" s="17"/>
      <c r="AI26" s="17"/>
      <c r="AJ26" s="17"/>
      <c r="AK26" s="17"/>
      <c r="AL26" s="17"/>
      <c r="AM26" s="17"/>
    </row>
    <row r="27" spans="1:51" s="1" customFormat="1" x14ac:dyDescent="0.2">
      <c r="A27" s="108"/>
      <c r="B27" s="108"/>
      <c r="C27" s="121"/>
      <c r="D27" s="166"/>
      <c r="E27" s="166"/>
      <c r="F27" s="167"/>
      <c r="G27" s="167"/>
      <c r="H27" s="167"/>
      <c r="I27" s="168"/>
      <c r="J27" s="169"/>
      <c r="K27" s="169"/>
      <c r="L27" s="170"/>
      <c r="M27" s="171"/>
      <c r="N27" s="172"/>
      <c r="O27" s="172"/>
      <c r="P27" s="168"/>
      <c r="Q27" s="168"/>
      <c r="R27" s="172"/>
      <c r="S27" s="172"/>
      <c r="T27" s="172"/>
      <c r="U27" s="172"/>
      <c r="V27" s="17"/>
      <c r="W27" s="17"/>
      <c r="X27" s="17"/>
      <c r="Y27" s="17"/>
      <c r="Z27" s="17"/>
      <c r="AA27" s="17"/>
      <c r="AB27" s="17"/>
      <c r="AC27" s="17"/>
      <c r="AD27" s="17"/>
      <c r="AE27" s="17"/>
      <c r="AF27" s="17"/>
      <c r="AG27" s="17"/>
      <c r="AH27" s="17"/>
      <c r="AI27" s="17"/>
      <c r="AJ27" s="17"/>
      <c r="AK27" s="17"/>
      <c r="AL27" s="17"/>
      <c r="AM27" s="17"/>
    </row>
    <row r="28" spans="1:51" s="37" customFormat="1" ht="12" x14ac:dyDescent="0.2">
      <c r="A28" s="85">
        <v>2</v>
      </c>
      <c r="B28" s="38" t="s">
        <v>47</v>
      </c>
      <c r="C28" s="234" t="s">
        <v>193</v>
      </c>
      <c r="D28" s="142">
        <v>210</v>
      </c>
      <c r="E28" s="145">
        <v>78</v>
      </c>
      <c r="F28" s="145">
        <v>18</v>
      </c>
      <c r="G28" s="230">
        <v>2</v>
      </c>
      <c r="H28" s="147">
        <v>0.36</v>
      </c>
      <c r="I28" s="75">
        <v>0.32</v>
      </c>
      <c r="J28" s="76">
        <v>1.8</v>
      </c>
      <c r="K28" s="149">
        <v>3.1E-2</v>
      </c>
      <c r="L28" s="75">
        <v>0.25</v>
      </c>
      <c r="M28" s="75">
        <v>0.84</v>
      </c>
      <c r="N28" s="75">
        <v>0.63</v>
      </c>
      <c r="O28" s="76">
        <v>5.9</v>
      </c>
      <c r="P28" s="142">
        <v>1100</v>
      </c>
      <c r="Q28" s="142">
        <v>77</v>
      </c>
      <c r="R28" s="76">
        <v>8.1</v>
      </c>
      <c r="S28" s="76">
        <v>1.1000000000000001</v>
      </c>
      <c r="T28" s="76">
        <v>7.8</v>
      </c>
      <c r="U28" s="77">
        <v>2.6</v>
      </c>
      <c r="V28" s="35"/>
      <c r="W28" s="35"/>
      <c r="X28" s="35"/>
      <c r="Y28" s="35"/>
      <c r="Z28" s="35"/>
      <c r="AA28" s="35"/>
      <c r="AB28" s="35"/>
      <c r="AC28" s="35"/>
      <c r="AD28" s="35"/>
      <c r="AE28" s="35"/>
      <c r="AF28" s="35"/>
      <c r="AG28" s="35"/>
      <c r="AH28" s="35"/>
      <c r="AI28" s="35"/>
      <c r="AJ28" s="35"/>
      <c r="AK28" s="35"/>
      <c r="AL28" s="35"/>
      <c r="AM28" s="35"/>
      <c r="AN28" s="36"/>
      <c r="AO28" s="36"/>
      <c r="AP28" s="36"/>
      <c r="AQ28" s="36"/>
      <c r="AR28" s="36"/>
      <c r="AS28" s="36"/>
      <c r="AT28" s="36"/>
      <c r="AU28" s="36"/>
      <c r="AV28" s="36"/>
      <c r="AW28" s="36"/>
      <c r="AX28" s="36"/>
      <c r="AY28" s="36"/>
    </row>
    <row r="29" spans="1:51" s="37" customFormat="1" ht="12" x14ac:dyDescent="0.2">
      <c r="A29" s="85">
        <v>2</v>
      </c>
      <c r="B29" s="38" t="s">
        <v>47</v>
      </c>
      <c r="C29" s="64">
        <v>44971</v>
      </c>
      <c r="D29" s="142">
        <v>140</v>
      </c>
      <c r="E29" s="145">
        <v>65</v>
      </c>
      <c r="F29" s="145">
        <v>11</v>
      </c>
      <c r="G29" s="230">
        <v>2</v>
      </c>
      <c r="H29" s="147">
        <v>0.31</v>
      </c>
      <c r="I29" s="75">
        <v>0.2</v>
      </c>
      <c r="J29" s="76">
        <v>1.7</v>
      </c>
      <c r="K29" s="149">
        <v>2.4E-2</v>
      </c>
      <c r="L29" s="75">
        <v>0.2</v>
      </c>
      <c r="M29" s="75">
        <v>0.81</v>
      </c>
      <c r="N29" s="75">
        <v>0.4</v>
      </c>
      <c r="O29" s="76">
        <v>4.5</v>
      </c>
      <c r="P29" s="142">
        <v>670</v>
      </c>
      <c r="Q29" s="142">
        <v>37</v>
      </c>
      <c r="R29" s="76">
        <v>7.2</v>
      </c>
      <c r="S29" s="76">
        <v>1.1000000000000001</v>
      </c>
      <c r="T29" s="76">
        <v>7.2</v>
      </c>
      <c r="U29" s="77">
        <v>2.8</v>
      </c>
      <c r="V29" s="35"/>
      <c r="W29" s="35"/>
      <c r="X29" s="35"/>
      <c r="Y29" s="35"/>
      <c r="Z29" s="35"/>
      <c r="AA29" s="35"/>
      <c r="AB29" s="35"/>
      <c r="AC29" s="35"/>
      <c r="AD29" s="35"/>
      <c r="AE29" s="35"/>
      <c r="AF29" s="35"/>
      <c r="AG29" s="35"/>
      <c r="AH29" s="35"/>
      <c r="AI29" s="35"/>
      <c r="AJ29" s="35"/>
      <c r="AK29" s="35"/>
      <c r="AL29" s="35"/>
      <c r="AM29" s="35"/>
      <c r="AN29" s="36"/>
      <c r="AO29" s="36"/>
      <c r="AP29" s="36"/>
      <c r="AQ29" s="36"/>
      <c r="AR29" s="36"/>
      <c r="AS29" s="36"/>
      <c r="AT29" s="36"/>
      <c r="AU29" s="36"/>
      <c r="AV29" s="36"/>
      <c r="AW29" s="36"/>
      <c r="AX29" s="36"/>
      <c r="AY29" s="36"/>
    </row>
    <row r="30" spans="1:51" s="37" customFormat="1" ht="12" x14ac:dyDescent="0.2">
      <c r="A30" s="85">
        <v>2</v>
      </c>
      <c r="B30" s="38" t="s">
        <v>47</v>
      </c>
      <c r="C30" s="64">
        <v>44999</v>
      </c>
      <c r="D30" s="142">
        <v>160</v>
      </c>
      <c r="E30" s="145">
        <v>66</v>
      </c>
      <c r="F30" s="145">
        <v>11</v>
      </c>
      <c r="G30" s="220">
        <v>2</v>
      </c>
      <c r="H30" s="147">
        <v>0.32</v>
      </c>
      <c r="I30" s="75">
        <v>0.2</v>
      </c>
      <c r="J30" s="76">
        <v>1</v>
      </c>
      <c r="K30" s="149">
        <v>1.7999999999999999E-2</v>
      </c>
      <c r="L30" s="75">
        <v>0.23</v>
      </c>
      <c r="M30" s="75">
        <v>0.79</v>
      </c>
      <c r="N30" s="75">
        <v>0.28999999999999998</v>
      </c>
      <c r="O30" s="76">
        <v>3.4</v>
      </c>
      <c r="P30" s="142">
        <v>670</v>
      </c>
      <c r="Q30" s="142">
        <v>45</v>
      </c>
      <c r="R30" s="76">
        <v>7.2</v>
      </c>
      <c r="S30" s="76">
        <v>1.2</v>
      </c>
      <c r="T30" s="76">
        <v>7.6</v>
      </c>
      <c r="U30" s="77">
        <v>3</v>
      </c>
      <c r="V30" s="35"/>
      <c r="W30" s="35"/>
      <c r="X30" s="35"/>
      <c r="Y30" s="35"/>
      <c r="Z30" s="35"/>
      <c r="AA30" s="35"/>
      <c r="AB30" s="35"/>
      <c r="AC30" s="35"/>
      <c r="AD30" s="35"/>
      <c r="AE30" s="35"/>
      <c r="AF30" s="35"/>
      <c r="AG30" s="35"/>
      <c r="AH30" s="35"/>
      <c r="AI30" s="35"/>
      <c r="AJ30" s="35"/>
      <c r="AK30" s="35"/>
      <c r="AL30" s="35"/>
      <c r="AM30" s="35"/>
      <c r="AN30" s="36"/>
      <c r="AO30" s="36"/>
      <c r="AP30" s="36"/>
      <c r="AQ30" s="36"/>
      <c r="AR30" s="36"/>
      <c r="AS30" s="36"/>
      <c r="AT30" s="36"/>
      <c r="AU30" s="36"/>
      <c r="AV30" s="36"/>
      <c r="AW30" s="36"/>
      <c r="AX30" s="36"/>
      <c r="AY30" s="36"/>
    </row>
    <row r="31" spans="1:51" s="37" customFormat="1" ht="12" x14ac:dyDescent="0.2">
      <c r="A31" s="85">
        <v>2</v>
      </c>
      <c r="B31" s="38" t="s">
        <v>47</v>
      </c>
      <c r="C31" s="64">
        <v>45034</v>
      </c>
      <c r="D31" s="142">
        <v>140</v>
      </c>
      <c r="E31" s="145">
        <v>67</v>
      </c>
      <c r="F31" s="231">
        <v>5</v>
      </c>
      <c r="G31" s="230">
        <v>30</v>
      </c>
      <c r="H31" s="147">
        <v>0.31</v>
      </c>
      <c r="I31" s="75">
        <v>0.15</v>
      </c>
      <c r="J31" s="76">
        <v>1.1000000000000001</v>
      </c>
      <c r="K31" s="149">
        <v>1.7999999999999999E-2</v>
      </c>
      <c r="L31" s="75">
        <v>0.22</v>
      </c>
      <c r="M31" s="75">
        <v>0.88</v>
      </c>
      <c r="N31" s="75">
        <v>0.26</v>
      </c>
      <c r="O31" s="76">
        <v>3.3</v>
      </c>
      <c r="P31" s="142">
        <v>600</v>
      </c>
      <c r="Q31" s="142">
        <v>41</v>
      </c>
      <c r="R31" s="76">
        <v>6.4</v>
      </c>
      <c r="S31" s="76">
        <v>1</v>
      </c>
      <c r="T31" s="76">
        <v>6.8</v>
      </c>
      <c r="U31" s="77">
        <v>3.1</v>
      </c>
      <c r="V31" s="35"/>
      <c r="W31" s="35"/>
      <c r="X31" s="35"/>
      <c r="Y31" s="35"/>
      <c r="Z31" s="35"/>
      <c r="AA31" s="35"/>
      <c r="AB31" s="35"/>
      <c r="AC31" s="35"/>
      <c r="AD31" s="35"/>
      <c r="AE31" s="35"/>
      <c r="AF31" s="35"/>
      <c r="AG31" s="35"/>
      <c r="AH31" s="35"/>
      <c r="AI31" s="35"/>
      <c r="AJ31" s="35"/>
      <c r="AK31" s="35"/>
      <c r="AL31" s="35"/>
      <c r="AM31" s="35"/>
      <c r="AN31" s="36"/>
      <c r="AO31" s="36"/>
      <c r="AP31" s="36"/>
      <c r="AQ31" s="36"/>
      <c r="AR31" s="36"/>
      <c r="AS31" s="36"/>
      <c r="AT31" s="36"/>
      <c r="AU31" s="36"/>
      <c r="AV31" s="36"/>
      <c r="AW31" s="36"/>
      <c r="AX31" s="36"/>
      <c r="AY31" s="36"/>
    </row>
    <row r="32" spans="1:51" s="36" customFormat="1" ht="12" x14ac:dyDescent="0.2">
      <c r="A32" s="85">
        <v>2</v>
      </c>
      <c r="B32" s="38" t="s">
        <v>47</v>
      </c>
      <c r="C32" s="64">
        <v>45062</v>
      </c>
      <c r="D32" s="142">
        <v>90</v>
      </c>
      <c r="E32" s="145">
        <v>50</v>
      </c>
      <c r="F32" s="216">
        <v>5</v>
      </c>
      <c r="G32" s="220">
        <v>2</v>
      </c>
      <c r="H32" s="147">
        <v>0.28999999999999998</v>
      </c>
      <c r="I32" s="75">
        <v>0.12</v>
      </c>
      <c r="J32" s="76">
        <v>1.1000000000000001</v>
      </c>
      <c r="K32" s="149">
        <v>1.2E-2</v>
      </c>
      <c r="L32" s="75">
        <v>0.22</v>
      </c>
      <c r="M32" s="75">
        <v>0.72</v>
      </c>
      <c r="N32" s="75">
        <v>0.26</v>
      </c>
      <c r="O32" s="76">
        <v>2.7</v>
      </c>
      <c r="P32" s="142">
        <v>530</v>
      </c>
      <c r="Q32" s="142">
        <v>52</v>
      </c>
      <c r="R32" s="76">
        <v>7.2</v>
      </c>
      <c r="S32" s="76">
        <v>1.2</v>
      </c>
      <c r="T32" s="76">
        <v>7.3</v>
      </c>
      <c r="U32" s="77">
        <v>2.2999999999999998</v>
      </c>
      <c r="V32" s="35"/>
      <c r="W32" s="35"/>
      <c r="X32" s="35"/>
      <c r="Y32" s="35"/>
      <c r="Z32" s="35"/>
      <c r="AA32" s="35"/>
      <c r="AB32" s="35"/>
      <c r="AC32" s="35"/>
      <c r="AD32" s="35"/>
      <c r="AE32" s="35"/>
      <c r="AF32" s="35"/>
      <c r="AG32" s="35"/>
      <c r="AH32" s="35"/>
      <c r="AI32" s="35"/>
      <c r="AJ32" s="35"/>
      <c r="AK32" s="35"/>
      <c r="AL32" s="35"/>
      <c r="AM32" s="35"/>
      <c r="AN32" s="35"/>
      <c r="AO32" s="35"/>
    </row>
    <row r="33" spans="1:51" s="37" customFormat="1" ht="12" x14ac:dyDescent="0.2">
      <c r="A33" s="85">
        <v>2</v>
      </c>
      <c r="B33" s="38" t="s">
        <v>47</v>
      </c>
      <c r="C33" s="64">
        <v>45090</v>
      </c>
      <c r="D33" s="142">
        <v>60</v>
      </c>
      <c r="E33" s="145">
        <v>28</v>
      </c>
      <c r="F33" s="164">
        <v>5</v>
      </c>
      <c r="G33" s="220">
        <v>2</v>
      </c>
      <c r="H33" s="147">
        <v>0.28999999999999998</v>
      </c>
      <c r="I33" s="75">
        <v>0.13</v>
      </c>
      <c r="J33" s="76">
        <v>1.4</v>
      </c>
      <c r="K33" s="149">
        <v>0.01</v>
      </c>
      <c r="L33" s="75">
        <v>0.18</v>
      </c>
      <c r="M33" s="75">
        <v>0.57999999999999996</v>
      </c>
      <c r="N33" s="75">
        <v>0.25</v>
      </c>
      <c r="O33" s="76">
        <v>2.5</v>
      </c>
      <c r="P33" s="142">
        <v>480</v>
      </c>
      <c r="Q33" s="142">
        <v>81</v>
      </c>
      <c r="R33" s="76">
        <v>34</v>
      </c>
      <c r="S33" s="76">
        <v>2.4</v>
      </c>
      <c r="T33" s="76">
        <v>14</v>
      </c>
      <c r="U33" s="77">
        <v>1.6</v>
      </c>
      <c r="V33" s="35"/>
      <c r="W33" s="35"/>
      <c r="X33" s="35"/>
      <c r="Y33" s="35"/>
      <c r="Z33" s="35"/>
      <c r="AA33" s="35"/>
      <c r="AB33" s="35"/>
      <c r="AC33" s="35"/>
      <c r="AD33" s="35"/>
      <c r="AE33" s="35"/>
      <c r="AF33" s="35"/>
      <c r="AG33" s="35"/>
      <c r="AH33" s="35"/>
      <c r="AI33" s="35"/>
      <c r="AJ33" s="35"/>
      <c r="AK33" s="35"/>
      <c r="AL33" s="35"/>
      <c r="AM33" s="35"/>
      <c r="AN33" s="36"/>
      <c r="AO33" s="36"/>
      <c r="AP33" s="36"/>
      <c r="AQ33" s="36"/>
      <c r="AR33" s="36"/>
      <c r="AS33" s="36"/>
      <c r="AT33" s="36"/>
      <c r="AU33" s="36"/>
      <c r="AV33" s="36"/>
      <c r="AW33" s="36"/>
      <c r="AX33" s="36"/>
      <c r="AY33" s="36"/>
    </row>
    <row r="34" spans="1:51" s="37" customFormat="1" ht="12" x14ac:dyDescent="0.2">
      <c r="A34" s="85">
        <v>2</v>
      </c>
      <c r="B34" s="38" t="s">
        <v>47</v>
      </c>
      <c r="C34" s="64">
        <v>45133</v>
      </c>
      <c r="D34" s="142">
        <v>64</v>
      </c>
      <c r="E34" s="145">
        <v>36</v>
      </c>
      <c r="F34" s="164">
        <v>5</v>
      </c>
      <c r="G34" s="220">
        <v>2</v>
      </c>
      <c r="H34" s="147">
        <v>0.34</v>
      </c>
      <c r="I34" s="75">
        <v>0.12</v>
      </c>
      <c r="J34" s="76">
        <v>0.97</v>
      </c>
      <c r="K34" s="149">
        <v>5.0000000000000001E-3</v>
      </c>
      <c r="L34" s="75">
        <v>0.17</v>
      </c>
      <c r="M34" s="75">
        <v>0.65</v>
      </c>
      <c r="N34" s="75">
        <v>0.27</v>
      </c>
      <c r="O34" s="76">
        <v>1.8</v>
      </c>
      <c r="P34" s="142">
        <v>870</v>
      </c>
      <c r="Q34" s="142">
        <v>65</v>
      </c>
      <c r="R34" s="76">
        <v>6.9</v>
      </c>
      <c r="S34" s="76">
        <v>1.3</v>
      </c>
      <c r="T34" s="76">
        <v>7.4</v>
      </c>
      <c r="U34" s="77">
        <v>1.4</v>
      </c>
      <c r="V34" s="35"/>
      <c r="W34" s="35"/>
      <c r="X34" s="35"/>
      <c r="Y34" s="35"/>
      <c r="Z34" s="35"/>
      <c r="AA34" s="35"/>
      <c r="AB34" s="35"/>
      <c r="AC34" s="35"/>
      <c r="AD34" s="35"/>
      <c r="AE34" s="35"/>
      <c r="AF34" s="35"/>
      <c r="AG34" s="35"/>
      <c r="AH34" s="35"/>
      <c r="AI34" s="35"/>
      <c r="AJ34" s="35"/>
      <c r="AK34" s="35"/>
      <c r="AL34" s="35"/>
      <c r="AM34" s="35"/>
      <c r="AN34" s="36"/>
      <c r="AO34" s="36"/>
      <c r="AP34" s="36"/>
      <c r="AQ34" s="36"/>
      <c r="AR34" s="36"/>
      <c r="AS34" s="36"/>
      <c r="AT34" s="36"/>
      <c r="AU34" s="36"/>
      <c r="AV34" s="36"/>
      <c r="AW34" s="36"/>
      <c r="AX34" s="36"/>
      <c r="AY34" s="36"/>
    </row>
    <row r="35" spans="1:51" s="37" customFormat="1" ht="12" x14ac:dyDescent="0.2">
      <c r="A35" s="85">
        <v>2</v>
      </c>
      <c r="B35" s="38" t="s">
        <v>47</v>
      </c>
      <c r="C35" s="36" t="s">
        <v>206</v>
      </c>
      <c r="D35" s="407">
        <v>220</v>
      </c>
      <c r="E35" s="407">
        <v>117</v>
      </c>
      <c r="F35" s="407">
        <v>24</v>
      </c>
      <c r="G35" s="406">
        <v>3</v>
      </c>
      <c r="H35" s="408">
        <v>0.51</v>
      </c>
      <c r="I35" s="408">
        <v>0.43</v>
      </c>
      <c r="J35" s="406">
        <v>1.2</v>
      </c>
      <c r="K35" s="411">
        <v>4.2999999999999997E-2</v>
      </c>
      <c r="L35" s="408">
        <v>0.28000000000000003</v>
      </c>
      <c r="M35" s="408">
        <v>0.92</v>
      </c>
      <c r="N35" s="408">
        <v>0.8</v>
      </c>
      <c r="O35" s="406">
        <v>6.8</v>
      </c>
      <c r="P35" s="407">
        <v>1800</v>
      </c>
      <c r="Q35" s="407">
        <v>140</v>
      </c>
      <c r="R35" s="406">
        <v>6.4</v>
      </c>
      <c r="S35" s="408">
        <v>0.89</v>
      </c>
      <c r="T35" s="406">
        <v>5.7</v>
      </c>
      <c r="U35" s="406">
        <v>2</v>
      </c>
      <c r="V35" s="35"/>
      <c r="W35" s="35"/>
      <c r="X35" s="35"/>
      <c r="Y35" s="35"/>
      <c r="Z35" s="35"/>
      <c r="AA35" s="35"/>
      <c r="AB35" s="35"/>
      <c r="AC35" s="35"/>
      <c r="AD35" s="35"/>
      <c r="AE35" s="35"/>
      <c r="AF35" s="35"/>
      <c r="AG35" s="35"/>
      <c r="AH35" s="35"/>
      <c r="AI35" s="35"/>
      <c r="AJ35" s="35"/>
      <c r="AK35" s="35"/>
      <c r="AL35" s="35"/>
      <c r="AM35" s="35"/>
      <c r="AN35" s="36"/>
      <c r="AO35" s="36"/>
      <c r="AP35" s="36"/>
      <c r="AQ35" s="36"/>
      <c r="AR35" s="36"/>
      <c r="AS35" s="36"/>
      <c r="AT35" s="36"/>
      <c r="AU35" s="36"/>
      <c r="AV35" s="36"/>
      <c r="AW35" s="36"/>
      <c r="AX35" s="36"/>
      <c r="AY35" s="36"/>
    </row>
    <row r="36" spans="1:51" s="37" customFormat="1" ht="12" x14ac:dyDescent="0.2">
      <c r="A36" s="85">
        <v>2</v>
      </c>
      <c r="B36" s="38" t="s">
        <v>47</v>
      </c>
      <c r="C36" s="64">
        <v>45189</v>
      </c>
      <c r="D36" s="142">
        <v>110</v>
      </c>
      <c r="E36" s="145">
        <v>48</v>
      </c>
      <c r="F36" s="216">
        <v>5</v>
      </c>
      <c r="G36" s="220">
        <v>2</v>
      </c>
      <c r="H36" s="147">
        <v>0.43</v>
      </c>
      <c r="I36" s="162">
        <v>5.7000000000000002E-2</v>
      </c>
      <c r="J36" s="76">
        <v>1</v>
      </c>
      <c r="K36" s="232">
        <v>1.1000000000000001</v>
      </c>
      <c r="L36" s="75">
        <v>0.19</v>
      </c>
      <c r="M36" s="75">
        <v>0.86</v>
      </c>
      <c r="N36" s="76">
        <v>1.7</v>
      </c>
      <c r="O36" s="76">
        <v>1.8</v>
      </c>
      <c r="P36" s="142">
        <v>1200</v>
      </c>
      <c r="Q36" s="142">
        <v>11</v>
      </c>
      <c r="R36" s="76">
        <v>7.4</v>
      </c>
      <c r="S36" s="76">
        <v>1.2</v>
      </c>
      <c r="T36" s="76">
        <v>6.8</v>
      </c>
      <c r="U36" s="77">
        <v>2</v>
      </c>
      <c r="V36" s="35"/>
      <c r="W36" s="35"/>
      <c r="X36" s="35"/>
      <c r="Y36" s="35"/>
      <c r="Z36" s="35"/>
      <c r="AA36" s="35"/>
      <c r="AB36" s="35"/>
      <c r="AC36" s="35"/>
      <c r="AD36" s="35"/>
      <c r="AE36" s="35"/>
      <c r="AF36" s="35"/>
      <c r="AG36" s="35"/>
      <c r="AH36" s="35"/>
      <c r="AI36" s="35"/>
      <c r="AJ36" s="35"/>
      <c r="AK36" s="35"/>
      <c r="AL36" s="35"/>
      <c r="AM36" s="35"/>
      <c r="AN36" s="36"/>
      <c r="AO36" s="36"/>
      <c r="AP36" s="36"/>
      <c r="AQ36" s="36"/>
      <c r="AR36" s="36"/>
      <c r="AS36" s="36"/>
      <c r="AT36" s="36"/>
      <c r="AU36" s="36"/>
      <c r="AV36" s="36"/>
      <c r="AW36" s="36"/>
      <c r="AX36" s="36"/>
      <c r="AY36" s="36"/>
    </row>
    <row r="37" spans="1:51" s="37" customFormat="1" ht="12" x14ac:dyDescent="0.2">
      <c r="A37" s="85">
        <v>2</v>
      </c>
      <c r="B37" s="38" t="s">
        <v>47</v>
      </c>
      <c r="C37" s="449">
        <v>45210</v>
      </c>
      <c r="D37" s="407">
        <v>190</v>
      </c>
      <c r="E37" s="407">
        <v>95</v>
      </c>
      <c r="F37" s="414">
        <v>5</v>
      </c>
      <c r="G37" s="406">
        <v>2</v>
      </c>
      <c r="H37" s="408">
        <v>0.5</v>
      </c>
      <c r="I37" s="408">
        <v>0.17</v>
      </c>
      <c r="J37" s="406">
        <v>1</v>
      </c>
      <c r="K37" s="411">
        <v>2.4E-2</v>
      </c>
      <c r="L37" s="408">
        <v>0.25</v>
      </c>
      <c r="M37" s="408">
        <v>0.94</v>
      </c>
      <c r="N37" s="408">
        <v>0.48</v>
      </c>
      <c r="O37" s="406">
        <v>3.8</v>
      </c>
      <c r="P37" s="407">
        <v>1600</v>
      </c>
      <c r="Q37" s="407">
        <v>45</v>
      </c>
      <c r="R37" s="406">
        <v>6.4</v>
      </c>
      <c r="S37" s="406">
        <v>1.2</v>
      </c>
      <c r="T37" s="406">
        <v>6.1</v>
      </c>
      <c r="U37" s="406">
        <v>2.5</v>
      </c>
      <c r="V37" s="35"/>
      <c r="W37" s="35"/>
      <c r="X37" s="35"/>
      <c r="Y37" s="35"/>
      <c r="Z37" s="35"/>
      <c r="AA37" s="35"/>
      <c r="AB37" s="35"/>
      <c r="AC37" s="35"/>
      <c r="AD37" s="35"/>
      <c r="AE37" s="35"/>
      <c r="AF37" s="35"/>
      <c r="AG37" s="35"/>
      <c r="AH37" s="35"/>
      <c r="AI37" s="35"/>
      <c r="AJ37" s="35"/>
      <c r="AK37" s="35"/>
      <c r="AL37" s="35"/>
      <c r="AM37" s="35"/>
      <c r="AN37" s="36"/>
      <c r="AO37" s="36"/>
      <c r="AP37" s="36"/>
      <c r="AQ37" s="36"/>
      <c r="AR37" s="36"/>
      <c r="AS37" s="36"/>
      <c r="AT37" s="36"/>
      <c r="AU37" s="36"/>
      <c r="AV37" s="36"/>
      <c r="AW37" s="36"/>
      <c r="AX37" s="36"/>
      <c r="AY37" s="36"/>
    </row>
    <row r="38" spans="1:51" s="37" customFormat="1" ht="12" x14ac:dyDescent="0.2">
      <c r="A38" s="85">
        <v>2</v>
      </c>
      <c r="B38" s="38" t="s">
        <v>47</v>
      </c>
      <c r="C38" s="449">
        <v>45246</v>
      </c>
      <c r="D38" s="407">
        <v>170</v>
      </c>
      <c r="E38" s="407">
        <v>81</v>
      </c>
      <c r="F38" s="406">
        <v>5</v>
      </c>
      <c r="G38" s="414">
        <v>2</v>
      </c>
      <c r="H38" s="408">
        <v>0.41</v>
      </c>
      <c r="I38" s="408">
        <v>0.15</v>
      </c>
      <c r="J38" s="406">
        <v>1</v>
      </c>
      <c r="K38" s="411">
        <v>1.6E-2</v>
      </c>
      <c r="L38" s="408">
        <v>0.21</v>
      </c>
      <c r="M38" s="408">
        <v>0.92</v>
      </c>
      <c r="N38" s="408">
        <v>0.38</v>
      </c>
      <c r="O38" s="406">
        <v>2.8</v>
      </c>
      <c r="P38" s="407">
        <v>1100</v>
      </c>
      <c r="Q38" s="407">
        <v>34</v>
      </c>
      <c r="R38" s="406">
        <v>6.1</v>
      </c>
      <c r="S38" s="406">
        <v>1.1000000000000001</v>
      </c>
      <c r="T38" s="406">
        <v>5.9</v>
      </c>
      <c r="U38" s="406">
        <v>2.6</v>
      </c>
      <c r="V38" s="35"/>
      <c r="W38" s="35"/>
      <c r="X38" s="35"/>
      <c r="Y38" s="35"/>
      <c r="Z38" s="35"/>
      <c r="AA38" s="35"/>
      <c r="AB38" s="35"/>
      <c r="AC38" s="35"/>
      <c r="AD38" s="35"/>
      <c r="AE38" s="35"/>
      <c r="AF38" s="35"/>
      <c r="AG38" s="35"/>
      <c r="AH38" s="35"/>
      <c r="AI38" s="35"/>
      <c r="AJ38" s="35"/>
      <c r="AK38" s="35"/>
      <c r="AL38" s="35"/>
      <c r="AM38" s="35"/>
      <c r="AN38" s="36"/>
      <c r="AO38" s="36"/>
      <c r="AP38" s="36"/>
      <c r="AQ38" s="36"/>
      <c r="AR38" s="36"/>
      <c r="AS38" s="36"/>
      <c r="AT38" s="36"/>
      <c r="AU38" s="36"/>
      <c r="AV38" s="36"/>
      <c r="AW38" s="36"/>
      <c r="AX38" s="36"/>
      <c r="AY38" s="36"/>
    </row>
    <row r="39" spans="1:51" s="37" customFormat="1" ht="12" x14ac:dyDescent="0.2">
      <c r="A39" s="85">
        <v>2</v>
      </c>
      <c r="B39" s="38" t="s">
        <v>47</v>
      </c>
      <c r="C39" s="449">
        <v>45272</v>
      </c>
      <c r="D39" s="407">
        <v>140</v>
      </c>
      <c r="E39" s="407">
        <v>73</v>
      </c>
      <c r="F39" s="414">
        <v>5</v>
      </c>
      <c r="G39" s="414">
        <v>2</v>
      </c>
      <c r="H39" s="408">
        <v>0.4</v>
      </c>
      <c r="I39" s="408">
        <v>0.17</v>
      </c>
      <c r="J39" s="406">
        <v>1.2</v>
      </c>
      <c r="K39" s="411">
        <v>1.4999999999999999E-2</v>
      </c>
      <c r="L39" s="408">
        <v>0.24</v>
      </c>
      <c r="M39" s="408">
        <v>0.91</v>
      </c>
      <c r="N39" s="408">
        <v>0.28999999999999998</v>
      </c>
      <c r="O39" s="406">
        <v>2.8</v>
      </c>
      <c r="P39" s="407">
        <v>1000</v>
      </c>
      <c r="Q39" s="407">
        <v>43</v>
      </c>
      <c r="R39" s="406">
        <v>6.8</v>
      </c>
      <c r="S39" s="406">
        <v>1.2</v>
      </c>
      <c r="T39" s="406">
        <v>6.3</v>
      </c>
      <c r="U39" s="406">
        <v>3</v>
      </c>
      <c r="V39" s="35"/>
      <c r="W39" s="35"/>
      <c r="X39" s="35"/>
      <c r="Y39" s="35"/>
      <c r="Z39" s="35"/>
      <c r="AA39" s="35"/>
      <c r="AB39" s="35"/>
      <c r="AC39" s="35"/>
      <c r="AD39" s="35"/>
      <c r="AE39" s="35"/>
      <c r="AF39" s="35"/>
      <c r="AG39" s="35"/>
      <c r="AH39" s="35"/>
      <c r="AI39" s="35"/>
      <c r="AJ39" s="35"/>
      <c r="AK39" s="35"/>
      <c r="AL39" s="35"/>
      <c r="AM39" s="35"/>
      <c r="AN39" s="36"/>
      <c r="AO39" s="36"/>
      <c r="AP39" s="36"/>
      <c r="AQ39" s="36"/>
      <c r="AR39" s="36"/>
      <c r="AS39" s="36"/>
      <c r="AT39" s="36"/>
      <c r="AU39" s="36"/>
      <c r="AV39" s="36"/>
      <c r="AW39" s="36"/>
      <c r="AX39" s="36"/>
      <c r="AY39" s="36"/>
    </row>
    <row r="40" spans="1:51" s="37" customFormat="1" x14ac:dyDescent="0.2">
      <c r="A40" s="35"/>
      <c r="B40" s="35"/>
      <c r="C40" s="46"/>
      <c r="D40" s="47"/>
      <c r="E40" s="47"/>
      <c r="F40" s="47"/>
      <c r="G40" s="47"/>
      <c r="H40" s="47"/>
      <c r="I40" s="48"/>
      <c r="J40" s="48"/>
      <c r="K40" s="17"/>
      <c r="L40" s="48"/>
      <c r="M40" s="50"/>
      <c r="N40" s="48"/>
      <c r="O40" s="50"/>
      <c r="P40" s="47"/>
      <c r="Q40" s="47"/>
      <c r="R40" s="50"/>
      <c r="S40" s="50"/>
      <c r="T40" s="50"/>
      <c r="U40" s="50"/>
      <c r="V40" s="35"/>
      <c r="W40" s="35"/>
      <c r="X40" s="35"/>
      <c r="Y40" s="35"/>
      <c r="Z40" s="35"/>
      <c r="AA40" s="35"/>
      <c r="AB40" s="35"/>
      <c r="AC40" s="35"/>
      <c r="AD40" s="35"/>
      <c r="AE40" s="35"/>
      <c r="AF40" s="35"/>
      <c r="AG40" s="35"/>
      <c r="AH40" s="35"/>
      <c r="AI40" s="35"/>
      <c r="AJ40" s="35"/>
      <c r="AK40" s="35"/>
      <c r="AL40" s="35"/>
      <c r="AM40" s="35"/>
      <c r="AN40" s="36"/>
      <c r="AO40" s="36"/>
      <c r="AP40" s="36"/>
      <c r="AQ40" s="36"/>
      <c r="AR40" s="36"/>
      <c r="AS40" s="36"/>
      <c r="AT40" s="36"/>
      <c r="AU40" s="36"/>
      <c r="AV40" s="36"/>
      <c r="AW40" s="36"/>
      <c r="AX40" s="36"/>
      <c r="AY40" s="36"/>
    </row>
    <row r="41" spans="1:51" s="37" customFormat="1" ht="12" x14ac:dyDescent="0.2">
      <c r="A41" s="35"/>
      <c r="B41" s="35"/>
      <c r="C41" s="122" t="s">
        <v>99</v>
      </c>
      <c r="D41" s="124">
        <f>MIN(D28:D39)</f>
        <v>60</v>
      </c>
      <c r="E41" s="124"/>
      <c r="F41" s="124">
        <f>MIN(F28:F39)</f>
        <v>5</v>
      </c>
      <c r="G41" s="124"/>
      <c r="H41" s="124"/>
      <c r="I41" s="125">
        <f t="shared" ref="I41:U41" si="0">MIN(I28:I39)</f>
        <v>5.7000000000000002E-2</v>
      </c>
      <c r="J41" s="125">
        <f t="shared" si="0"/>
        <v>0.97</v>
      </c>
      <c r="K41" s="125">
        <f t="shared" si="0"/>
        <v>5.0000000000000001E-3</v>
      </c>
      <c r="L41" s="125">
        <f t="shared" si="0"/>
        <v>0.17</v>
      </c>
      <c r="M41" s="123">
        <f t="shared" si="0"/>
        <v>0.57999999999999996</v>
      </c>
      <c r="N41" s="123">
        <f t="shared" si="0"/>
        <v>0.25</v>
      </c>
      <c r="O41" s="123">
        <f t="shared" si="0"/>
        <v>1.8</v>
      </c>
      <c r="P41" s="124">
        <f t="shared" si="0"/>
        <v>480</v>
      </c>
      <c r="Q41" s="124">
        <f t="shared" si="0"/>
        <v>11</v>
      </c>
      <c r="R41" s="123">
        <f t="shared" si="0"/>
        <v>6.1</v>
      </c>
      <c r="S41" s="123">
        <f t="shared" si="0"/>
        <v>0.89</v>
      </c>
      <c r="T41" s="123">
        <f t="shared" si="0"/>
        <v>5.7</v>
      </c>
      <c r="U41" s="123">
        <f t="shared" si="0"/>
        <v>1.4</v>
      </c>
      <c r="V41" s="35"/>
      <c r="W41" s="35"/>
      <c r="X41" s="35"/>
      <c r="Y41" s="35"/>
      <c r="Z41" s="35"/>
      <c r="AA41" s="35"/>
      <c r="AB41" s="35"/>
      <c r="AC41" s="35"/>
      <c r="AD41" s="35"/>
      <c r="AE41" s="35"/>
      <c r="AF41" s="35"/>
      <c r="AG41" s="35"/>
      <c r="AH41" s="35"/>
      <c r="AI41" s="35"/>
      <c r="AJ41" s="35"/>
      <c r="AK41" s="35"/>
      <c r="AL41" s="35"/>
      <c r="AM41" s="35"/>
      <c r="AN41" s="36"/>
      <c r="AO41" s="36"/>
      <c r="AP41" s="36"/>
      <c r="AQ41" s="36"/>
      <c r="AR41" s="36"/>
      <c r="AS41" s="36"/>
      <c r="AT41" s="36"/>
      <c r="AU41" s="36"/>
      <c r="AV41" s="36"/>
      <c r="AW41" s="36"/>
      <c r="AX41" s="36"/>
      <c r="AY41" s="36"/>
    </row>
    <row r="42" spans="1:51" s="37" customFormat="1" ht="12" x14ac:dyDescent="0.2">
      <c r="A42" s="35"/>
      <c r="B42" s="35"/>
      <c r="C42" s="122" t="s">
        <v>100</v>
      </c>
      <c r="D42" s="124">
        <f>AVERAGE(D28:D39)</f>
        <v>141.16666666666666</v>
      </c>
      <c r="E42" s="124"/>
      <c r="F42" s="124">
        <f>AVERAGE(F28:F39)</f>
        <v>8.6666666666666661</v>
      </c>
      <c r="G42" s="124"/>
      <c r="H42" s="124"/>
      <c r="I42" s="125">
        <f t="shared" ref="I42:U42" si="1">AVERAGE(I28:I39)</f>
        <v>0.18475</v>
      </c>
      <c r="J42" s="125">
        <f t="shared" si="1"/>
        <v>1.2058333333333333</v>
      </c>
      <c r="K42" s="125">
        <f t="shared" si="1"/>
        <v>0.10966666666666668</v>
      </c>
      <c r="L42" s="125">
        <f t="shared" si="1"/>
        <v>0.21999999999999997</v>
      </c>
      <c r="M42" s="123">
        <f t="shared" si="1"/>
        <v>0.81833333333333336</v>
      </c>
      <c r="N42" s="123">
        <f t="shared" si="1"/>
        <v>0.50083333333333335</v>
      </c>
      <c r="O42" s="123">
        <f t="shared" si="1"/>
        <v>3.5083333333333329</v>
      </c>
      <c r="P42" s="124">
        <f t="shared" si="1"/>
        <v>968.33333333333337</v>
      </c>
      <c r="Q42" s="124">
        <f t="shared" si="1"/>
        <v>55.916666666666664</v>
      </c>
      <c r="R42" s="123">
        <f t="shared" si="1"/>
        <v>9.1750000000000007</v>
      </c>
      <c r="S42" s="123">
        <f t="shared" si="1"/>
        <v>1.2408333333333332</v>
      </c>
      <c r="T42" s="123">
        <f t="shared" si="1"/>
        <v>7.4083333333333341</v>
      </c>
      <c r="U42" s="123">
        <f t="shared" si="1"/>
        <v>2.4083333333333337</v>
      </c>
      <c r="V42" s="35"/>
      <c r="W42" s="35"/>
      <c r="X42" s="35"/>
      <c r="Y42" s="35"/>
      <c r="Z42" s="35"/>
      <c r="AA42" s="35"/>
      <c r="AB42" s="35"/>
      <c r="AC42" s="35"/>
      <c r="AD42" s="35"/>
      <c r="AE42" s="35"/>
      <c r="AF42" s="35"/>
      <c r="AG42" s="35"/>
      <c r="AH42" s="35"/>
      <c r="AI42" s="35"/>
      <c r="AJ42" s="35"/>
      <c r="AK42" s="35"/>
      <c r="AL42" s="35"/>
      <c r="AM42" s="35"/>
      <c r="AN42" s="36"/>
      <c r="AO42" s="36"/>
      <c r="AP42" s="36"/>
      <c r="AQ42" s="36"/>
      <c r="AR42" s="36"/>
      <c r="AS42" s="36"/>
      <c r="AT42" s="36"/>
      <c r="AU42" s="36"/>
      <c r="AV42" s="36"/>
      <c r="AW42" s="36"/>
      <c r="AX42" s="36"/>
      <c r="AY42" s="36"/>
    </row>
    <row r="43" spans="1:51" s="37" customFormat="1" ht="12" x14ac:dyDescent="0.2">
      <c r="A43" s="35"/>
      <c r="B43" s="35"/>
      <c r="C43" s="122" t="s">
        <v>101</v>
      </c>
      <c r="D43" s="124">
        <f>MAX(D28:D39)</f>
        <v>220</v>
      </c>
      <c r="E43" s="124"/>
      <c r="F43" s="124">
        <f>MAX(F28:F39)</f>
        <v>24</v>
      </c>
      <c r="G43" s="124"/>
      <c r="H43" s="124"/>
      <c r="I43" s="125">
        <f t="shared" ref="I43:U43" si="2">MAX(I28:I39)</f>
        <v>0.43</v>
      </c>
      <c r="J43" s="125">
        <f t="shared" si="2"/>
        <v>1.8</v>
      </c>
      <c r="K43" s="125">
        <f t="shared" si="2"/>
        <v>1.1000000000000001</v>
      </c>
      <c r="L43" s="125">
        <f t="shared" si="2"/>
        <v>0.28000000000000003</v>
      </c>
      <c r="M43" s="123">
        <f t="shared" si="2"/>
        <v>0.94</v>
      </c>
      <c r="N43" s="123">
        <f t="shared" si="2"/>
        <v>1.7</v>
      </c>
      <c r="O43" s="123">
        <f t="shared" si="2"/>
        <v>6.8</v>
      </c>
      <c r="P43" s="124">
        <f t="shared" si="2"/>
        <v>1800</v>
      </c>
      <c r="Q43" s="124">
        <f t="shared" si="2"/>
        <v>140</v>
      </c>
      <c r="R43" s="123">
        <f t="shared" si="2"/>
        <v>34</v>
      </c>
      <c r="S43" s="123">
        <f t="shared" si="2"/>
        <v>2.4</v>
      </c>
      <c r="T43" s="123">
        <f t="shared" si="2"/>
        <v>14</v>
      </c>
      <c r="U43" s="123">
        <f t="shared" si="2"/>
        <v>3.1</v>
      </c>
      <c r="V43" s="35"/>
      <c r="W43" s="35"/>
      <c r="X43" s="35"/>
      <c r="Y43" s="35"/>
      <c r="Z43" s="35"/>
      <c r="AA43" s="35"/>
      <c r="AB43" s="35"/>
      <c r="AC43" s="35"/>
      <c r="AD43" s="35"/>
      <c r="AE43" s="35"/>
      <c r="AF43" s="35"/>
      <c r="AG43" s="35"/>
      <c r="AH43" s="35"/>
      <c r="AI43" s="35"/>
      <c r="AJ43" s="35"/>
      <c r="AK43" s="35"/>
      <c r="AL43" s="35"/>
      <c r="AM43" s="35"/>
      <c r="AN43" s="36"/>
      <c r="AO43" s="36"/>
      <c r="AP43" s="36"/>
      <c r="AQ43" s="36"/>
      <c r="AR43" s="36"/>
      <c r="AS43" s="36"/>
      <c r="AT43" s="36"/>
      <c r="AU43" s="36"/>
      <c r="AV43" s="36"/>
      <c r="AW43" s="36"/>
      <c r="AX43" s="36"/>
      <c r="AY43" s="36"/>
    </row>
    <row r="44" spans="1:51" s="37" customFormat="1" ht="12"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6"/>
      <c r="AO44" s="36"/>
      <c r="AP44" s="36"/>
      <c r="AQ44" s="36"/>
      <c r="AR44" s="36"/>
      <c r="AS44" s="36"/>
      <c r="AT44" s="36"/>
      <c r="AU44" s="36"/>
      <c r="AV44" s="36"/>
      <c r="AW44" s="36"/>
      <c r="AX44" s="36"/>
      <c r="AY44" s="36"/>
    </row>
    <row r="45" spans="1:51" s="37" customFormat="1" ht="12" x14ac:dyDescent="0.2">
      <c r="A45" s="35"/>
      <c r="B45" s="35"/>
      <c r="C45" s="46"/>
      <c r="D45" s="48"/>
      <c r="E45" s="48"/>
      <c r="F45" s="47"/>
      <c r="G45" s="47"/>
      <c r="H45" s="47"/>
      <c r="I45" s="48"/>
      <c r="J45" s="50"/>
      <c r="K45" s="49"/>
      <c r="L45" s="48"/>
      <c r="M45" s="50"/>
      <c r="N45" s="50"/>
      <c r="O45" s="50"/>
      <c r="P45" s="47"/>
      <c r="Q45" s="47"/>
      <c r="R45" s="50"/>
      <c r="S45" s="50"/>
      <c r="T45" s="50"/>
      <c r="U45" s="50"/>
      <c r="V45" s="35"/>
      <c r="W45" s="35"/>
      <c r="X45" s="35"/>
      <c r="Y45" s="35"/>
      <c r="Z45" s="35"/>
      <c r="AA45" s="35"/>
      <c r="AB45" s="35"/>
      <c r="AC45" s="35"/>
      <c r="AD45" s="35"/>
      <c r="AE45" s="35"/>
      <c r="AF45" s="35"/>
      <c r="AG45" s="35"/>
      <c r="AH45" s="35"/>
      <c r="AI45" s="35"/>
      <c r="AJ45" s="35"/>
      <c r="AK45" s="35"/>
      <c r="AL45" s="35"/>
      <c r="AM45" s="35"/>
      <c r="AN45" s="36"/>
      <c r="AO45" s="36"/>
      <c r="AP45" s="36"/>
      <c r="AQ45" s="36"/>
      <c r="AR45" s="36"/>
      <c r="AS45" s="36"/>
      <c r="AT45" s="36"/>
      <c r="AU45" s="36"/>
      <c r="AV45" s="36"/>
      <c r="AW45" s="36"/>
      <c r="AX45" s="36"/>
      <c r="AY45" s="36"/>
    </row>
    <row r="46" spans="1:51" s="37" customFormat="1" ht="12" x14ac:dyDescent="0.2">
      <c r="A46" s="85">
        <v>12</v>
      </c>
      <c r="B46" s="38" t="s">
        <v>48</v>
      </c>
      <c r="C46" s="234" t="s">
        <v>193</v>
      </c>
      <c r="D46" s="142">
        <v>210</v>
      </c>
      <c r="E46" s="145">
        <v>72</v>
      </c>
      <c r="F46" s="145">
        <v>19</v>
      </c>
      <c r="G46" s="230">
        <v>2</v>
      </c>
      <c r="H46" s="147">
        <v>0.36</v>
      </c>
      <c r="I46" s="75">
        <v>0.3</v>
      </c>
      <c r="J46" s="41">
        <v>1.2</v>
      </c>
      <c r="K46" s="149">
        <v>2.8000000000000001E-2</v>
      </c>
      <c r="L46" s="75">
        <v>0.23</v>
      </c>
      <c r="M46" s="39">
        <v>0.88</v>
      </c>
      <c r="N46" s="39">
        <v>0.51</v>
      </c>
      <c r="O46" s="76">
        <v>5.0999999999999996</v>
      </c>
      <c r="P46" s="142">
        <v>950</v>
      </c>
      <c r="Q46" s="142">
        <v>71</v>
      </c>
      <c r="R46" s="76">
        <v>9</v>
      </c>
      <c r="S46" s="76">
        <v>1.3</v>
      </c>
      <c r="T46" s="41">
        <v>8.5</v>
      </c>
      <c r="U46" s="77">
        <v>2.8</v>
      </c>
      <c r="V46" s="35"/>
      <c r="W46" s="35"/>
      <c r="X46" s="35"/>
      <c r="Y46" s="35"/>
      <c r="Z46" s="35"/>
      <c r="AA46" s="35"/>
      <c r="AB46" s="35"/>
      <c r="AC46" s="35"/>
      <c r="AD46" s="35"/>
      <c r="AE46" s="35"/>
      <c r="AF46" s="35"/>
      <c r="AG46" s="35"/>
      <c r="AH46" s="35"/>
      <c r="AI46" s="35"/>
      <c r="AJ46" s="35"/>
      <c r="AK46" s="35"/>
      <c r="AL46" s="35"/>
      <c r="AM46" s="35"/>
      <c r="AN46" s="36"/>
      <c r="AO46" s="36"/>
      <c r="AP46" s="36"/>
      <c r="AQ46" s="36"/>
      <c r="AR46" s="36"/>
      <c r="AS46" s="36"/>
      <c r="AT46" s="36"/>
      <c r="AU46" s="36"/>
      <c r="AV46" s="36"/>
      <c r="AW46" s="36"/>
      <c r="AX46" s="36"/>
      <c r="AY46" s="36"/>
    </row>
    <row r="47" spans="1:51" s="37" customFormat="1" ht="12" x14ac:dyDescent="0.2">
      <c r="A47" s="85">
        <v>12</v>
      </c>
      <c r="B47" s="38" t="s">
        <v>48</v>
      </c>
      <c r="C47" s="64">
        <v>44971</v>
      </c>
      <c r="D47" s="142">
        <v>140</v>
      </c>
      <c r="E47" s="145">
        <v>63</v>
      </c>
      <c r="F47" s="145">
        <v>12</v>
      </c>
      <c r="G47" s="230">
        <v>2</v>
      </c>
      <c r="H47" s="147">
        <v>0.32</v>
      </c>
      <c r="I47" s="75">
        <v>0.2</v>
      </c>
      <c r="J47" s="41">
        <v>1.1000000000000001</v>
      </c>
      <c r="K47" s="149">
        <v>2.1000000000000001E-2</v>
      </c>
      <c r="L47" s="75">
        <v>0.19</v>
      </c>
      <c r="M47" s="39">
        <v>0.86</v>
      </c>
      <c r="N47" s="39">
        <v>0.3</v>
      </c>
      <c r="O47" s="76">
        <v>3.9</v>
      </c>
      <c r="P47" s="142">
        <v>600</v>
      </c>
      <c r="Q47" s="142">
        <v>41</v>
      </c>
      <c r="R47" s="76">
        <v>7.5</v>
      </c>
      <c r="S47" s="76">
        <v>1.1000000000000001</v>
      </c>
      <c r="T47" s="41">
        <v>7.4</v>
      </c>
      <c r="U47" s="77">
        <v>2.8</v>
      </c>
      <c r="V47" s="35"/>
      <c r="W47" s="35"/>
      <c r="X47" s="35"/>
      <c r="Y47" s="35"/>
      <c r="Z47" s="35"/>
      <c r="AA47" s="35"/>
      <c r="AB47" s="35"/>
      <c r="AC47" s="35"/>
      <c r="AD47" s="35"/>
      <c r="AE47" s="35"/>
      <c r="AF47" s="35"/>
      <c r="AG47" s="35"/>
      <c r="AH47" s="35"/>
      <c r="AI47" s="35"/>
      <c r="AJ47" s="35"/>
      <c r="AK47" s="35"/>
      <c r="AL47" s="35"/>
      <c r="AM47" s="35"/>
      <c r="AN47" s="36"/>
      <c r="AO47" s="36"/>
      <c r="AP47" s="36"/>
      <c r="AQ47" s="36"/>
      <c r="AR47" s="36"/>
      <c r="AS47" s="36"/>
      <c r="AT47" s="36"/>
      <c r="AU47" s="36"/>
      <c r="AV47" s="36"/>
      <c r="AW47" s="36"/>
      <c r="AX47" s="36"/>
      <c r="AY47" s="36"/>
    </row>
    <row r="48" spans="1:51" s="37" customFormat="1" ht="12" x14ac:dyDescent="0.2">
      <c r="A48" s="85">
        <v>12</v>
      </c>
      <c r="B48" s="38" t="s">
        <v>48</v>
      </c>
      <c r="C48" s="64">
        <v>44999</v>
      </c>
      <c r="D48" s="142">
        <v>140</v>
      </c>
      <c r="E48" s="145">
        <v>67</v>
      </c>
      <c r="F48" s="164">
        <v>6</v>
      </c>
      <c r="G48" s="220">
        <v>2</v>
      </c>
      <c r="H48" s="147">
        <v>0.32</v>
      </c>
      <c r="I48" s="75">
        <v>0.2</v>
      </c>
      <c r="J48" s="41">
        <v>1.1000000000000001</v>
      </c>
      <c r="K48" s="149">
        <v>1.9E-2</v>
      </c>
      <c r="L48" s="75">
        <v>0.22</v>
      </c>
      <c r="M48" s="39">
        <v>0.76</v>
      </c>
      <c r="N48" s="39">
        <v>0.27</v>
      </c>
      <c r="O48" s="76">
        <v>3.7</v>
      </c>
      <c r="P48" s="142">
        <v>650</v>
      </c>
      <c r="Q48" s="142">
        <v>50</v>
      </c>
      <c r="R48" s="76">
        <v>7.6</v>
      </c>
      <c r="S48" s="76">
        <v>1.1000000000000001</v>
      </c>
      <c r="T48" s="41">
        <v>7.4</v>
      </c>
      <c r="U48" s="77">
        <v>2.9</v>
      </c>
      <c r="V48" s="35"/>
      <c r="W48" s="35"/>
      <c r="X48" s="35"/>
      <c r="Y48" s="35"/>
      <c r="Z48" s="35"/>
      <c r="AA48" s="35"/>
      <c r="AB48" s="35"/>
      <c r="AC48" s="35"/>
      <c r="AD48" s="35"/>
      <c r="AE48" s="35"/>
      <c r="AF48" s="35"/>
      <c r="AG48" s="35"/>
      <c r="AH48" s="35"/>
      <c r="AI48" s="35"/>
      <c r="AJ48" s="35"/>
      <c r="AK48" s="35"/>
      <c r="AL48" s="35"/>
      <c r="AM48" s="35"/>
      <c r="AN48" s="36"/>
      <c r="AO48" s="36"/>
      <c r="AP48" s="36"/>
      <c r="AQ48" s="36"/>
      <c r="AR48" s="36"/>
      <c r="AS48" s="36"/>
      <c r="AT48" s="36"/>
      <c r="AU48" s="36"/>
      <c r="AV48" s="36"/>
      <c r="AW48" s="36"/>
      <c r="AX48" s="36"/>
      <c r="AY48" s="36"/>
    </row>
    <row r="49" spans="1:51" s="36" customFormat="1" ht="12" x14ac:dyDescent="0.2">
      <c r="A49" s="85">
        <v>12</v>
      </c>
      <c r="B49" s="38" t="s">
        <v>48</v>
      </c>
      <c r="C49" s="64">
        <v>45034</v>
      </c>
      <c r="D49" s="142">
        <v>140</v>
      </c>
      <c r="E49" s="145">
        <v>68</v>
      </c>
      <c r="F49" s="164">
        <v>9</v>
      </c>
      <c r="G49" s="230">
        <v>30</v>
      </c>
      <c r="H49" s="147">
        <v>0.3</v>
      </c>
      <c r="I49" s="75">
        <v>0.15</v>
      </c>
      <c r="J49" s="41">
        <v>1</v>
      </c>
      <c r="K49" s="149">
        <v>1.7000000000000001E-2</v>
      </c>
      <c r="L49" s="75">
        <v>0.22</v>
      </c>
      <c r="M49" s="39">
        <v>0.76</v>
      </c>
      <c r="N49" s="39">
        <v>0.25</v>
      </c>
      <c r="O49" s="76">
        <v>3</v>
      </c>
      <c r="P49" s="142">
        <v>570</v>
      </c>
      <c r="Q49" s="142">
        <v>53</v>
      </c>
      <c r="R49" s="76">
        <v>6.5</v>
      </c>
      <c r="S49" s="76">
        <v>1.1000000000000001</v>
      </c>
      <c r="T49" s="41">
        <v>7</v>
      </c>
      <c r="U49" s="77">
        <v>3.1</v>
      </c>
      <c r="V49" s="35"/>
      <c r="W49" s="35"/>
      <c r="X49" s="35"/>
      <c r="Y49" s="35"/>
      <c r="Z49" s="35"/>
      <c r="AA49" s="35"/>
      <c r="AB49" s="35"/>
      <c r="AC49" s="35"/>
      <c r="AD49" s="35"/>
      <c r="AE49" s="35"/>
      <c r="AF49" s="35"/>
      <c r="AG49" s="35"/>
      <c r="AH49" s="35"/>
      <c r="AI49" s="35"/>
      <c r="AJ49" s="35"/>
      <c r="AK49" s="35"/>
      <c r="AL49" s="35"/>
      <c r="AM49" s="35"/>
      <c r="AN49" s="35"/>
      <c r="AO49" s="35"/>
    </row>
    <row r="50" spans="1:51" s="37" customFormat="1" ht="12" x14ac:dyDescent="0.2">
      <c r="A50" s="85">
        <v>12</v>
      </c>
      <c r="B50" s="38" t="s">
        <v>48</v>
      </c>
      <c r="C50" s="64">
        <v>45062</v>
      </c>
      <c r="D50" s="142">
        <v>91</v>
      </c>
      <c r="E50" s="145">
        <v>50</v>
      </c>
      <c r="F50" s="220">
        <v>5</v>
      </c>
      <c r="G50" s="220">
        <v>2</v>
      </c>
      <c r="H50" s="147">
        <v>0.28999999999999998</v>
      </c>
      <c r="I50" s="75">
        <v>0.11</v>
      </c>
      <c r="J50" s="39">
        <v>0.99</v>
      </c>
      <c r="K50" s="149">
        <v>1.0999999999999999E-2</v>
      </c>
      <c r="L50" s="75">
        <v>0.21</v>
      </c>
      <c r="M50" s="39">
        <v>0.71</v>
      </c>
      <c r="N50" s="39">
        <v>0.2</v>
      </c>
      <c r="O50" s="76">
        <v>2</v>
      </c>
      <c r="P50" s="142">
        <v>520</v>
      </c>
      <c r="Q50" s="142">
        <v>63</v>
      </c>
      <c r="R50" s="76">
        <v>7.1</v>
      </c>
      <c r="S50" s="76">
        <v>1.3</v>
      </c>
      <c r="T50" s="41">
        <v>7.3</v>
      </c>
      <c r="U50" s="77">
        <v>2</v>
      </c>
      <c r="V50" s="35"/>
      <c r="W50" s="35"/>
      <c r="X50" s="35"/>
      <c r="Y50" s="35"/>
      <c r="Z50" s="35"/>
      <c r="AA50" s="35"/>
      <c r="AB50" s="35"/>
      <c r="AC50" s="35"/>
      <c r="AD50" s="35"/>
      <c r="AE50" s="35"/>
      <c r="AF50" s="35"/>
      <c r="AG50" s="35"/>
      <c r="AH50" s="35"/>
      <c r="AI50" s="35"/>
      <c r="AJ50" s="35"/>
      <c r="AK50" s="35"/>
      <c r="AL50" s="35"/>
      <c r="AM50" s="35"/>
      <c r="AN50" s="36"/>
      <c r="AO50" s="36"/>
      <c r="AP50" s="36"/>
      <c r="AQ50" s="36"/>
      <c r="AR50" s="36"/>
      <c r="AS50" s="36"/>
      <c r="AT50" s="36"/>
      <c r="AU50" s="36"/>
      <c r="AV50" s="36"/>
      <c r="AW50" s="36"/>
      <c r="AX50" s="36"/>
      <c r="AY50" s="36"/>
    </row>
    <row r="51" spans="1:51" s="37" customFormat="1" ht="12" x14ac:dyDescent="0.2">
      <c r="A51" s="85">
        <v>12</v>
      </c>
      <c r="B51" s="38" t="s">
        <v>48</v>
      </c>
      <c r="C51" s="64">
        <v>45090</v>
      </c>
      <c r="D51" s="142">
        <v>62</v>
      </c>
      <c r="E51" s="145">
        <v>25</v>
      </c>
      <c r="F51" s="145">
        <v>5</v>
      </c>
      <c r="G51" s="220">
        <v>2</v>
      </c>
      <c r="H51" s="147">
        <v>0.3</v>
      </c>
      <c r="I51" s="75">
        <v>0.12</v>
      </c>
      <c r="J51" s="41">
        <v>1.1000000000000001</v>
      </c>
      <c r="K51" s="149">
        <v>8.9999999999999993E-3</v>
      </c>
      <c r="L51" s="75">
        <v>0.21</v>
      </c>
      <c r="M51" s="39">
        <v>0.56000000000000005</v>
      </c>
      <c r="N51" s="39">
        <v>0.19</v>
      </c>
      <c r="O51" s="76">
        <v>1.9</v>
      </c>
      <c r="P51" s="142">
        <v>500</v>
      </c>
      <c r="Q51" s="142">
        <v>95</v>
      </c>
      <c r="R51" s="76">
        <v>7.2</v>
      </c>
      <c r="S51" s="76">
        <v>1.3</v>
      </c>
      <c r="T51" s="41">
        <v>7.4</v>
      </c>
      <c r="U51" s="77">
        <v>1.6</v>
      </c>
      <c r="V51" s="35"/>
      <c r="W51" s="35"/>
      <c r="X51" s="35"/>
      <c r="Y51" s="35"/>
      <c r="Z51" s="35"/>
      <c r="AA51" s="35"/>
      <c r="AB51" s="35"/>
      <c r="AC51" s="35"/>
      <c r="AD51" s="35"/>
      <c r="AE51" s="35"/>
      <c r="AF51" s="35"/>
      <c r="AG51" s="35"/>
      <c r="AH51" s="35"/>
      <c r="AI51" s="35"/>
      <c r="AJ51" s="35"/>
      <c r="AK51" s="35"/>
      <c r="AL51" s="35"/>
      <c r="AM51" s="35"/>
      <c r="AN51" s="36"/>
      <c r="AO51" s="36"/>
      <c r="AP51" s="36"/>
      <c r="AQ51" s="36"/>
      <c r="AR51" s="36"/>
      <c r="AS51" s="36"/>
      <c r="AT51" s="36"/>
      <c r="AU51" s="36"/>
      <c r="AV51" s="36"/>
      <c r="AW51" s="36"/>
      <c r="AX51" s="36"/>
      <c r="AY51" s="36"/>
    </row>
    <row r="52" spans="1:51" s="37" customFormat="1" ht="12" x14ac:dyDescent="0.2">
      <c r="A52" s="85">
        <v>12</v>
      </c>
      <c r="B52" s="38" t="s">
        <v>48</v>
      </c>
      <c r="C52" s="64">
        <v>45133</v>
      </c>
      <c r="D52" s="142">
        <v>44</v>
      </c>
      <c r="E52" s="145">
        <v>28</v>
      </c>
      <c r="F52" s="164">
        <v>5</v>
      </c>
      <c r="G52" s="220">
        <v>2</v>
      </c>
      <c r="H52" s="147">
        <v>0.32</v>
      </c>
      <c r="I52" s="75">
        <v>0.1</v>
      </c>
      <c r="J52" s="41">
        <v>0.95</v>
      </c>
      <c r="K52" s="149">
        <v>6.0000000000000001E-3</v>
      </c>
      <c r="L52" s="75">
        <v>0.12</v>
      </c>
      <c r="M52" s="39">
        <v>0.64</v>
      </c>
      <c r="N52" s="39">
        <v>0.18</v>
      </c>
      <c r="O52" s="76">
        <v>1.9</v>
      </c>
      <c r="P52" s="142">
        <v>590</v>
      </c>
      <c r="Q52" s="142">
        <v>74</v>
      </c>
      <c r="R52" s="76">
        <v>6.8</v>
      </c>
      <c r="S52" s="76">
        <v>1.2</v>
      </c>
      <c r="T52" s="41">
        <v>7.2</v>
      </c>
      <c r="U52" s="77">
        <v>0.98</v>
      </c>
      <c r="V52" s="35"/>
      <c r="W52" s="35"/>
      <c r="X52" s="35"/>
      <c r="Y52" s="35"/>
      <c r="Z52" s="35"/>
      <c r="AA52" s="35"/>
      <c r="AB52" s="35"/>
      <c r="AC52" s="35"/>
      <c r="AD52" s="35"/>
      <c r="AE52" s="35"/>
      <c r="AF52" s="35"/>
      <c r="AG52" s="35"/>
      <c r="AH52" s="35"/>
      <c r="AI52" s="35"/>
      <c r="AJ52" s="35"/>
      <c r="AK52" s="35"/>
      <c r="AL52" s="35"/>
      <c r="AM52" s="35"/>
      <c r="AN52" s="36"/>
      <c r="AO52" s="36"/>
      <c r="AP52" s="36"/>
      <c r="AQ52" s="36"/>
      <c r="AR52" s="36"/>
      <c r="AS52" s="36"/>
      <c r="AT52" s="36"/>
      <c r="AU52" s="36"/>
      <c r="AV52" s="36"/>
      <c r="AW52" s="36"/>
      <c r="AX52" s="36"/>
      <c r="AY52" s="36"/>
    </row>
    <row r="53" spans="1:51" s="37" customFormat="1" ht="12" x14ac:dyDescent="0.2">
      <c r="A53" s="85">
        <v>12</v>
      </c>
      <c r="B53" s="38" t="s">
        <v>48</v>
      </c>
      <c r="C53" s="36" t="s">
        <v>206</v>
      </c>
      <c r="D53" s="407">
        <v>150</v>
      </c>
      <c r="E53" s="407">
        <v>82</v>
      </c>
      <c r="F53" s="407">
        <v>17</v>
      </c>
      <c r="G53" s="406">
        <v>2</v>
      </c>
      <c r="H53" s="408">
        <v>0.42</v>
      </c>
      <c r="I53" s="408">
        <v>0.28000000000000003</v>
      </c>
      <c r="J53" s="406">
        <v>1.2</v>
      </c>
      <c r="K53" s="411">
        <v>2.5000000000000001E-2</v>
      </c>
      <c r="L53" s="408">
        <v>0.21</v>
      </c>
      <c r="M53" s="406">
        <v>1</v>
      </c>
      <c r="N53" s="408">
        <v>0.55000000000000004</v>
      </c>
      <c r="O53" s="406">
        <v>4.5999999999999996</v>
      </c>
      <c r="P53" s="407">
        <v>1300</v>
      </c>
      <c r="Q53" s="407">
        <v>140</v>
      </c>
      <c r="R53" s="406">
        <v>7</v>
      </c>
      <c r="S53" s="406">
        <v>1.1000000000000001</v>
      </c>
      <c r="T53" s="406">
        <v>7</v>
      </c>
      <c r="U53" s="406">
        <v>1.9</v>
      </c>
      <c r="V53" s="35"/>
      <c r="W53" s="35"/>
      <c r="X53" s="35"/>
      <c r="Y53" s="35"/>
      <c r="Z53" s="35"/>
      <c r="AA53" s="35"/>
      <c r="AB53" s="35"/>
      <c r="AC53" s="35"/>
      <c r="AD53" s="35"/>
      <c r="AE53" s="35"/>
      <c r="AF53" s="35"/>
      <c r="AG53" s="35"/>
      <c r="AH53" s="35"/>
      <c r="AI53" s="35"/>
      <c r="AJ53" s="35"/>
      <c r="AK53" s="35"/>
      <c r="AL53" s="35"/>
      <c r="AM53" s="35"/>
      <c r="AN53" s="36"/>
      <c r="AO53" s="36"/>
      <c r="AP53" s="36"/>
      <c r="AQ53" s="36"/>
      <c r="AR53" s="36"/>
      <c r="AS53" s="36"/>
      <c r="AT53" s="36"/>
      <c r="AU53" s="36"/>
      <c r="AV53" s="36"/>
      <c r="AW53" s="36"/>
      <c r="AX53" s="36"/>
      <c r="AY53" s="36"/>
    </row>
    <row r="54" spans="1:51" s="37" customFormat="1" ht="12" x14ac:dyDescent="0.2">
      <c r="A54" s="85">
        <v>12</v>
      </c>
      <c r="B54" s="38" t="s">
        <v>48</v>
      </c>
      <c r="C54" s="64">
        <v>45189</v>
      </c>
      <c r="D54" s="142">
        <v>88</v>
      </c>
      <c r="E54" s="145">
        <v>44</v>
      </c>
      <c r="F54" s="220">
        <v>5</v>
      </c>
      <c r="G54" s="220">
        <v>2</v>
      </c>
      <c r="H54" s="147">
        <v>0.4</v>
      </c>
      <c r="I54" s="162">
        <v>7.8E-2</v>
      </c>
      <c r="J54" s="41">
        <v>1.2</v>
      </c>
      <c r="K54" s="176">
        <v>0.69</v>
      </c>
      <c r="L54" s="75">
        <v>0.18</v>
      </c>
      <c r="M54" s="39">
        <v>0.87</v>
      </c>
      <c r="N54" s="41">
        <v>1.5</v>
      </c>
      <c r="O54" s="76">
        <v>1.9</v>
      </c>
      <c r="P54" s="142">
        <v>970</v>
      </c>
      <c r="Q54" s="142">
        <v>38</v>
      </c>
      <c r="R54" s="76">
        <v>7</v>
      </c>
      <c r="S54" s="76">
        <v>1.2</v>
      </c>
      <c r="T54" s="41">
        <v>6.8</v>
      </c>
      <c r="U54" s="77">
        <v>1.9</v>
      </c>
      <c r="V54" s="35"/>
      <c r="W54" s="35"/>
      <c r="X54" s="35"/>
      <c r="Y54" s="35"/>
      <c r="Z54" s="35"/>
      <c r="AA54" s="35"/>
      <c r="AB54" s="35"/>
      <c r="AC54" s="35"/>
      <c r="AD54" s="35"/>
      <c r="AE54" s="35"/>
      <c r="AF54" s="35"/>
      <c r="AG54" s="35"/>
      <c r="AH54" s="35"/>
      <c r="AI54" s="35"/>
      <c r="AJ54" s="35"/>
      <c r="AK54" s="35"/>
      <c r="AL54" s="35"/>
      <c r="AM54" s="35"/>
      <c r="AN54" s="36"/>
      <c r="AO54" s="36"/>
      <c r="AP54" s="36"/>
      <c r="AQ54" s="36"/>
      <c r="AR54" s="36"/>
      <c r="AS54" s="36"/>
      <c r="AT54" s="36"/>
      <c r="AU54" s="36"/>
      <c r="AV54" s="36"/>
      <c r="AW54" s="36"/>
      <c r="AX54" s="36"/>
      <c r="AY54" s="36"/>
    </row>
    <row r="55" spans="1:51" s="37" customFormat="1" ht="12" x14ac:dyDescent="0.2">
      <c r="A55" s="85">
        <v>12</v>
      </c>
      <c r="B55" s="38" t="s">
        <v>48</v>
      </c>
      <c r="C55" s="449">
        <v>45210</v>
      </c>
      <c r="D55" s="407">
        <v>130</v>
      </c>
      <c r="E55" s="407">
        <v>71</v>
      </c>
      <c r="F55" s="414">
        <v>5</v>
      </c>
      <c r="G55" s="414">
        <v>2</v>
      </c>
      <c r="H55" s="408">
        <v>0.45</v>
      </c>
      <c r="I55" s="408">
        <v>0.14000000000000001</v>
      </c>
      <c r="J55" s="406">
        <v>1</v>
      </c>
      <c r="K55" s="411">
        <v>1.2999999999999999E-2</v>
      </c>
      <c r="L55" s="408">
        <v>0.21</v>
      </c>
      <c r="M55" s="408">
        <v>0.97</v>
      </c>
      <c r="N55" s="408">
        <v>0.33</v>
      </c>
      <c r="O55" s="406">
        <v>2.6</v>
      </c>
      <c r="P55" s="407">
        <v>1300</v>
      </c>
      <c r="Q55" s="407">
        <v>55</v>
      </c>
      <c r="R55" s="406">
        <v>6.7</v>
      </c>
      <c r="S55" s="406">
        <v>1.2</v>
      </c>
      <c r="T55" s="406">
        <v>6.4</v>
      </c>
      <c r="U55" s="406">
        <v>2.5</v>
      </c>
      <c r="V55" s="35"/>
      <c r="W55" s="35"/>
      <c r="X55" s="35"/>
      <c r="Y55" s="35"/>
      <c r="Z55" s="35"/>
      <c r="AA55" s="35"/>
      <c r="AB55" s="35"/>
      <c r="AC55" s="35"/>
      <c r="AD55" s="35"/>
      <c r="AE55" s="35"/>
      <c r="AF55" s="35"/>
      <c r="AG55" s="35"/>
      <c r="AH55" s="35"/>
      <c r="AI55" s="35"/>
      <c r="AJ55" s="35"/>
      <c r="AK55" s="35"/>
      <c r="AL55" s="35"/>
      <c r="AM55" s="35"/>
      <c r="AN55" s="36"/>
      <c r="AO55" s="36"/>
      <c r="AP55" s="36"/>
      <c r="AQ55" s="36"/>
      <c r="AR55" s="36"/>
      <c r="AS55" s="36"/>
      <c r="AT55" s="36"/>
      <c r="AU55" s="36"/>
      <c r="AV55" s="36"/>
      <c r="AW55" s="36"/>
      <c r="AX55" s="36"/>
      <c r="AY55" s="36"/>
    </row>
    <row r="56" spans="1:51" s="37" customFormat="1" ht="12" x14ac:dyDescent="0.2">
      <c r="A56" s="85">
        <v>12</v>
      </c>
      <c r="B56" s="38" t="s">
        <v>48</v>
      </c>
      <c r="C56" s="449">
        <v>45246</v>
      </c>
      <c r="D56" s="407">
        <v>150</v>
      </c>
      <c r="E56" s="407">
        <v>72</v>
      </c>
      <c r="F56" s="414">
        <v>5</v>
      </c>
      <c r="G56" s="414">
        <v>2</v>
      </c>
      <c r="H56" s="408">
        <v>0.4</v>
      </c>
      <c r="I56" s="408">
        <v>0.14000000000000001</v>
      </c>
      <c r="J56" s="406">
        <v>1.1000000000000001</v>
      </c>
      <c r="K56" s="411">
        <v>1.4E-2</v>
      </c>
      <c r="L56" s="408">
        <v>0.2</v>
      </c>
      <c r="M56" s="408">
        <v>0.96</v>
      </c>
      <c r="N56" s="408">
        <v>0.28999999999999998</v>
      </c>
      <c r="O56" s="406">
        <v>2.4</v>
      </c>
      <c r="P56" s="407">
        <v>940</v>
      </c>
      <c r="Q56" s="407">
        <v>38</v>
      </c>
      <c r="R56" s="406">
        <v>6.1</v>
      </c>
      <c r="S56" s="406">
        <v>1</v>
      </c>
      <c r="T56" s="406">
        <v>6.2</v>
      </c>
      <c r="U56" s="406">
        <v>2.5</v>
      </c>
      <c r="V56" s="35"/>
      <c r="W56" s="35"/>
      <c r="X56" s="35"/>
      <c r="Y56" s="35"/>
      <c r="Z56" s="35"/>
      <c r="AA56" s="35"/>
      <c r="AB56" s="35"/>
      <c r="AC56" s="35"/>
      <c r="AD56" s="35"/>
      <c r="AE56" s="35"/>
      <c r="AF56" s="35"/>
      <c r="AG56" s="35"/>
      <c r="AH56" s="35"/>
      <c r="AI56" s="35"/>
      <c r="AJ56" s="35"/>
      <c r="AK56" s="35"/>
      <c r="AL56" s="35"/>
      <c r="AM56" s="35"/>
      <c r="AN56" s="36"/>
      <c r="AO56" s="36"/>
      <c r="AP56" s="36"/>
      <c r="AQ56" s="36"/>
      <c r="AR56" s="36"/>
      <c r="AS56" s="36"/>
      <c r="AT56" s="36"/>
      <c r="AU56" s="36"/>
      <c r="AV56" s="36"/>
      <c r="AW56" s="36"/>
      <c r="AX56" s="36"/>
      <c r="AY56" s="36"/>
    </row>
    <row r="57" spans="1:51" s="37" customFormat="1" ht="12" x14ac:dyDescent="0.2">
      <c r="A57" s="85">
        <v>12</v>
      </c>
      <c r="B57" s="38" t="s">
        <v>48</v>
      </c>
      <c r="C57" s="449">
        <v>45272</v>
      </c>
      <c r="D57" s="407">
        <v>150</v>
      </c>
      <c r="E57" s="407">
        <v>71</v>
      </c>
      <c r="F57" s="414">
        <v>5</v>
      </c>
      <c r="G57" s="414">
        <v>2</v>
      </c>
      <c r="H57" s="408">
        <v>0.41</v>
      </c>
      <c r="I57" s="408">
        <v>0.17</v>
      </c>
      <c r="J57" s="406">
        <v>1.2</v>
      </c>
      <c r="K57" s="411">
        <v>1.4999999999999999E-2</v>
      </c>
      <c r="L57" s="408">
        <v>0.24</v>
      </c>
      <c r="M57" s="408">
        <v>0.99</v>
      </c>
      <c r="N57" s="408">
        <v>0.28000000000000003</v>
      </c>
      <c r="O57" s="406">
        <v>2.8</v>
      </c>
      <c r="P57" s="407">
        <v>960</v>
      </c>
      <c r="Q57" s="407">
        <v>51</v>
      </c>
      <c r="R57" s="406">
        <v>6.6</v>
      </c>
      <c r="S57" s="406">
        <v>1.1000000000000001</v>
      </c>
      <c r="T57" s="406">
        <v>6.5</v>
      </c>
      <c r="U57" s="406">
        <v>2.9</v>
      </c>
      <c r="V57" s="35"/>
      <c r="W57" s="35"/>
      <c r="X57" s="35"/>
      <c r="Y57" s="35"/>
      <c r="Z57" s="35"/>
      <c r="AA57" s="35"/>
      <c r="AB57" s="35"/>
      <c r="AC57" s="35"/>
      <c r="AD57" s="35"/>
      <c r="AE57" s="35"/>
      <c r="AF57" s="35"/>
      <c r="AG57" s="35"/>
      <c r="AH57" s="35"/>
      <c r="AI57" s="35"/>
      <c r="AJ57" s="35"/>
      <c r="AK57" s="35"/>
      <c r="AL57" s="35"/>
      <c r="AM57" s="35"/>
      <c r="AN57" s="36"/>
      <c r="AO57" s="36"/>
      <c r="AP57" s="36"/>
      <c r="AQ57" s="36"/>
      <c r="AR57" s="36"/>
      <c r="AS57" s="36"/>
      <c r="AT57" s="36"/>
      <c r="AU57" s="36"/>
      <c r="AV57" s="36"/>
      <c r="AW57" s="36"/>
      <c r="AX57" s="36"/>
      <c r="AY57" s="36"/>
    </row>
    <row r="58" spans="1:51" s="37" customFormat="1" x14ac:dyDescent="0.2">
      <c r="A58" s="35"/>
      <c r="B58" s="35"/>
      <c r="C58" s="46"/>
      <c r="D58" s="47"/>
      <c r="E58" s="47"/>
      <c r="F58" s="47"/>
      <c r="G58" s="47"/>
      <c r="H58" s="47"/>
      <c r="I58" s="48"/>
      <c r="J58" s="48"/>
      <c r="K58" s="17"/>
      <c r="L58" s="48"/>
      <c r="M58" s="50"/>
      <c r="N58" s="48"/>
      <c r="O58" s="50"/>
      <c r="P58" s="47"/>
      <c r="Q58" s="47"/>
      <c r="R58" s="50"/>
      <c r="S58" s="50"/>
      <c r="T58" s="50"/>
      <c r="U58" s="50"/>
      <c r="V58" s="35"/>
      <c r="W58" s="35"/>
      <c r="X58" s="35"/>
      <c r="Y58" s="35"/>
      <c r="Z58" s="35"/>
      <c r="AA58" s="35"/>
      <c r="AB58" s="35"/>
      <c r="AC58" s="35"/>
      <c r="AD58" s="35"/>
      <c r="AE58" s="35"/>
      <c r="AF58" s="35"/>
      <c r="AG58" s="35"/>
      <c r="AH58" s="35"/>
      <c r="AI58" s="35"/>
      <c r="AJ58" s="35"/>
      <c r="AK58" s="35"/>
      <c r="AL58" s="35"/>
      <c r="AM58" s="35"/>
      <c r="AN58" s="36"/>
      <c r="AO58" s="36"/>
      <c r="AP58" s="36"/>
      <c r="AQ58" s="36"/>
      <c r="AR58" s="36"/>
      <c r="AS58" s="36"/>
      <c r="AT58" s="36"/>
      <c r="AU58" s="36"/>
      <c r="AV58" s="36"/>
      <c r="AW58" s="36"/>
      <c r="AX58" s="36"/>
      <c r="AY58" s="36"/>
    </row>
    <row r="59" spans="1:51" s="37" customFormat="1" ht="12" x14ac:dyDescent="0.2">
      <c r="A59" s="35"/>
      <c r="B59" s="35"/>
      <c r="C59" s="122" t="s">
        <v>99</v>
      </c>
      <c r="D59" s="124">
        <f>MIN(D46:D57)</f>
        <v>44</v>
      </c>
      <c r="E59" s="124"/>
      <c r="F59" s="124">
        <f>MIN(F46:F57)</f>
        <v>5</v>
      </c>
      <c r="G59" s="124"/>
      <c r="H59" s="124"/>
      <c r="I59" s="125">
        <f t="shared" ref="I59:U59" si="3">MIN(I46:I57)</f>
        <v>7.8E-2</v>
      </c>
      <c r="J59" s="125">
        <f t="shared" si="3"/>
        <v>0.95</v>
      </c>
      <c r="K59" s="125">
        <f t="shared" si="3"/>
        <v>6.0000000000000001E-3</v>
      </c>
      <c r="L59" s="125">
        <f t="shared" si="3"/>
        <v>0.12</v>
      </c>
      <c r="M59" s="123">
        <f t="shared" si="3"/>
        <v>0.56000000000000005</v>
      </c>
      <c r="N59" s="123">
        <f t="shared" si="3"/>
        <v>0.18</v>
      </c>
      <c r="O59" s="123">
        <f t="shared" si="3"/>
        <v>1.9</v>
      </c>
      <c r="P59" s="124">
        <f t="shared" si="3"/>
        <v>500</v>
      </c>
      <c r="Q59" s="124">
        <f t="shared" si="3"/>
        <v>38</v>
      </c>
      <c r="R59" s="123">
        <f t="shared" si="3"/>
        <v>6.1</v>
      </c>
      <c r="S59" s="123">
        <f t="shared" si="3"/>
        <v>1</v>
      </c>
      <c r="T59" s="123">
        <f t="shared" si="3"/>
        <v>6.2</v>
      </c>
      <c r="U59" s="123">
        <f t="shared" si="3"/>
        <v>0.98</v>
      </c>
      <c r="V59" s="35"/>
      <c r="W59" s="35"/>
      <c r="X59" s="35"/>
      <c r="Y59" s="35"/>
      <c r="Z59" s="35"/>
      <c r="AA59" s="35"/>
      <c r="AB59" s="35"/>
      <c r="AC59" s="35"/>
      <c r="AD59" s="35"/>
      <c r="AE59" s="35"/>
      <c r="AF59" s="35"/>
      <c r="AG59" s="35"/>
      <c r="AH59" s="35"/>
      <c r="AI59" s="35"/>
      <c r="AJ59" s="35"/>
      <c r="AK59" s="35"/>
      <c r="AL59" s="35"/>
      <c r="AM59" s="35"/>
      <c r="AN59" s="36"/>
      <c r="AO59" s="36"/>
      <c r="AP59" s="36"/>
      <c r="AQ59" s="36"/>
      <c r="AR59" s="36"/>
      <c r="AS59" s="36"/>
      <c r="AT59" s="36"/>
      <c r="AU59" s="36"/>
      <c r="AV59" s="36"/>
      <c r="AW59" s="36"/>
      <c r="AX59" s="36"/>
      <c r="AY59" s="36"/>
    </row>
    <row r="60" spans="1:51" s="37" customFormat="1" ht="12" x14ac:dyDescent="0.2">
      <c r="A60" s="35"/>
      <c r="B60" s="35"/>
      <c r="C60" s="122" t="s">
        <v>100</v>
      </c>
      <c r="D60" s="124">
        <f>AVERAGE(D46:D57)</f>
        <v>124.58333333333333</v>
      </c>
      <c r="E60" s="124"/>
      <c r="F60" s="124">
        <f>AVERAGE(F46:F57)</f>
        <v>8.1666666666666661</v>
      </c>
      <c r="G60" s="124"/>
      <c r="H60" s="124"/>
      <c r="I60" s="125">
        <f t="shared" ref="I60:U60" si="4">AVERAGE(I46:I57)</f>
        <v>0.16566666666666671</v>
      </c>
      <c r="J60" s="125">
        <f t="shared" si="4"/>
        <v>1.095</v>
      </c>
      <c r="K60" s="125">
        <f t="shared" si="4"/>
        <v>7.2333333333333333E-2</v>
      </c>
      <c r="L60" s="125">
        <f t="shared" si="4"/>
        <v>0.20333333333333328</v>
      </c>
      <c r="M60" s="123">
        <f t="shared" si="4"/>
        <v>0.83</v>
      </c>
      <c r="N60" s="123">
        <f t="shared" si="4"/>
        <v>0.40416666666666673</v>
      </c>
      <c r="O60" s="123">
        <f t="shared" si="4"/>
        <v>2.9833333333333325</v>
      </c>
      <c r="P60" s="124">
        <f t="shared" si="4"/>
        <v>820.83333333333337</v>
      </c>
      <c r="Q60" s="124">
        <f t="shared" si="4"/>
        <v>64.083333333333329</v>
      </c>
      <c r="R60" s="123">
        <f t="shared" si="4"/>
        <v>7.0916666666666659</v>
      </c>
      <c r="S60" s="123">
        <f t="shared" si="4"/>
        <v>1.1666666666666665</v>
      </c>
      <c r="T60" s="123">
        <f t="shared" si="4"/>
        <v>7.0916666666666677</v>
      </c>
      <c r="U60" s="123">
        <f t="shared" si="4"/>
        <v>2.3233333333333328</v>
      </c>
      <c r="V60" s="35"/>
      <c r="W60" s="35"/>
      <c r="X60" s="35"/>
      <c r="Y60" s="35"/>
      <c r="Z60" s="35"/>
      <c r="AA60" s="35"/>
      <c r="AB60" s="35"/>
      <c r="AC60" s="35"/>
      <c r="AD60" s="35"/>
      <c r="AE60" s="35"/>
      <c r="AF60" s="35"/>
      <c r="AG60" s="35"/>
      <c r="AH60" s="35"/>
      <c r="AI60" s="35"/>
      <c r="AJ60" s="35"/>
      <c r="AK60" s="35"/>
      <c r="AL60" s="35"/>
      <c r="AM60" s="35"/>
      <c r="AN60" s="36"/>
      <c r="AO60" s="36"/>
      <c r="AP60" s="36"/>
      <c r="AQ60" s="36"/>
      <c r="AR60" s="36"/>
      <c r="AS60" s="36"/>
      <c r="AT60" s="36"/>
      <c r="AU60" s="36"/>
      <c r="AV60" s="36"/>
      <c r="AW60" s="36"/>
      <c r="AX60" s="36"/>
      <c r="AY60" s="36"/>
    </row>
    <row r="61" spans="1:51" s="37" customFormat="1" ht="12" x14ac:dyDescent="0.2">
      <c r="A61" s="35"/>
      <c r="B61" s="35"/>
      <c r="C61" s="122" t="s">
        <v>101</v>
      </c>
      <c r="D61" s="124">
        <f>MAX(D46:D57)</f>
        <v>210</v>
      </c>
      <c r="E61" s="124"/>
      <c r="F61" s="124">
        <f>MAX(F46:F57)</f>
        <v>19</v>
      </c>
      <c r="G61" s="124"/>
      <c r="H61" s="124"/>
      <c r="I61" s="125">
        <f t="shared" ref="I61:U61" si="5">MAX(I46:I57)</f>
        <v>0.3</v>
      </c>
      <c r="J61" s="125">
        <f t="shared" si="5"/>
        <v>1.2</v>
      </c>
      <c r="K61" s="125">
        <f t="shared" si="5"/>
        <v>0.69</v>
      </c>
      <c r="L61" s="125">
        <f t="shared" si="5"/>
        <v>0.24</v>
      </c>
      <c r="M61" s="123">
        <f t="shared" si="5"/>
        <v>1</v>
      </c>
      <c r="N61" s="123">
        <f t="shared" si="5"/>
        <v>1.5</v>
      </c>
      <c r="O61" s="123">
        <f t="shared" si="5"/>
        <v>5.0999999999999996</v>
      </c>
      <c r="P61" s="124">
        <f t="shared" si="5"/>
        <v>1300</v>
      </c>
      <c r="Q61" s="124">
        <f t="shared" si="5"/>
        <v>140</v>
      </c>
      <c r="R61" s="123">
        <f t="shared" si="5"/>
        <v>9</v>
      </c>
      <c r="S61" s="123">
        <f t="shared" si="5"/>
        <v>1.3</v>
      </c>
      <c r="T61" s="123">
        <f t="shared" si="5"/>
        <v>8.5</v>
      </c>
      <c r="U61" s="123">
        <f t="shared" si="5"/>
        <v>3.1</v>
      </c>
      <c r="V61" s="35"/>
      <c r="W61" s="35"/>
      <c r="X61" s="35"/>
      <c r="Y61" s="35"/>
      <c r="Z61" s="35"/>
      <c r="AA61" s="35"/>
      <c r="AB61" s="35"/>
      <c r="AC61" s="35"/>
      <c r="AD61" s="35"/>
      <c r="AE61" s="35"/>
      <c r="AF61" s="35"/>
      <c r="AG61" s="35"/>
      <c r="AH61" s="35"/>
      <c r="AI61" s="35"/>
      <c r="AJ61" s="35"/>
      <c r="AK61" s="35"/>
      <c r="AL61" s="35"/>
      <c r="AM61" s="35"/>
      <c r="AN61" s="36"/>
      <c r="AO61" s="36"/>
      <c r="AP61" s="36"/>
      <c r="AQ61" s="36"/>
      <c r="AR61" s="36"/>
      <c r="AS61" s="36"/>
      <c r="AT61" s="36"/>
      <c r="AU61" s="36"/>
      <c r="AV61" s="36"/>
      <c r="AW61" s="36"/>
      <c r="AX61" s="36"/>
      <c r="AY61" s="36"/>
    </row>
    <row r="62" spans="1:51" s="37" customFormat="1" ht="12"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6"/>
      <c r="AO62" s="36"/>
      <c r="AP62" s="36"/>
      <c r="AQ62" s="36"/>
      <c r="AR62" s="36"/>
      <c r="AS62" s="36"/>
      <c r="AT62" s="36"/>
      <c r="AU62" s="36"/>
      <c r="AV62" s="36"/>
      <c r="AW62" s="36"/>
      <c r="AX62" s="36"/>
      <c r="AY62" s="36"/>
    </row>
    <row r="63" spans="1:51" s="37" customFormat="1" ht="12" x14ac:dyDescent="0.2">
      <c r="A63" s="35"/>
      <c r="B63" s="35"/>
      <c r="C63" s="46"/>
      <c r="D63" s="48"/>
      <c r="E63" s="48"/>
      <c r="F63" s="47"/>
      <c r="G63" s="47"/>
      <c r="H63" s="47"/>
      <c r="I63" s="48"/>
      <c r="J63" s="50"/>
      <c r="K63" s="49"/>
      <c r="L63" s="48"/>
      <c r="M63" s="50"/>
      <c r="N63" s="50"/>
      <c r="O63" s="50"/>
      <c r="P63" s="47"/>
      <c r="Q63" s="47"/>
      <c r="R63" s="50"/>
      <c r="S63" s="50"/>
      <c r="T63" s="50"/>
      <c r="U63" s="50"/>
      <c r="V63" s="35"/>
      <c r="W63" s="35"/>
      <c r="X63" s="35"/>
      <c r="Y63" s="35"/>
      <c r="Z63" s="35"/>
      <c r="AA63" s="35"/>
      <c r="AB63" s="35"/>
      <c r="AC63" s="35"/>
      <c r="AD63" s="35"/>
      <c r="AE63" s="35"/>
      <c r="AF63" s="35"/>
      <c r="AG63" s="35"/>
      <c r="AH63" s="35"/>
      <c r="AI63" s="35"/>
      <c r="AJ63" s="35"/>
      <c r="AK63" s="35"/>
      <c r="AL63" s="35"/>
      <c r="AM63" s="35"/>
      <c r="AN63" s="36"/>
      <c r="AO63" s="36"/>
      <c r="AP63" s="36"/>
      <c r="AQ63" s="36"/>
      <c r="AR63" s="36"/>
      <c r="AS63" s="36"/>
      <c r="AT63" s="36"/>
      <c r="AU63" s="36"/>
      <c r="AV63" s="36"/>
      <c r="AW63" s="36"/>
      <c r="AX63" s="36"/>
      <c r="AY63" s="36"/>
    </row>
    <row r="64" spans="1:51" s="37" customFormat="1" ht="12" x14ac:dyDescent="0.2">
      <c r="A64" s="85">
        <v>21</v>
      </c>
      <c r="B64" s="36" t="s">
        <v>51</v>
      </c>
      <c r="C64" s="234" t="s">
        <v>193</v>
      </c>
      <c r="D64" s="142">
        <v>190</v>
      </c>
      <c r="E64" s="145">
        <v>55</v>
      </c>
      <c r="F64" s="145">
        <v>11</v>
      </c>
      <c r="G64" s="230">
        <v>2</v>
      </c>
      <c r="H64" s="147">
        <v>0.34</v>
      </c>
      <c r="I64" s="75">
        <v>0.23</v>
      </c>
      <c r="J64" s="41">
        <v>1.1000000000000001</v>
      </c>
      <c r="K64" s="149">
        <v>1.9E-2</v>
      </c>
      <c r="L64" s="75">
        <v>0.24</v>
      </c>
      <c r="M64" s="39">
        <v>0.85</v>
      </c>
      <c r="N64" s="39">
        <v>0.45</v>
      </c>
      <c r="O64" s="76">
        <v>4.2</v>
      </c>
      <c r="P64" s="142">
        <v>770</v>
      </c>
      <c r="Q64" s="142">
        <v>75</v>
      </c>
      <c r="R64" s="142">
        <v>10</v>
      </c>
      <c r="S64" s="76">
        <v>1.4</v>
      </c>
      <c r="T64" s="41">
        <v>9.1</v>
      </c>
      <c r="U64" s="77">
        <v>2.4</v>
      </c>
      <c r="V64" s="35"/>
      <c r="W64" s="35"/>
      <c r="X64" s="35"/>
      <c r="Y64" s="35"/>
      <c r="Z64" s="35"/>
      <c r="AA64" s="35"/>
      <c r="AB64" s="35"/>
      <c r="AC64" s="35"/>
      <c r="AD64" s="35"/>
      <c r="AE64" s="35"/>
      <c r="AF64" s="35"/>
      <c r="AG64" s="35"/>
      <c r="AH64" s="35"/>
      <c r="AI64" s="35"/>
      <c r="AJ64" s="35"/>
      <c r="AK64" s="35"/>
      <c r="AL64" s="35"/>
      <c r="AM64" s="35"/>
      <c r="AN64" s="36"/>
      <c r="AO64" s="36"/>
      <c r="AP64" s="36"/>
      <c r="AQ64" s="36"/>
      <c r="AR64" s="36"/>
      <c r="AS64" s="36"/>
      <c r="AT64" s="36"/>
      <c r="AU64" s="36"/>
      <c r="AV64" s="36"/>
      <c r="AW64" s="36"/>
      <c r="AX64" s="36"/>
      <c r="AY64" s="36"/>
    </row>
    <row r="65" spans="1:51" s="37" customFormat="1" ht="12" x14ac:dyDescent="0.2">
      <c r="A65" s="85">
        <v>21</v>
      </c>
      <c r="B65" s="36" t="s">
        <v>51</v>
      </c>
      <c r="C65" s="64">
        <v>44971</v>
      </c>
      <c r="D65" s="142">
        <v>160</v>
      </c>
      <c r="E65" s="145">
        <v>60</v>
      </c>
      <c r="F65" s="145">
        <v>11</v>
      </c>
      <c r="G65" s="230">
        <v>2</v>
      </c>
      <c r="H65" s="147">
        <v>0.32</v>
      </c>
      <c r="I65" s="75">
        <v>0.19</v>
      </c>
      <c r="J65" s="41">
        <v>1.1000000000000001</v>
      </c>
      <c r="K65" s="149">
        <v>1.7000000000000001E-2</v>
      </c>
      <c r="L65" s="75">
        <v>0.22</v>
      </c>
      <c r="M65" s="39">
        <v>0.74</v>
      </c>
      <c r="N65" s="39">
        <v>0.24</v>
      </c>
      <c r="O65" s="76">
        <v>3.5</v>
      </c>
      <c r="P65" s="142">
        <v>570</v>
      </c>
      <c r="Q65" s="142">
        <v>50</v>
      </c>
      <c r="R65" s="76">
        <v>8.6</v>
      </c>
      <c r="S65" s="76">
        <v>1.3</v>
      </c>
      <c r="T65" s="41">
        <v>8.6</v>
      </c>
      <c r="U65" s="77">
        <v>2.5</v>
      </c>
      <c r="V65" s="35"/>
      <c r="W65" s="35"/>
      <c r="X65" s="35"/>
      <c r="Y65" s="35"/>
      <c r="Z65" s="35"/>
      <c r="AA65" s="35"/>
      <c r="AB65" s="35"/>
      <c r="AC65" s="35"/>
      <c r="AD65" s="35"/>
      <c r="AE65" s="35"/>
      <c r="AF65" s="35"/>
      <c r="AG65" s="35"/>
      <c r="AH65" s="35"/>
      <c r="AI65" s="35"/>
      <c r="AJ65" s="35"/>
      <c r="AK65" s="35"/>
      <c r="AL65" s="35"/>
      <c r="AM65" s="35"/>
      <c r="AN65" s="36"/>
      <c r="AO65" s="36"/>
      <c r="AP65" s="36"/>
      <c r="AQ65" s="36"/>
      <c r="AR65" s="36"/>
      <c r="AS65" s="36"/>
      <c r="AT65" s="36"/>
      <c r="AU65" s="36"/>
      <c r="AV65" s="36"/>
      <c r="AW65" s="36"/>
      <c r="AX65" s="36"/>
      <c r="AY65" s="36"/>
    </row>
    <row r="66" spans="1:51" s="37" customFormat="1" ht="12" x14ac:dyDescent="0.2">
      <c r="A66" s="85">
        <v>21</v>
      </c>
      <c r="B66" s="36" t="s">
        <v>51</v>
      </c>
      <c r="C66" s="64">
        <v>44999</v>
      </c>
      <c r="D66" s="142">
        <v>200</v>
      </c>
      <c r="E66" s="145">
        <v>76</v>
      </c>
      <c r="F66" s="220">
        <v>5</v>
      </c>
      <c r="G66" s="220">
        <v>2</v>
      </c>
      <c r="H66" s="147">
        <v>0.3</v>
      </c>
      <c r="I66" s="75">
        <v>0.26</v>
      </c>
      <c r="J66" s="41">
        <v>1.2</v>
      </c>
      <c r="K66" s="149">
        <v>1.9E-2</v>
      </c>
      <c r="L66" s="75">
        <v>0.26</v>
      </c>
      <c r="M66" s="39">
        <v>0.85</v>
      </c>
      <c r="N66" s="39">
        <v>0.28000000000000003</v>
      </c>
      <c r="O66" s="76">
        <v>5.3</v>
      </c>
      <c r="P66" s="142">
        <v>600</v>
      </c>
      <c r="Q66" s="142">
        <v>57</v>
      </c>
      <c r="R66" s="76">
        <v>9.5</v>
      </c>
      <c r="S66" s="76">
        <v>1.4</v>
      </c>
      <c r="T66" s="41">
        <v>8.3000000000000007</v>
      </c>
      <c r="U66" s="77">
        <v>2.8</v>
      </c>
      <c r="V66" s="35"/>
      <c r="W66" s="35"/>
      <c r="X66" s="35"/>
      <c r="Y66" s="35"/>
      <c r="Z66" s="35"/>
      <c r="AA66" s="35"/>
      <c r="AB66" s="35"/>
      <c r="AC66" s="35"/>
      <c r="AD66" s="35"/>
      <c r="AE66" s="35"/>
      <c r="AF66" s="35"/>
      <c r="AG66" s="35"/>
      <c r="AH66" s="35"/>
      <c r="AI66" s="35"/>
      <c r="AJ66" s="35"/>
      <c r="AK66" s="35"/>
      <c r="AL66" s="35"/>
      <c r="AM66" s="35"/>
      <c r="AN66" s="36"/>
      <c r="AO66" s="36"/>
      <c r="AP66" s="36"/>
      <c r="AQ66" s="36"/>
      <c r="AR66" s="36"/>
      <c r="AS66" s="36"/>
      <c r="AT66" s="36"/>
      <c r="AU66" s="36"/>
      <c r="AV66" s="36"/>
      <c r="AW66" s="36"/>
      <c r="AX66" s="36"/>
      <c r="AY66" s="36"/>
    </row>
    <row r="67" spans="1:51" s="36" customFormat="1" ht="12" x14ac:dyDescent="0.2">
      <c r="A67" s="85">
        <v>21</v>
      </c>
      <c r="B67" s="36" t="s">
        <v>51</v>
      </c>
      <c r="C67" s="64">
        <v>45034</v>
      </c>
      <c r="D67" s="142">
        <v>170</v>
      </c>
      <c r="E67" s="145">
        <v>68</v>
      </c>
      <c r="F67" s="164">
        <v>6</v>
      </c>
      <c r="G67" s="230">
        <v>30</v>
      </c>
      <c r="H67" s="147">
        <v>0.3</v>
      </c>
      <c r="I67" s="75">
        <v>0.14000000000000001</v>
      </c>
      <c r="J67" s="41">
        <v>1.4</v>
      </c>
      <c r="K67" s="149">
        <v>1.9E-2</v>
      </c>
      <c r="L67" s="75">
        <v>0.27</v>
      </c>
      <c r="M67" s="39">
        <v>0.72</v>
      </c>
      <c r="N67" s="39">
        <v>0.28000000000000003</v>
      </c>
      <c r="O67" s="76">
        <v>4.2</v>
      </c>
      <c r="P67" s="142">
        <v>510</v>
      </c>
      <c r="Q67" s="142">
        <v>53</v>
      </c>
      <c r="R67" s="76">
        <v>6.7</v>
      </c>
      <c r="S67" s="76">
        <v>1.2</v>
      </c>
      <c r="T67" s="41">
        <v>7.6</v>
      </c>
      <c r="U67" s="77">
        <v>3.1</v>
      </c>
      <c r="V67" s="35"/>
      <c r="W67" s="35"/>
      <c r="X67" s="35"/>
      <c r="Y67" s="35"/>
      <c r="Z67" s="35"/>
      <c r="AA67" s="35"/>
      <c r="AB67" s="35"/>
      <c r="AC67" s="35"/>
      <c r="AD67" s="35"/>
      <c r="AE67" s="35"/>
      <c r="AF67" s="35"/>
      <c r="AG67" s="35"/>
      <c r="AH67" s="35"/>
      <c r="AI67" s="35"/>
      <c r="AJ67" s="35"/>
      <c r="AK67" s="35"/>
      <c r="AL67" s="35"/>
      <c r="AM67" s="35"/>
      <c r="AN67" s="35"/>
      <c r="AO67" s="35"/>
    </row>
    <row r="68" spans="1:51" s="37" customFormat="1" ht="12" x14ac:dyDescent="0.2">
      <c r="A68" s="85">
        <v>21</v>
      </c>
      <c r="B68" s="36" t="s">
        <v>51</v>
      </c>
      <c r="C68" s="64">
        <v>45062</v>
      </c>
      <c r="D68" s="142">
        <v>140</v>
      </c>
      <c r="E68" s="145">
        <v>52</v>
      </c>
      <c r="F68" s="220">
        <v>5</v>
      </c>
      <c r="G68" s="220">
        <v>2</v>
      </c>
      <c r="H68" s="147">
        <v>0.32</v>
      </c>
      <c r="I68" s="75">
        <v>0.17</v>
      </c>
      <c r="J68" s="41">
        <v>1.6</v>
      </c>
      <c r="K68" s="232">
        <v>4.8</v>
      </c>
      <c r="L68" s="75">
        <v>0.3</v>
      </c>
      <c r="M68" s="39">
        <v>0.79</v>
      </c>
      <c r="N68" s="41">
        <v>5.7</v>
      </c>
      <c r="O68" s="76">
        <v>5.6</v>
      </c>
      <c r="P68" s="142">
        <v>610</v>
      </c>
      <c r="Q68" s="142">
        <v>95</v>
      </c>
      <c r="R68" s="76">
        <v>7.4</v>
      </c>
      <c r="S68" s="76">
        <v>1.3</v>
      </c>
      <c r="T68" s="41">
        <v>7.8</v>
      </c>
      <c r="U68" s="77">
        <v>1.7</v>
      </c>
      <c r="V68" s="35"/>
      <c r="W68" s="35"/>
      <c r="X68" s="35"/>
      <c r="Y68" s="35"/>
      <c r="Z68" s="35"/>
      <c r="AA68" s="35"/>
      <c r="AB68" s="35"/>
      <c r="AC68" s="35"/>
      <c r="AD68" s="35"/>
      <c r="AE68" s="35"/>
      <c r="AF68" s="35"/>
      <c r="AG68" s="35"/>
      <c r="AH68" s="35"/>
      <c r="AI68" s="35"/>
      <c r="AJ68" s="35"/>
      <c r="AK68" s="35"/>
      <c r="AL68" s="35"/>
      <c r="AM68" s="35"/>
      <c r="AN68" s="36"/>
      <c r="AO68" s="36"/>
      <c r="AP68" s="36"/>
      <c r="AQ68" s="36"/>
      <c r="AR68" s="36"/>
      <c r="AS68" s="36"/>
      <c r="AT68" s="36"/>
      <c r="AU68" s="36"/>
      <c r="AV68" s="36"/>
      <c r="AW68" s="36"/>
      <c r="AX68" s="36"/>
      <c r="AY68" s="36"/>
    </row>
    <row r="69" spans="1:51" s="37" customFormat="1" ht="12" x14ac:dyDescent="0.2">
      <c r="A69" s="85">
        <v>21</v>
      </c>
      <c r="B69" s="36" t="s">
        <v>51</v>
      </c>
      <c r="C69" s="64">
        <v>45090</v>
      </c>
      <c r="D69" s="142">
        <v>90</v>
      </c>
      <c r="E69" s="145">
        <v>27</v>
      </c>
      <c r="F69" s="145">
        <v>5</v>
      </c>
      <c r="G69" s="220">
        <v>2</v>
      </c>
      <c r="H69" s="147">
        <v>0.33</v>
      </c>
      <c r="I69" s="75">
        <v>0.11</v>
      </c>
      <c r="J69" s="41">
        <v>1.1000000000000001</v>
      </c>
      <c r="K69" s="176">
        <v>1.0999999999999999E-2</v>
      </c>
      <c r="L69" s="75">
        <v>0.22</v>
      </c>
      <c r="M69" s="39">
        <v>0.7</v>
      </c>
      <c r="N69" s="41">
        <v>0.33</v>
      </c>
      <c r="O69" s="76">
        <v>1.9</v>
      </c>
      <c r="P69" s="142">
        <v>430</v>
      </c>
      <c r="Q69" s="142">
        <v>88</v>
      </c>
      <c r="R69" s="76">
        <v>6.6</v>
      </c>
      <c r="S69" s="76">
        <v>1.3</v>
      </c>
      <c r="T69" s="41">
        <v>7.8</v>
      </c>
      <c r="U69" s="77">
        <v>1.1000000000000001</v>
      </c>
      <c r="V69" s="35"/>
      <c r="W69" s="35"/>
      <c r="X69" s="35"/>
      <c r="Y69" s="35"/>
      <c r="Z69" s="35"/>
      <c r="AA69" s="35"/>
      <c r="AB69" s="35"/>
      <c r="AC69" s="35"/>
      <c r="AD69" s="35"/>
      <c r="AE69" s="35"/>
      <c r="AF69" s="35"/>
      <c r="AG69" s="35"/>
      <c r="AH69" s="35"/>
      <c r="AI69" s="35"/>
      <c r="AJ69" s="35"/>
      <c r="AK69" s="35"/>
      <c r="AL69" s="35"/>
      <c r="AM69" s="35"/>
      <c r="AN69" s="36"/>
      <c r="AO69" s="36"/>
      <c r="AP69" s="36"/>
      <c r="AQ69" s="36"/>
      <c r="AR69" s="36"/>
      <c r="AS69" s="36"/>
      <c r="AT69" s="36"/>
      <c r="AU69" s="36"/>
      <c r="AV69" s="36"/>
      <c r="AW69" s="36"/>
      <c r="AX69" s="36"/>
      <c r="AY69" s="36"/>
    </row>
    <row r="70" spans="1:51" s="37" customFormat="1" ht="12" x14ac:dyDescent="0.2">
      <c r="A70" s="85">
        <v>21</v>
      </c>
      <c r="B70" s="36" t="s">
        <v>51</v>
      </c>
      <c r="C70" s="64">
        <v>45133</v>
      </c>
      <c r="D70" s="142">
        <v>53</v>
      </c>
      <c r="E70" s="145">
        <v>32</v>
      </c>
      <c r="F70" s="164">
        <v>5</v>
      </c>
      <c r="G70" s="220">
        <v>2</v>
      </c>
      <c r="H70" s="147">
        <v>0.33</v>
      </c>
      <c r="I70" s="75">
        <v>9.0999999999999998E-2</v>
      </c>
      <c r="J70" s="39">
        <v>0.92</v>
      </c>
      <c r="K70" s="149">
        <v>5.0000000000000001E-3</v>
      </c>
      <c r="L70" s="75">
        <v>0.15</v>
      </c>
      <c r="M70" s="39">
        <v>0.64</v>
      </c>
      <c r="N70" s="39">
        <v>0.21</v>
      </c>
      <c r="O70" s="76">
        <v>2.5</v>
      </c>
      <c r="P70" s="142">
        <v>360</v>
      </c>
      <c r="Q70" s="142">
        <v>81</v>
      </c>
      <c r="R70" s="76">
        <v>7.1</v>
      </c>
      <c r="S70" s="76">
        <v>1.3</v>
      </c>
      <c r="T70" s="41">
        <v>8.6999999999999993</v>
      </c>
      <c r="U70" s="226">
        <v>0.53</v>
      </c>
      <c r="V70" s="35"/>
      <c r="W70" s="35"/>
      <c r="X70" s="35"/>
      <c r="Y70" s="35"/>
      <c r="Z70" s="35"/>
      <c r="AA70" s="35"/>
      <c r="AB70" s="35"/>
      <c r="AC70" s="35"/>
      <c r="AD70" s="35"/>
      <c r="AE70" s="35"/>
      <c r="AF70" s="35"/>
      <c r="AG70" s="35"/>
      <c r="AH70" s="35"/>
      <c r="AI70" s="35"/>
      <c r="AJ70" s="35"/>
      <c r="AK70" s="35"/>
      <c r="AL70" s="35"/>
      <c r="AM70" s="35"/>
      <c r="AN70" s="36"/>
      <c r="AO70" s="36"/>
      <c r="AP70" s="36"/>
      <c r="AQ70" s="36"/>
      <c r="AR70" s="36"/>
      <c r="AS70" s="36"/>
      <c r="AT70" s="36"/>
      <c r="AU70" s="36"/>
      <c r="AV70" s="36"/>
      <c r="AW70" s="36"/>
      <c r="AX70" s="36"/>
      <c r="AY70" s="36"/>
    </row>
    <row r="71" spans="1:51" s="37" customFormat="1" ht="12" x14ac:dyDescent="0.2">
      <c r="A71" s="85">
        <v>21</v>
      </c>
      <c r="B71" s="36" t="s">
        <v>51</v>
      </c>
      <c r="C71" s="36" t="s">
        <v>206</v>
      </c>
      <c r="D71" s="407">
        <v>92</v>
      </c>
      <c r="E71" s="407">
        <v>44</v>
      </c>
      <c r="F71" s="407">
        <v>23</v>
      </c>
      <c r="G71" s="414">
        <v>2</v>
      </c>
      <c r="H71" s="408">
        <v>0.35</v>
      </c>
      <c r="I71" s="408">
        <v>0.14000000000000001</v>
      </c>
      <c r="J71" s="406">
        <v>1</v>
      </c>
      <c r="K71" s="408">
        <v>0.4</v>
      </c>
      <c r="L71" s="408">
        <v>0.16</v>
      </c>
      <c r="M71" s="408">
        <v>0.82</v>
      </c>
      <c r="N71" s="406">
        <v>1.1000000000000001</v>
      </c>
      <c r="O71" s="406">
        <v>1.9</v>
      </c>
      <c r="P71" s="407">
        <v>540</v>
      </c>
      <c r="Q71" s="407">
        <v>120</v>
      </c>
      <c r="R71" s="406">
        <v>8.5</v>
      </c>
      <c r="S71" s="406">
        <v>1.4</v>
      </c>
      <c r="T71" s="406">
        <v>8.6999999999999993</v>
      </c>
      <c r="U71" s="408">
        <v>0.57999999999999996</v>
      </c>
      <c r="V71" s="35"/>
      <c r="W71" s="35"/>
      <c r="X71" s="35"/>
      <c r="Y71" s="35"/>
      <c r="Z71" s="35"/>
      <c r="AA71" s="35"/>
      <c r="AB71" s="35"/>
      <c r="AC71" s="35"/>
      <c r="AD71" s="35"/>
      <c r="AE71" s="35"/>
      <c r="AF71" s="35"/>
      <c r="AG71" s="35"/>
      <c r="AH71" s="35"/>
      <c r="AI71" s="35"/>
      <c r="AJ71" s="35"/>
      <c r="AK71" s="35"/>
      <c r="AL71" s="35"/>
      <c r="AM71" s="35"/>
      <c r="AN71" s="36"/>
      <c r="AO71" s="36"/>
      <c r="AP71" s="36"/>
      <c r="AQ71" s="36"/>
      <c r="AR71" s="36"/>
      <c r="AS71" s="36"/>
      <c r="AT71" s="36"/>
      <c r="AU71" s="36"/>
      <c r="AV71" s="36"/>
      <c r="AW71" s="36"/>
      <c r="AX71" s="36"/>
      <c r="AY71" s="36"/>
    </row>
    <row r="72" spans="1:51" s="37" customFormat="1" ht="12" x14ac:dyDescent="0.2">
      <c r="A72" s="85">
        <v>21</v>
      </c>
      <c r="B72" s="36" t="s">
        <v>51</v>
      </c>
      <c r="C72" s="64">
        <v>45189</v>
      </c>
      <c r="D72" s="142">
        <v>80</v>
      </c>
      <c r="E72" s="145">
        <v>32</v>
      </c>
      <c r="F72" s="220">
        <v>5</v>
      </c>
      <c r="G72" s="220">
        <v>2</v>
      </c>
      <c r="H72" s="147">
        <v>0.39</v>
      </c>
      <c r="I72" s="162">
        <v>5.6000000000000001E-2</v>
      </c>
      <c r="J72" s="41">
        <v>1</v>
      </c>
      <c r="K72" s="176">
        <v>0.42</v>
      </c>
      <c r="L72" s="75">
        <v>0.16</v>
      </c>
      <c r="M72" s="39">
        <v>0.76</v>
      </c>
      <c r="N72" s="39">
        <v>0.51</v>
      </c>
      <c r="O72" s="76">
        <v>1.8</v>
      </c>
      <c r="P72" s="142">
        <v>500</v>
      </c>
      <c r="Q72" s="142">
        <v>33</v>
      </c>
      <c r="R72" s="76">
        <v>7.3</v>
      </c>
      <c r="S72" s="76">
        <v>1.2</v>
      </c>
      <c r="T72" s="41">
        <v>7.6</v>
      </c>
      <c r="U72" s="77">
        <v>1.4</v>
      </c>
      <c r="V72" s="35"/>
      <c r="W72" s="35"/>
      <c r="X72" s="35"/>
      <c r="Y72" s="35"/>
      <c r="Z72" s="35"/>
      <c r="AA72" s="35"/>
      <c r="AB72" s="35"/>
      <c r="AC72" s="35"/>
      <c r="AD72" s="35"/>
      <c r="AE72" s="35"/>
      <c r="AF72" s="35"/>
      <c r="AG72" s="35"/>
      <c r="AH72" s="35"/>
      <c r="AI72" s="35"/>
      <c r="AJ72" s="35"/>
      <c r="AK72" s="35"/>
      <c r="AL72" s="35"/>
      <c r="AM72" s="35"/>
      <c r="AN72" s="36"/>
      <c r="AO72" s="36"/>
      <c r="AP72" s="36"/>
      <c r="AQ72" s="36"/>
      <c r="AR72" s="36"/>
      <c r="AS72" s="36"/>
      <c r="AT72" s="36"/>
      <c r="AU72" s="36"/>
      <c r="AV72" s="36"/>
      <c r="AW72" s="36"/>
      <c r="AX72" s="36"/>
      <c r="AY72" s="36"/>
    </row>
    <row r="73" spans="1:51" s="37" customFormat="1" ht="12" x14ac:dyDescent="0.2">
      <c r="A73" s="85">
        <v>21</v>
      </c>
      <c r="B73" s="36" t="s">
        <v>51</v>
      </c>
      <c r="C73" s="431">
        <v>45210</v>
      </c>
      <c r="D73" s="407">
        <v>100</v>
      </c>
      <c r="E73" s="407">
        <v>45</v>
      </c>
      <c r="F73" s="414">
        <v>5</v>
      </c>
      <c r="G73" s="414">
        <v>2</v>
      </c>
      <c r="H73" s="408">
        <v>0.38</v>
      </c>
      <c r="I73" s="411">
        <v>4.9000000000000002E-2</v>
      </c>
      <c r="J73" s="408">
        <v>0.94</v>
      </c>
      <c r="K73" s="412">
        <v>0.01</v>
      </c>
      <c r="L73" s="408">
        <v>0.19</v>
      </c>
      <c r="M73" s="408">
        <v>0.77</v>
      </c>
      <c r="N73" s="408">
        <v>0.42</v>
      </c>
      <c r="O73" s="406">
        <v>1.2</v>
      </c>
      <c r="P73" s="407">
        <v>610</v>
      </c>
      <c r="Q73" s="407">
        <v>13</v>
      </c>
      <c r="R73" s="406">
        <v>7.9</v>
      </c>
      <c r="S73" s="406">
        <v>1.4</v>
      </c>
      <c r="T73" s="406">
        <v>7.9</v>
      </c>
      <c r="U73" s="406">
        <v>1.7</v>
      </c>
      <c r="V73" s="35"/>
      <c r="W73" s="35"/>
      <c r="X73" s="35"/>
      <c r="Y73" s="35"/>
      <c r="Z73" s="35"/>
      <c r="AA73" s="35"/>
      <c r="AB73" s="35"/>
      <c r="AC73" s="35"/>
      <c r="AD73" s="35"/>
      <c r="AE73" s="35"/>
      <c r="AF73" s="35"/>
      <c r="AG73" s="35"/>
      <c r="AH73" s="35"/>
      <c r="AI73" s="35"/>
      <c r="AJ73" s="35"/>
      <c r="AK73" s="35"/>
      <c r="AL73" s="35"/>
      <c r="AM73" s="35"/>
      <c r="AN73" s="36"/>
      <c r="AO73" s="36"/>
      <c r="AP73" s="36"/>
      <c r="AQ73" s="36"/>
      <c r="AR73" s="36"/>
      <c r="AS73" s="36"/>
      <c r="AT73" s="36"/>
      <c r="AU73" s="36"/>
      <c r="AV73" s="36"/>
      <c r="AW73" s="36"/>
      <c r="AX73" s="36"/>
      <c r="AY73" s="36"/>
    </row>
    <row r="74" spans="1:51" s="37" customFormat="1" ht="12" x14ac:dyDescent="0.2">
      <c r="A74" s="85">
        <v>21</v>
      </c>
      <c r="B74" s="36" t="s">
        <v>51</v>
      </c>
      <c r="C74" s="449">
        <v>45246</v>
      </c>
      <c r="D74" s="407">
        <v>170</v>
      </c>
      <c r="E74" s="407">
        <v>60</v>
      </c>
      <c r="F74" s="406">
        <v>6</v>
      </c>
      <c r="G74" s="414">
        <v>2</v>
      </c>
      <c r="H74" s="408">
        <v>0.4</v>
      </c>
      <c r="I74" s="408">
        <v>0.1</v>
      </c>
      <c r="J74" s="406">
        <v>1</v>
      </c>
      <c r="K74" s="411">
        <v>1.0999999999999999E-2</v>
      </c>
      <c r="L74" s="408">
        <v>0.21</v>
      </c>
      <c r="M74" s="408">
        <v>0.87</v>
      </c>
      <c r="N74" s="408">
        <v>0.26</v>
      </c>
      <c r="O74" s="406">
        <v>1.9</v>
      </c>
      <c r="P74" s="407">
        <v>840</v>
      </c>
      <c r="Q74" s="407">
        <v>38</v>
      </c>
      <c r="R74" s="406">
        <v>7</v>
      </c>
      <c r="S74" s="406">
        <v>1.2</v>
      </c>
      <c r="T74" s="406">
        <v>7.2</v>
      </c>
      <c r="U74" s="406">
        <v>2.2000000000000002</v>
      </c>
      <c r="V74" s="35"/>
      <c r="W74" s="35"/>
      <c r="X74" s="35"/>
      <c r="Y74" s="35"/>
      <c r="Z74" s="35"/>
      <c r="AA74" s="35"/>
      <c r="AB74" s="35"/>
      <c r="AC74" s="35"/>
      <c r="AD74" s="35"/>
      <c r="AE74" s="35"/>
      <c r="AF74" s="35"/>
      <c r="AG74" s="35"/>
      <c r="AH74" s="35"/>
      <c r="AI74" s="35"/>
      <c r="AJ74" s="35"/>
      <c r="AK74" s="35"/>
      <c r="AL74" s="35"/>
      <c r="AM74" s="35"/>
      <c r="AN74" s="36"/>
      <c r="AO74" s="36"/>
      <c r="AP74" s="36"/>
      <c r="AQ74" s="36"/>
      <c r="AR74" s="36"/>
      <c r="AS74" s="36"/>
      <c r="AT74" s="36"/>
      <c r="AU74" s="36"/>
      <c r="AV74" s="36"/>
      <c r="AW74" s="36"/>
      <c r="AX74" s="36"/>
      <c r="AY74" s="36"/>
    </row>
    <row r="75" spans="1:51" s="37" customFormat="1" ht="12" x14ac:dyDescent="0.2">
      <c r="A75" s="85">
        <v>21</v>
      </c>
      <c r="B75" s="36" t="s">
        <v>51</v>
      </c>
      <c r="C75" s="449">
        <v>45272</v>
      </c>
      <c r="D75" s="407">
        <v>160</v>
      </c>
      <c r="E75" s="407">
        <v>68</v>
      </c>
      <c r="F75" s="414">
        <v>5</v>
      </c>
      <c r="G75" s="414">
        <v>2</v>
      </c>
      <c r="H75" s="408">
        <v>0.41</v>
      </c>
      <c r="I75" s="408">
        <v>0.13</v>
      </c>
      <c r="J75" s="406">
        <v>1.1000000000000001</v>
      </c>
      <c r="K75" s="411">
        <v>1.0999999999999999E-2</v>
      </c>
      <c r="L75" s="408">
        <v>0.28999999999999998</v>
      </c>
      <c r="M75" s="408">
        <v>0.92</v>
      </c>
      <c r="N75" s="408">
        <v>0.25</v>
      </c>
      <c r="O75" s="406">
        <v>2.4</v>
      </c>
      <c r="P75" s="407">
        <v>900</v>
      </c>
      <c r="Q75" s="407">
        <v>47</v>
      </c>
      <c r="R75" s="406">
        <v>7.4</v>
      </c>
      <c r="S75" s="406">
        <v>1.3</v>
      </c>
      <c r="T75" s="406">
        <v>7.2</v>
      </c>
      <c r="U75" s="406">
        <v>2.7</v>
      </c>
      <c r="V75" s="35"/>
      <c r="W75" s="35"/>
      <c r="X75" s="35"/>
      <c r="Y75" s="35"/>
      <c r="Z75" s="35"/>
      <c r="AA75" s="35"/>
      <c r="AB75" s="35"/>
      <c r="AC75" s="35"/>
      <c r="AD75" s="35"/>
      <c r="AE75" s="35"/>
      <c r="AF75" s="35"/>
      <c r="AG75" s="35"/>
      <c r="AH75" s="35"/>
      <c r="AI75" s="35"/>
      <c r="AJ75" s="35"/>
      <c r="AK75" s="35"/>
      <c r="AL75" s="35"/>
      <c r="AM75" s="35"/>
      <c r="AN75" s="36"/>
      <c r="AO75" s="36"/>
      <c r="AP75" s="36"/>
      <c r="AQ75" s="36"/>
      <c r="AR75" s="36"/>
      <c r="AS75" s="36"/>
      <c r="AT75" s="36"/>
      <c r="AU75" s="36"/>
      <c r="AV75" s="36"/>
      <c r="AW75" s="36"/>
      <c r="AX75" s="36"/>
      <c r="AY75" s="36"/>
    </row>
    <row r="76" spans="1:51" s="37" customFormat="1" x14ac:dyDescent="0.2">
      <c r="A76" s="35"/>
      <c r="B76" s="35"/>
      <c r="C76" s="46"/>
      <c r="D76" s="47"/>
      <c r="E76" s="47"/>
      <c r="F76" s="47"/>
      <c r="G76" s="47"/>
      <c r="H76" s="47"/>
      <c r="I76" s="48"/>
      <c r="J76" s="48"/>
      <c r="K76" s="17"/>
      <c r="L76" s="48"/>
      <c r="M76" s="50"/>
      <c r="N76" s="48"/>
      <c r="O76" s="50"/>
      <c r="P76" s="47"/>
      <c r="Q76" s="47"/>
      <c r="R76" s="50"/>
      <c r="S76" s="50"/>
      <c r="T76" s="50"/>
      <c r="U76" s="50"/>
      <c r="V76" s="35"/>
      <c r="W76" s="35"/>
      <c r="X76" s="35"/>
      <c r="Y76" s="35"/>
      <c r="Z76" s="35"/>
      <c r="AA76" s="35"/>
      <c r="AB76" s="35"/>
      <c r="AC76" s="35"/>
      <c r="AD76" s="35"/>
      <c r="AE76" s="35"/>
      <c r="AF76" s="35"/>
      <c r="AG76" s="35"/>
      <c r="AH76" s="35"/>
      <c r="AI76" s="35"/>
      <c r="AJ76" s="35"/>
      <c r="AK76" s="35"/>
      <c r="AL76" s="35"/>
      <c r="AM76" s="35"/>
      <c r="AN76" s="36"/>
      <c r="AO76" s="36"/>
      <c r="AP76" s="36"/>
      <c r="AQ76" s="36"/>
      <c r="AR76" s="36"/>
      <c r="AS76" s="36"/>
      <c r="AT76" s="36"/>
      <c r="AU76" s="36"/>
      <c r="AV76" s="36"/>
      <c r="AW76" s="36"/>
      <c r="AX76" s="36"/>
      <c r="AY76" s="36"/>
    </row>
    <row r="77" spans="1:51" s="37" customFormat="1" ht="12" x14ac:dyDescent="0.2">
      <c r="A77" s="35"/>
      <c r="B77" s="35"/>
      <c r="C77" s="122" t="s">
        <v>99</v>
      </c>
      <c r="D77" s="124">
        <f>MIN(D64:D75)</f>
        <v>53</v>
      </c>
      <c r="E77" s="124"/>
      <c r="F77" s="124">
        <f>MIN(F64:F75)</f>
        <v>5</v>
      </c>
      <c r="G77" s="124"/>
      <c r="H77" s="124"/>
      <c r="I77" s="125">
        <f t="shared" ref="I77:U77" si="6">MIN(I64:I75)</f>
        <v>4.9000000000000002E-2</v>
      </c>
      <c r="J77" s="125">
        <f t="shared" si="6"/>
        <v>0.92</v>
      </c>
      <c r="K77" s="125">
        <f t="shared" si="6"/>
        <v>5.0000000000000001E-3</v>
      </c>
      <c r="L77" s="125">
        <f t="shared" si="6"/>
        <v>0.15</v>
      </c>
      <c r="M77" s="123">
        <f t="shared" si="6"/>
        <v>0.64</v>
      </c>
      <c r="N77" s="123">
        <f t="shared" si="6"/>
        <v>0.21</v>
      </c>
      <c r="O77" s="123">
        <f t="shared" si="6"/>
        <v>1.2</v>
      </c>
      <c r="P77" s="124">
        <f t="shared" si="6"/>
        <v>360</v>
      </c>
      <c r="Q77" s="124">
        <f t="shared" si="6"/>
        <v>13</v>
      </c>
      <c r="R77" s="123">
        <f t="shared" si="6"/>
        <v>6.6</v>
      </c>
      <c r="S77" s="123">
        <f t="shared" si="6"/>
        <v>1.2</v>
      </c>
      <c r="T77" s="123">
        <f t="shared" si="6"/>
        <v>7.2</v>
      </c>
      <c r="U77" s="123">
        <f t="shared" si="6"/>
        <v>0.53</v>
      </c>
      <c r="V77" s="35"/>
      <c r="W77" s="35"/>
      <c r="X77" s="35"/>
      <c r="Y77" s="35"/>
      <c r="Z77" s="35"/>
      <c r="AA77" s="35"/>
      <c r="AB77" s="35"/>
      <c r="AC77" s="35"/>
      <c r="AD77" s="35"/>
      <c r="AE77" s="35"/>
      <c r="AF77" s="35"/>
      <c r="AG77" s="35"/>
      <c r="AH77" s="35"/>
      <c r="AI77" s="35"/>
      <c r="AJ77" s="35"/>
      <c r="AK77" s="35"/>
      <c r="AL77" s="35"/>
      <c r="AM77" s="35"/>
      <c r="AN77" s="36"/>
      <c r="AO77" s="36"/>
      <c r="AP77" s="36"/>
      <c r="AQ77" s="36"/>
      <c r="AR77" s="36"/>
      <c r="AS77" s="36"/>
      <c r="AT77" s="36"/>
      <c r="AU77" s="36"/>
      <c r="AV77" s="36"/>
      <c r="AW77" s="36"/>
      <c r="AX77" s="36"/>
      <c r="AY77" s="36"/>
    </row>
    <row r="78" spans="1:51" s="37" customFormat="1" ht="12" x14ac:dyDescent="0.2">
      <c r="A78" s="35"/>
      <c r="B78" s="35"/>
      <c r="C78" s="122" t="s">
        <v>100</v>
      </c>
      <c r="D78" s="124">
        <f>AVERAGE(D64:D75)</f>
        <v>133.75</v>
      </c>
      <c r="E78" s="124"/>
      <c r="F78" s="124">
        <f>AVERAGE(F64:F75)</f>
        <v>7.666666666666667</v>
      </c>
      <c r="G78" s="124"/>
      <c r="H78" s="124"/>
      <c r="I78" s="125">
        <f t="shared" ref="I78:U78" si="7">AVERAGE(I64:I75)</f>
        <v>0.13883333333333334</v>
      </c>
      <c r="J78" s="125">
        <f t="shared" si="7"/>
        <v>1.1216666666666666</v>
      </c>
      <c r="K78" s="125">
        <f t="shared" si="7"/>
        <v>0.47849999999999998</v>
      </c>
      <c r="L78" s="125">
        <f t="shared" si="7"/>
        <v>0.2225</v>
      </c>
      <c r="M78" s="123">
        <f t="shared" si="7"/>
        <v>0.78583333333333327</v>
      </c>
      <c r="N78" s="123">
        <f t="shared" si="7"/>
        <v>0.83583333333333332</v>
      </c>
      <c r="O78" s="123">
        <f t="shared" si="7"/>
        <v>3.0333333333333328</v>
      </c>
      <c r="P78" s="124">
        <f t="shared" si="7"/>
        <v>603.33333333333337</v>
      </c>
      <c r="Q78" s="124">
        <f t="shared" si="7"/>
        <v>62.5</v>
      </c>
      <c r="R78" s="123">
        <f t="shared" si="7"/>
        <v>7.8333333333333348</v>
      </c>
      <c r="S78" s="123">
        <f t="shared" si="7"/>
        <v>1.3083333333333333</v>
      </c>
      <c r="T78" s="123">
        <f t="shared" si="7"/>
        <v>8.0416666666666661</v>
      </c>
      <c r="U78" s="123">
        <f t="shared" si="7"/>
        <v>1.8924999999999998</v>
      </c>
      <c r="V78" s="35"/>
      <c r="W78" s="35"/>
      <c r="X78" s="35"/>
      <c r="Y78" s="35"/>
      <c r="Z78" s="35"/>
      <c r="AA78" s="35"/>
      <c r="AB78" s="35"/>
      <c r="AC78" s="35"/>
      <c r="AD78" s="35"/>
      <c r="AE78" s="35"/>
      <c r="AF78" s="35"/>
      <c r="AG78" s="35"/>
      <c r="AH78" s="35"/>
      <c r="AI78" s="35"/>
      <c r="AJ78" s="35"/>
      <c r="AK78" s="35"/>
      <c r="AL78" s="35"/>
      <c r="AM78" s="35"/>
      <c r="AN78" s="36"/>
      <c r="AO78" s="36"/>
      <c r="AP78" s="36"/>
      <c r="AQ78" s="36"/>
      <c r="AR78" s="36"/>
      <c r="AS78" s="36"/>
      <c r="AT78" s="36"/>
      <c r="AU78" s="36"/>
      <c r="AV78" s="36"/>
      <c r="AW78" s="36"/>
      <c r="AX78" s="36"/>
      <c r="AY78" s="36"/>
    </row>
    <row r="79" spans="1:51" s="37" customFormat="1" ht="12" x14ac:dyDescent="0.2">
      <c r="A79" s="35"/>
      <c r="B79" s="35"/>
      <c r="C79" s="122" t="s">
        <v>101</v>
      </c>
      <c r="D79" s="124">
        <f>MAX(D64:D75)</f>
        <v>200</v>
      </c>
      <c r="E79" s="124"/>
      <c r="F79" s="124">
        <f>MAX(F64:F75)</f>
        <v>23</v>
      </c>
      <c r="G79" s="124"/>
      <c r="H79" s="124"/>
      <c r="I79" s="125">
        <f t="shared" ref="I79:U79" si="8">MAX(I64:I75)</f>
        <v>0.26</v>
      </c>
      <c r="J79" s="125">
        <f t="shared" si="8"/>
        <v>1.6</v>
      </c>
      <c r="K79" s="125">
        <f t="shared" si="8"/>
        <v>4.8</v>
      </c>
      <c r="L79" s="125">
        <f t="shared" si="8"/>
        <v>0.3</v>
      </c>
      <c r="M79" s="123">
        <f t="shared" si="8"/>
        <v>0.92</v>
      </c>
      <c r="N79" s="123">
        <f t="shared" si="8"/>
        <v>5.7</v>
      </c>
      <c r="O79" s="123">
        <f t="shared" si="8"/>
        <v>5.6</v>
      </c>
      <c r="P79" s="124">
        <f t="shared" si="8"/>
        <v>900</v>
      </c>
      <c r="Q79" s="124">
        <f t="shared" si="8"/>
        <v>120</v>
      </c>
      <c r="R79" s="123">
        <f t="shared" si="8"/>
        <v>10</v>
      </c>
      <c r="S79" s="123">
        <f t="shared" si="8"/>
        <v>1.4</v>
      </c>
      <c r="T79" s="123">
        <f t="shared" si="8"/>
        <v>9.1</v>
      </c>
      <c r="U79" s="123">
        <f t="shared" si="8"/>
        <v>3.1</v>
      </c>
      <c r="V79" s="35"/>
      <c r="W79" s="35"/>
      <c r="X79" s="35"/>
      <c r="Y79" s="35"/>
      <c r="Z79" s="35"/>
      <c r="AA79" s="35"/>
      <c r="AB79" s="35"/>
      <c r="AC79" s="35"/>
      <c r="AD79" s="35"/>
      <c r="AE79" s="35"/>
      <c r="AF79" s="35"/>
      <c r="AG79" s="35"/>
      <c r="AH79" s="35"/>
      <c r="AI79" s="35"/>
      <c r="AJ79" s="35"/>
      <c r="AK79" s="35"/>
      <c r="AL79" s="35"/>
      <c r="AM79" s="35"/>
      <c r="AN79" s="36"/>
      <c r="AO79" s="36"/>
      <c r="AP79" s="36"/>
      <c r="AQ79" s="36"/>
      <c r="AR79" s="36"/>
      <c r="AS79" s="36"/>
      <c r="AT79" s="36"/>
      <c r="AU79" s="36"/>
      <c r="AV79" s="36"/>
      <c r="AW79" s="36"/>
      <c r="AX79" s="36"/>
      <c r="AY79" s="36"/>
    </row>
    <row r="80" spans="1:51" s="37" customFormat="1" ht="12" x14ac:dyDescent="0.2">
      <c r="A80" s="35"/>
      <c r="B80" s="35"/>
      <c r="C80" s="46"/>
      <c r="D80" s="48"/>
      <c r="E80" s="48"/>
      <c r="F80" s="47"/>
      <c r="G80" s="47"/>
      <c r="H80" s="47"/>
      <c r="I80" s="48"/>
      <c r="J80" s="50"/>
      <c r="K80" s="49"/>
      <c r="L80" s="48"/>
      <c r="M80" s="50"/>
      <c r="N80" s="50"/>
      <c r="O80" s="50"/>
      <c r="P80" s="47"/>
      <c r="Q80" s="47"/>
      <c r="R80" s="50"/>
      <c r="S80" s="50"/>
      <c r="T80" s="50"/>
      <c r="U80" s="50"/>
      <c r="V80" s="35"/>
      <c r="W80" s="35"/>
      <c r="X80" s="35"/>
      <c r="Y80" s="35"/>
      <c r="Z80" s="35"/>
      <c r="AA80" s="35"/>
      <c r="AB80" s="35"/>
      <c r="AC80" s="35"/>
      <c r="AD80" s="35"/>
      <c r="AE80" s="35"/>
      <c r="AF80" s="35"/>
      <c r="AG80" s="35"/>
      <c r="AH80" s="35"/>
      <c r="AI80" s="35"/>
      <c r="AJ80" s="35"/>
      <c r="AK80" s="35"/>
      <c r="AL80" s="35"/>
      <c r="AM80" s="35"/>
      <c r="AN80" s="36"/>
      <c r="AO80" s="36"/>
      <c r="AP80" s="36"/>
      <c r="AQ80" s="36"/>
      <c r="AR80" s="36"/>
      <c r="AS80" s="36"/>
      <c r="AT80" s="36"/>
      <c r="AU80" s="36"/>
      <c r="AV80" s="36"/>
      <c r="AW80" s="36"/>
      <c r="AX80" s="36"/>
      <c r="AY80" s="36"/>
    </row>
    <row r="81" spans="1:51" s="37" customFormat="1" ht="12" x14ac:dyDescent="0.2">
      <c r="A81" s="35"/>
      <c r="B81" s="35"/>
      <c r="C81" s="46"/>
      <c r="D81" s="48"/>
      <c r="E81" s="48"/>
      <c r="F81" s="47"/>
      <c r="G81" s="47"/>
      <c r="H81" s="47"/>
      <c r="I81" s="48"/>
      <c r="J81" s="50"/>
      <c r="K81" s="49"/>
      <c r="L81" s="48"/>
      <c r="M81" s="50"/>
      <c r="N81" s="50"/>
      <c r="O81" s="50"/>
      <c r="P81" s="47"/>
      <c r="Q81" s="47"/>
      <c r="R81" s="50"/>
      <c r="S81" s="50"/>
      <c r="T81" s="50"/>
      <c r="U81" s="50"/>
      <c r="V81" s="35"/>
      <c r="W81" s="35"/>
      <c r="X81" s="35"/>
      <c r="Y81" s="35"/>
      <c r="Z81" s="35"/>
      <c r="AA81" s="35"/>
      <c r="AB81" s="35"/>
      <c r="AC81" s="35"/>
      <c r="AD81" s="35"/>
      <c r="AE81" s="35"/>
      <c r="AF81" s="35"/>
      <c r="AG81" s="35"/>
      <c r="AH81" s="35"/>
      <c r="AI81" s="35"/>
      <c r="AJ81" s="35"/>
      <c r="AK81" s="35"/>
      <c r="AL81" s="35"/>
      <c r="AM81" s="35"/>
      <c r="AN81" s="36"/>
      <c r="AO81" s="36"/>
      <c r="AP81" s="36"/>
      <c r="AQ81" s="36"/>
      <c r="AR81" s="36"/>
      <c r="AS81" s="36"/>
      <c r="AT81" s="36"/>
      <c r="AU81" s="36"/>
      <c r="AV81" s="36"/>
      <c r="AW81" s="36"/>
      <c r="AX81" s="36"/>
      <c r="AY81" s="36"/>
    </row>
    <row r="82" spans="1:51" s="37" customFormat="1" ht="12" x14ac:dyDescent="0.2">
      <c r="A82" s="85">
        <v>32</v>
      </c>
      <c r="B82" s="38" t="s">
        <v>53</v>
      </c>
      <c r="C82" s="234" t="s">
        <v>193</v>
      </c>
      <c r="D82" s="52">
        <v>320</v>
      </c>
      <c r="E82" s="145">
        <v>143</v>
      </c>
      <c r="F82" s="145">
        <v>43</v>
      </c>
      <c r="G82" s="164">
        <v>4</v>
      </c>
      <c r="H82" s="141">
        <v>0.44</v>
      </c>
      <c r="I82" s="39">
        <v>0.44</v>
      </c>
      <c r="J82" s="41">
        <v>1.1000000000000001</v>
      </c>
      <c r="K82" s="149">
        <v>0.03</v>
      </c>
      <c r="L82" s="39">
        <v>0.35</v>
      </c>
      <c r="M82" s="39">
        <v>0.85</v>
      </c>
      <c r="N82" s="39">
        <v>0.68</v>
      </c>
      <c r="O82" s="41">
        <v>8.3000000000000007</v>
      </c>
      <c r="P82" s="52">
        <v>1200</v>
      </c>
      <c r="Q82" s="52">
        <v>230</v>
      </c>
      <c r="R82" s="41">
        <v>5.7</v>
      </c>
      <c r="S82" s="41">
        <v>1.1000000000000001</v>
      </c>
      <c r="T82" s="41">
        <v>6.2</v>
      </c>
      <c r="U82" s="42">
        <v>3.4</v>
      </c>
      <c r="V82" s="35"/>
      <c r="W82" s="35"/>
      <c r="X82" s="35"/>
      <c r="Y82" s="35"/>
      <c r="Z82" s="35"/>
      <c r="AA82" s="35"/>
      <c r="AB82" s="35"/>
      <c r="AC82" s="35"/>
      <c r="AD82" s="35"/>
      <c r="AE82" s="35"/>
      <c r="AF82" s="35"/>
      <c r="AG82" s="35"/>
      <c r="AH82" s="35"/>
      <c r="AI82" s="35"/>
      <c r="AJ82" s="35"/>
      <c r="AK82" s="35"/>
      <c r="AL82" s="35"/>
      <c r="AM82" s="35"/>
      <c r="AN82" s="36"/>
      <c r="AO82" s="36"/>
      <c r="AP82" s="36"/>
      <c r="AQ82" s="36"/>
      <c r="AR82" s="36"/>
      <c r="AS82" s="36"/>
      <c r="AT82" s="36"/>
      <c r="AU82" s="36"/>
      <c r="AV82" s="36"/>
      <c r="AW82" s="36"/>
      <c r="AX82" s="36"/>
      <c r="AY82" s="36"/>
    </row>
    <row r="83" spans="1:51" s="37" customFormat="1" ht="12" x14ac:dyDescent="0.2">
      <c r="A83" s="85">
        <v>32</v>
      </c>
      <c r="B83" s="38" t="s">
        <v>53</v>
      </c>
      <c r="C83" s="64">
        <v>44973</v>
      </c>
      <c r="D83" s="52">
        <v>190</v>
      </c>
      <c r="E83" s="145">
        <v>86</v>
      </c>
      <c r="F83" s="145">
        <v>19</v>
      </c>
      <c r="G83" s="164">
        <v>2</v>
      </c>
      <c r="H83" s="141">
        <v>0.33</v>
      </c>
      <c r="I83" s="39">
        <v>0.28000000000000003</v>
      </c>
      <c r="J83" s="39">
        <v>0.8</v>
      </c>
      <c r="K83" s="149">
        <v>2.5000000000000001E-2</v>
      </c>
      <c r="L83" s="39">
        <v>0.28000000000000003</v>
      </c>
      <c r="M83" s="39">
        <v>0.83</v>
      </c>
      <c r="N83" s="39">
        <v>0.3</v>
      </c>
      <c r="O83" s="41">
        <v>6</v>
      </c>
      <c r="P83" s="52">
        <v>950</v>
      </c>
      <c r="Q83" s="52">
        <v>94</v>
      </c>
      <c r="R83" s="41">
        <v>9.9</v>
      </c>
      <c r="S83" s="41">
        <v>1.4</v>
      </c>
      <c r="T83" s="41">
        <v>8.8000000000000007</v>
      </c>
      <c r="U83" s="42">
        <v>3.8</v>
      </c>
      <c r="V83" s="35"/>
      <c r="W83" s="35"/>
      <c r="X83" s="35"/>
      <c r="Y83" s="35"/>
      <c r="Z83" s="35"/>
      <c r="AA83" s="35"/>
      <c r="AB83" s="35"/>
      <c r="AC83" s="35"/>
      <c r="AD83" s="35"/>
      <c r="AE83" s="35"/>
      <c r="AF83" s="35"/>
      <c r="AG83" s="35"/>
      <c r="AH83" s="35"/>
      <c r="AI83" s="35"/>
      <c r="AJ83" s="35"/>
      <c r="AK83" s="35"/>
      <c r="AL83" s="35"/>
      <c r="AM83" s="35"/>
      <c r="AN83" s="36"/>
      <c r="AO83" s="36"/>
      <c r="AP83" s="36"/>
      <c r="AQ83" s="36"/>
      <c r="AR83" s="36"/>
      <c r="AS83" s="36"/>
      <c r="AT83" s="36"/>
      <c r="AU83" s="36"/>
      <c r="AV83" s="36"/>
      <c r="AW83" s="36"/>
      <c r="AX83" s="36"/>
      <c r="AY83" s="36"/>
    </row>
    <row r="84" spans="1:51" s="37" customFormat="1" ht="12" x14ac:dyDescent="0.2">
      <c r="A84" s="85">
        <v>32</v>
      </c>
      <c r="B84" s="38" t="s">
        <v>53</v>
      </c>
      <c r="C84" s="64">
        <v>44999</v>
      </c>
      <c r="D84" s="52">
        <v>320</v>
      </c>
      <c r="E84" s="145">
        <v>87</v>
      </c>
      <c r="F84" s="145">
        <v>13</v>
      </c>
      <c r="G84" s="220">
        <v>2</v>
      </c>
      <c r="H84" s="141">
        <v>0.36</v>
      </c>
      <c r="I84" s="39">
        <v>0.44</v>
      </c>
      <c r="J84" s="41">
        <v>1.3</v>
      </c>
      <c r="K84" s="149">
        <v>0.03</v>
      </c>
      <c r="L84" s="39">
        <v>0.38</v>
      </c>
      <c r="M84" s="39">
        <v>0.98</v>
      </c>
      <c r="N84" s="39">
        <v>0.65</v>
      </c>
      <c r="O84" s="41">
        <v>9.1999999999999993</v>
      </c>
      <c r="P84" s="52">
        <v>1600</v>
      </c>
      <c r="Q84" s="52">
        <v>170</v>
      </c>
      <c r="R84" s="52">
        <v>13</v>
      </c>
      <c r="S84" s="41">
        <v>2.2000000000000002</v>
      </c>
      <c r="T84" s="41">
        <v>9.6</v>
      </c>
      <c r="U84" s="42">
        <v>3.9</v>
      </c>
      <c r="V84" s="35"/>
      <c r="W84" s="35"/>
      <c r="X84" s="35"/>
      <c r="Y84" s="35"/>
      <c r="Z84" s="35"/>
      <c r="AA84" s="35"/>
      <c r="AB84" s="35"/>
      <c r="AC84" s="35"/>
      <c r="AD84" s="35"/>
      <c r="AE84" s="35"/>
      <c r="AF84" s="35"/>
      <c r="AG84" s="35"/>
      <c r="AH84" s="35"/>
      <c r="AI84" s="35"/>
      <c r="AJ84" s="35"/>
      <c r="AK84" s="35"/>
      <c r="AL84" s="35"/>
      <c r="AM84" s="35"/>
      <c r="AN84" s="36"/>
      <c r="AO84" s="36"/>
      <c r="AP84" s="36"/>
      <c r="AQ84" s="36"/>
      <c r="AR84" s="36"/>
      <c r="AS84" s="36"/>
      <c r="AT84" s="36"/>
      <c r="AU84" s="36"/>
      <c r="AV84" s="36"/>
      <c r="AW84" s="36"/>
      <c r="AX84" s="36"/>
      <c r="AY84" s="36"/>
    </row>
    <row r="85" spans="1:51" s="37" customFormat="1" ht="12" x14ac:dyDescent="0.2">
      <c r="A85" s="85">
        <v>32</v>
      </c>
      <c r="B85" s="38" t="s">
        <v>53</v>
      </c>
      <c r="C85" s="64">
        <v>45035</v>
      </c>
      <c r="D85" s="52">
        <v>180</v>
      </c>
      <c r="E85" s="145">
        <v>82</v>
      </c>
      <c r="F85" s="145">
        <v>5</v>
      </c>
      <c r="G85" s="230">
        <v>30</v>
      </c>
      <c r="H85" s="141">
        <v>0.32</v>
      </c>
      <c r="I85" s="39">
        <v>0.28000000000000003</v>
      </c>
      <c r="J85" s="41">
        <v>0.82</v>
      </c>
      <c r="K85" s="149">
        <v>0.02</v>
      </c>
      <c r="L85" s="39">
        <v>0.28999999999999998</v>
      </c>
      <c r="M85" s="39">
        <v>0.88</v>
      </c>
      <c r="N85" s="39">
        <v>0.28999999999999998</v>
      </c>
      <c r="O85" s="41">
        <v>4.5</v>
      </c>
      <c r="P85" s="52">
        <v>1000</v>
      </c>
      <c r="Q85" s="52">
        <v>130</v>
      </c>
      <c r="R85" s="52">
        <v>8.8000000000000007</v>
      </c>
      <c r="S85" s="41">
        <v>1.3</v>
      </c>
      <c r="T85" s="41">
        <v>8</v>
      </c>
      <c r="U85" s="42">
        <v>3.6</v>
      </c>
      <c r="V85" s="35"/>
      <c r="W85" s="35"/>
      <c r="X85" s="35"/>
      <c r="Y85" s="35"/>
      <c r="Z85" s="35"/>
      <c r="AA85" s="35"/>
      <c r="AB85" s="35"/>
      <c r="AC85" s="35"/>
      <c r="AD85" s="35"/>
      <c r="AE85" s="35"/>
      <c r="AF85" s="35"/>
      <c r="AG85" s="35"/>
      <c r="AH85" s="35"/>
      <c r="AI85" s="35"/>
      <c r="AJ85" s="35"/>
      <c r="AK85" s="35"/>
      <c r="AL85" s="35"/>
      <c r="AM85" s="35"/>
      <c r="AN85" s="36"/>
      <c r="AO85" s="36"/>
      <c r="AP85" s="36"/>
      <c r="AQ85" s="36"/>
      <c r="AR85" s="36"/>
      <c r="AS85" s="36"/>
      <c r="AT85" s="36"/>
      <c r="AU85" s="36"/>
      <c r="AV85" s="36"/>
      <c r="AW85" s="36"/>
      <c r="AX85" s="36"/>
      <c r="AY85" s="36"/>
    </row>
    <row r="86" spans="1:51" s="36" customFormat="1" ht="12" x14ac:dyDescent="0.2">
      <c r="A86" s="85">
        <v>32</v>
      </c>
      <c r="B86" s="38" t="s">
        <v>53</v>
      </c>
      <c r="C86" s="64">
        <v>45062</v>
      </c>
      <c r="D86" s="52">
        <v>94</v>
      </c>
      <c r="E86" s="145">
        <v>54</v>
      </c>
      <c r="F86" s="164">
        <v>7</v>
      </c>
      <c r="G86" s="220">
        <v>2</v>
      </c>
      <c r="H86" s="141">
        <v>0.28000000000000003</v>
      </c>
      <c r="I86" s="39">
        <v>0.27</v>
      </c>
      <c r="J86" s="41">
        <v>1.2</v>
      </c>
      <c r="K86" s="149">
        <v>1.9E-2</v>
      </c>
      <c r="L86" s="39">
        <v>0.25</v>
      </c>
      <c r="M86" s="39">
        <v>0.91</v>
      </c>
      <c r="N86" s="39">
        <v>0.21</v>
      </c>
      <c r="O86" s="41">
        <v>6.5</v>
      </c>
      <c r="P86" s="52">
        <v>930</v>
      </c>
      <c r="Q86" s="52">
        <v>150</v>
      </c>
      <c r="R86" s="52">
        <v>14</v>
      </c>
      <c r="S86" s="41">
        <v>1.8</v>
      </c>
      <c r="T86" s="52">
        <v>11</v>
      </c>
      <c r="U86" s="42">
        <v>3.4</v>
      </c>
      <c r="V86" s="35"/>
      <c r="W86" s="35"/>
      <c r="X86" s="35"/>
      <c r="Y86" s="35"/>
      <c r="Z86" s="35"/>
      <c r="AA86" s="35"/>
      <c r="AB86" s="35"/>
      <c r="AC86" s="35"/>
      <c r="AD86" s="35"/>
      <c r="AE86" s="35"/>
      <c r="AF86" s="35"/>
      <c r="AG86" s="35"/>
      <c r="AH86" s="35"/>
      <c r="AI86" s="35"/>
      <c r="AJ86" s="35"/>
      <c r="AK86" s="35"/>
      <c r="AL86" s="35"/>
      <c r="AM86" s="35"/>
      <c r="AN86" s="35"/>
      <c r="AO86" s="35"/>
    </row>
    <row r="87" spans="1:51" s="37" customFormat="1" ht="12" x14ac:dyDescent="0.2">
      <c r="A87" s="85">
        <v>32</v>
      </c>
      <c r="B87" s="38" t="s">
        <v>53</v>
      </c>
      <c r="C87" s="64">
        <v>45092</v>
      </c>
      <c r="D87" s="52">
        <v>55</v>
      </c>
      <c r="E87" s="97">
        <v>35</v>
      </c>
      <c r="F87" s="145">
        <v>7</v>
      </c>
      <c r="G87" s="220">
        <v>2</v>
      </c>
      <c r="H87" s="141">
        <v>0.3</v>
      </c>
      <c r="I87" s="39">
        <v>0.44</v>
      </c>
      <c r="J87" s="39">
        <v>0.77</v>
      </c>
      <c r="K87" s="40">
        <v>2.4E-2</v>
      </c>
      <c r="L87" s="39">
        <v>0.18</v>
      </c>
      <c r="M87" s="39">
        <v>1.2</v>
      </c>
      <c r="N87" s="39">
        <v>0.21</v>
      </c>
      <c r="O87" s="41">
        <v>6</v>
      </c>
      <c r="P87" s="52">
        <v>910</v>
      </c>
      <c r="Q87" s="52">
        <v>290</v>
      </c>
      <c r="R87" s="52">
        <v>19</v>
      </c>
      <c r="S87" s="41">
        <v>2.1</v>
      </c>
      <c r="T87" s="52">
        <v>15</v>
      </c>
      <c r="U87" s="42">
        <v>3</v>
      </c>
      <c r="V87" s="35"/>
      <c r="W87" s="35"/>
      <c r="X87" s="35"/>
      <c r="Y87" s="35"/>
      <c r="Z87" s="35"/>
      <c r="AA87" s="35"/>
      <c r="AB87" s="35"/>
      <c r="AC87" s="35"/>
      <c r="AD87" s="35"/>
      <c r="AE87" s="35"/>
      <c r="AF87" s="35"/>
      <c r="AG87" s="35"/>
      <c r="AH87" s="35"/>
      <c r="AI87" s="35"/>
      <c r="AJ87" s="35"/>
      <c r="AK87" s="35"/>
      <c r="AL87" s="35"/>
      <c r="AM87" s="35"/>
      <c r="AN87" s="36"/>
      <c r="AO87" s="36"/>
      <c r="AP87" s="36"/>
      <c r="AQ87" s="36"/>
      <c r="AR87" s="36"/>
      <c r="AS87" s="36"/>
      <c r="AT87" s="36"/>
      <c r="AU87" s="36"/>
      <c r="AV87" s="36"/>
      <c r="AW87" s="36"/>
      <c r="AX87" s="36"/>
      <c r="AY87" s="36"/>
    </row>
    <row r="88" spans="1:51" s="37" customFormat="1" ht="12" x14ac:dyDescent="0.2">
      <c r="A88" s="85">
        <v>32</v>
      </c>
      <c r="B88" s="38" t="s">
        <v>53</v>
      </c>
      <c r="C88" s="64">
        <v>45133</v>
      </c>
      <c r="D88" s="52">
        <v>51</v>
      </c>
      <c r="E88" s="97">
        <v>45</v>
      </c>
      <c r="F88" s="145">
        <v>6</v>
      </c>
      <c r="G88" s="220">
        <v>2</v>
      </c>
      <c r="H88" s="141">
        <v>0.28000000000000003</v>
      </c>
      <c r="I88" s="39">
        <v>0.31</v>
      </c>
      <c r="J88" s="41">
        <v>0.64</v>
      </c>
      <c r="K88" s="40">
        <v>1.4999999999999999E-2</v>
      </c>
      <c r="L88" s="39">
        <v>0.19</v>
      </c>
      <c r="M88" s="41">
        <v>1.1000000000000001</v>
      </c>
      <c r="N88" s="39">
        <v>0.2</v>
      </c>
      <c r="O88" s="41">
        <v>5</v>
      </c>
      <c r="P88" s="52">
        <v>950</v>
      </c>
      <c r="Q88" s="52">
        <v>170</v>
      </c>
      <c r="R88" s="52">
        <v>25</v>
      </c>
      <c r="S88" s="41">
        <v>2</v>
      </c>
      <c r="T88" s="52">
        <v>18</v>
      </c>
      <c r="U88" s="42">
        <v>2.5</v>
      </c>
      <c r="V88" s="35"/>
      <c r="W88" s="35"/>
      <c r="X88" s="35"/>
      <c r="Y88" s="35"/>
      <c r="Z88" s="35"/>
      <c r="AA88" s="35"/>
      <c r="AB88" s="35"/>
      <c r="AC88" s="35"/>
      <c r="AD88" s="35"/>
      <c r="AE88" s="35"/>
      <c r="AF88" s="35"/>
      <c r="AG88" s="35"/>
      <c r="AH88" s="35"/>
      <c r="AI88" s="35"/>
      <c r="AJ88" s="35"/>
      <c r="AK88" s="35"/>
      <c r="AL88" s="35"/>
      <c r="AM88" s="35"/>
      <c r="AN88" s="36"/>
      <c r="AO88" s="36"/>
      <c r="AP88" s="36"/>
      <c r="AQ88" s="36"/>
      <c r="AR88" s="36"/>
      <c r="AS88" s="36"/>
      <c r="AT88" s="36"/>
      <c r="AU88" s="36"/>
      <c r="AV88" s="36"/>
      <c r="AW88" s="36"/>
      <c r="AX88" s="36"/>
      <c r="AY88" s="36"/>
    </row>
    <row r="89" spans="1:51" s="37" customFormat="1" ht="12" x14ac:dyDescent="0.2">
      <c r="A89" s="85">
        <v>32</v>
      </c>
      <c r="B89" s="38" t="s">
        <v>53</v>
      </c>
      <c r="C89" s="36" t="s">
        <v>207</v>
      </c>
      <c r="D89" s="407">
        <v>390</v>
      </c>
      <c r="E89" s="407">
        <v>121</v>
      </c>
      <c r="F89" s="407">
        <v>21</v>
      </c>
      <c r="G89" s="406">
        <v>4</v>
      </c>
      <c r="H89" s="408">
        <v>0.86</v>
      </c>
      <c r="I89" s="406">
        <v>1.2</v>
      </c>
      <c r="J89" s="406">
        <v>1.5</v>
      </c>
      <c r="K89" s="406">
        <v>1.2</v>
      </c>
      <c r="L89" s="408">
        <v>0.48</v>
      </c>
      <c r="M89" s="406">
        <v>1.5</v>
      </c>
      <c r="N89" s="406">
        <v>3.8</v>
      </c>
      <c r="O89" s="407">
        <v>12</v>
      </c>
      <c r="P89" s="407">
        <v>4700</v>
      </c>
      <c r="Q89" s="407">
        <v>560</v>
      </c>
      <c r="R89" s="407">
        <v>10</v>
      </c>
      <c r="S89" s="406">
        <v>1.4</v>
      </c>
      <c r="T89" s="407">
        <v>10</v>
      </c>
      <c r="U89" s="406">
        <v>3.5</v>
      </c>
      <c r="V89" s="35"/>
      <c r="W89" s="35"/>
      <c r="X89" s="35"/>
      <c r="Y89" s="35"/>
      <c r="Z89" s="35"/>
      <c r="AA89" s="35"/>
      <c r="AB89" s="35"/>
      <c r="AC89" s="35"/>
      <c r="AD89" s="35"/>
      <c r="AE89" s="35"/>
      <c r="AF89" s="35"/>
      <c r="AG89" s="35"/>
      <c r="AH89" s="35"/>
      <c r="AI89" s="35"/>
      <c r="AJ89" s="35"/>
      <c r="AK89" s="35"/>
      <c r="AL89" s="35"/>
      <c r="AM89" s="35"/>
      <c r="AN89" s="36"/>
      <c r="AO89" s="36"/>
      <c r="AP89" s="36"/>
      <c r="AQ89" s="36"/>
      <c r="AR89" s="36"/>
      <c r="AS89" s="36"/>
      <c r="AT89" s="36"/>
      <c r="AU89" s="36"/>
      <c r="AV89" s="36"/>
      <c r="AW89" s="36"/>
      <c r="AX89" s="36"/>
      <c r="AY89" s="36"/>
    </row>
    <row r="90" spans="1:51" s="37" customFormat="1" ht="12" x14ac:dyDescent="0.2">
      <c r="A90" s="85">
        <v>32</v>
      </c>
      <c r="B90" s="38" t="s">
        <v>53</v>
      </c>
      <c r="C90" s="64">
        <v>45189</v>
      </c>
      <c r="D90" s="52">
        <v>210</v>
      </c>
      <c r="E90" s="145">
        <v>80</v>
      </c>
      <c r="F90" s="220">
        <v>5</v>
      </c>
      <c r="G90" s="220">
        <v>2</v>
      </c>
      <c r="H90" s="141">
        <v>0.65</v>
      </c>
      <c r="I90" s="39">
        <v>0.72</v>
      </c>
      <c r="J90" s="41">
        <v>1.1000000000000001</v>
      </c>
      <c r="K90" s="149">
        <v>2.4E-2</v>
      </c>
      <c r="L90" s="39">
        <v>0.36</v>
      </c>
      <c r="M90" s="41">
        <v>1.1000000000000001</v>
      </c>
      <c r="N90" s="39">
        <v>0.34</v>
      </c>
      <c r="O90" s="41">
        <v>4.9000000000000004</v>
      </c>
      <c r="P90" s="41">
        <v>8</v>
      </c>
      <c r="Q90" s="52">
        <v>450</v>
      </c>
      <c r="R90" s="41">
        <v>9.1</v>
      </c>
      <c r="S90" s="41">
        <v>1.5</v>
      </c>
      <c r="T90" s="41">
        <v>6.9</v>
      </c>
      <c r="U90" s="42">
        <v>4</v>
      </c>
      <c r="V90" s="35"/>
      <c r="W90" s="35"/>
      <c r="X90" s="35"/>
      <c r="Y90" s="35"/>
      <c r="Z90" s="35"/>
      <c r="AA90" s="35"/>
      <c r="AB90" s="35"/>
      <c r="AC90" s="35"/>
      <c r="AD90" s="35"/>
      <c r="AE90" s="35"/>
      <c r="AF90" s="35"/>
      <c r="AG90" s="35"/>
      <c r="AH90" s="35"/>
      <c r="AI90" s="35"/>
      <c r="AJ90" s="35"/>
      <c r="AK90" s="35"/>
      <c r="AL90" s="35"/>
      <c r="AM90" s="35"/>
      <c r="AN90" s="36"/>
      <c r="AO90" s="36"/>
      <c r="AP90" s="36"/>
      <c r="AQ90" s="36"/>
      <c r="AR90" s="36"/>
      <c r="AS90" s="36"/>
      <c r="AT90" s="36"/>
      <c r="AU90" s="36"/>
      <c r="AV90" s="36"/>
      <c r="AW90" s="36"/>
      <c r="AX90" s="36"/>
      <c r="AY90" s="36"/>
    </row>
    <row r="91" spans="1:51" s="37" customFormat="1" ht="12" x14ac:dyDescent="0.2">
      <c r="A91" s="85">
        <v>32</v>
      </c>
      <c r="B91" s="38" t="s">
        <v>53</v>
      </c>
      <c r="C91" s="449">
        <v>45211</v>
      </c>
      <c r="D91" s="407">
        <v>230</v>
      </c>
      <c r="E91" s="407">
        <v>111</v>
      </c>
      <c r="F91" s="414">
        <v>5</v>
      </c>
      <c r="G91" s="406">
        <v>3</v>
      </c>
      <c r="H91" s="408">
        <v>0.48</v>
      </c>
      <c r="I91" s="408">
        <v>0.21</v>
      </c>
      <c r="J91" s="408">
        <v>0.88</v>
      </c>
      <c r="K91" s="411">
        <v>0.02</v>
      </c>
      <c r="L91" s="408">
        <v>0.32</v>
      </c>
      <c r="M91" s="408">
        <v>0.96</v>
      </c>
      <c r="N91" s="408">
        <v>0.4</v>
      </c>
      <c r="O91" s="406">
        <v>4.2</v>
      </c>
      <c r="P91" s="407">
        <v>1600</v>
      </c>
      <c r="Q91" s="407">
        <v>81</v>
      </c>
      <c r="R91" s="406">
        <v>7.1</v>
      </c>
      <c r="S91" s="406">
        <v>1.3</v>
      </c>
      <c r="T91" s="406">
        <v>6.1</v>
      </c>
      <c r="U91" s="406">
        <v>4</v>
      </c>
      <c r="V91" s="35"/>
      <c r="W91" s="35"/>
      <c r="X91" s="35"/>
      <c r="Y91" s="35"/>
      <c r="Z91" s="35"/>
      <c r="AA91" s="35"/>
      <c r="AB91" s="35"/>
      <c r="AC91" s="35"/>
      <c r="AD91" s="35"/>
      <c r="AE91" s="35"/>
      <c r="AF91" s="35"/>
      <c r="AG91" s="35"/>
      <c r="AH91" s="35"/>
      <c r="AI91" s="35"/>
      <c r="AJ91" s="35"/>
      <c r="AK91" s="35"/>
      <c r="AL91" s="35"/>
      <c r="AM91" s="35"/>
      <c r="AN91" s="36"/>
      <c r="AO91" s="36"/>
      <c r="AP91" s="36"/>
      <c r="AQ91" s="36"/>
      <c r="AR91" s="36"/>
      <c r="AS91" s="36"/>
      <c r="AT91" s="36"/>
      <c r="AU91" s="36"/>
      <c r="AV91" s="36"/>
      <c r="AW91" s="36"/>
      <c r="AX91" s="36"/>
      <c r="AY91" s="36"/>
    </row>
    <row r="92" spans="1:51" s="37" customFormat="1" ht="12" x14ac:dyDescent="0.2">
      <c r="A92" s="85">
        <v>32</v>
      </c>
      <c r="B92" s="38" t="s">
        <v>53</v>
      </c>
      <c r="C92" s="449">
        <v>45246</v>
      </c>
      <c r="D92" s="407">
        <v>270</v>
      </c>
      <c r="E92" s="407">
        <v>147</v>
      </c>
      <c r="F92" s="406">
        <v>9</v>
      </c>
      <c r="G92" s="406">
        <v>3</v>
      </c>
      <c r="H92" s="408">
        <v>0.43</v>
      </c>
      <c r="I92" s="408">
        <v>0.2</v>
      </c>
      <c r="J92" s="408">
        <v>0.85</v>
      </c>
      <c r="K92" s="411">
        <v>1.9E-2</v>
      </c>
      <c r="L92" s="408">
        <v>0.34</v>
      </c>
      <c r="M92" s="408">
        <v>0.91</v>
      </c>
      <c r="N92" s="408">
        <v>0.35</v>
      </c>
      <c r="O92" s="406">
        <v>5.0999999999999996</v>
      </c>
      <c r="P92" s="407">
        <v>1500</v>
      </c>
      <c r="Q92" s="407">
        <v>75</v>
      </c>
      <c r="R92" s="406">
        <v>5.5</v>
      </c>
      <c r="S92" s="406">
        <v>1.1000000000000001</v>
      </c>
      <c r="T92" s="406">
        <v>5.2</v>
      </c>
      <c r="U92" s="406">
        <v>3.6</v>
      </c>
      <c r="V92" s="35"/>
      <c r="W92" s="35"/>
      <c r="X92" s="35"/>
      <c r="Y92" s="35"/>
      <c r="Z92" s="35"/>
      <c r="AA92" s="35"/>
      <c r="AB92" s="35"/>
      <c r="AC92" s="35"/>
      <c r="AD92" s="35"/>
      <c r="AE92" s="35"/>
      <c r="AF92" s="35"/>
      <c r="AG92" s="35"/>
      <c r="AH92" s="35"/>
      <c r="AI92" s="35"/>
      <c r="AJ92" s="35"/>
      <c r="AK92" s="35"/>
      <c r="AL92" s="35"/>
      <c r="AM92" s="35"/>
      <c r="AN92" s="36"/>
      <c r="AO92" s="36"/>
      <c r="AP92" s="36"/>
      <c r="AQ92" s="36"/>
      <c r="AR92" s="36"/>
      <c r="AS92" s="36"/>
      <c r="AT92" s="36"/>
      <c r="AU92" s="36"/>
      <c r="AV92" s="36"/>
      <c r="AW92" s="36"/>
      <c r="AX92" s="36"/>
      <c r="AY92" s="36"/>
    </row>
    <row r="93" spans="1:51" s="37" customFormat="1" ht="12" x14ac:dyDescent="0.2">
      <c r="A93" s="85">
        <v>32</v>
      </c>
      <c r="B93" s="38" t="s">
        <v>53</v>
      </c>
      <c r="C93" s="449">
        <v>45274</v>
      </c>
      <c r="D93" s="407">
        <v>240</v>
      </c>
      <c r="E93" s="407">
        <v>94</v>
      </c>
      <c r="F93" s="406">
        <v>7</v>
      </c>
      <c r="G93" s="414">
        <v>2</v>
      </c>
      <c r="H93" s="408">
        <v>0.35</v>
      </c>
      <c r="I93" s="408">
        <v>0.44</v>
      </c>
      <c r="J93" s="408">
        <v>0.75</v>
      </c>
      <c r="K93" s="411">
        <v>0.03</v>
      </c>
      <c r="L93" s="408">
        <v>0.3</v>
      </c>
      <c r="M93" s="408">
        <v>0.94</v>
      </c>
      <c r="N93" s="408">
        <v>0.28000000000000003</v>
      </c>
      <c r="O93" s="406">
        <v>7.4</v>
      </c>
      <c r="P93" s="407">
        <v>1500</v>
      </c>
      <c r="Q93" s="407">
        <v>220</v>
      </c>
      <c r="R93" s="406">
        <v>11</v>
      </c>
      <c r="S93" s="406">
        <v>1.6</v>
      </c>
      <c r="T93" s="406">
        <v>9</v>
      </c>
      <c r="U93" s="406">
        <v>4.2</v>
      </c>
      <c r="V93" s="35"/>
      <c r="W93" s="35"/>
      <c r="X93" s="35"/>
      <c r="Y93" s="35"/>
      <c r="Z93" s="35"/>
      <c r="AA93" s="35"/>
      <c r="AB93" s="35"/>
      <c r="AC93" s="35"/>
      <c r="AD93" s="35"/>
      <c r="AE93" s="35"/>
      <c r="AF93" s="35"/>
      <c r="AG93" s="35"/>
      <c r="AH93" s="35"/>
      <c r="AI93" s="35"/>
      <c r="AJ93" s="35"/>
      <c r="AK93" s="35"/>
      <c r="AL93" s="35"/>
      <c r="AM93" s="35"/>
      <c r="AN93" s="36"/>
      <c r="AO93" s="36"/>
      <c r="AP93" s="36"/>
      <c r="AQ93" s="36"/>
      <c r="AR93" s="36"/>
      <c r="AS93" s="36"/>
      <c r="AT93" s="36"/>
      <c r="AU93" s="36"/>
      <c r="AV93" s="36"/>
      <c r="AW93" s="36"/>
      <c r="AX93" s="36"/>
      <c r="AY93" s="36"/>
    </row>
    <row r="94" spans="1:51" s="37" customFormat="1" ht="12" x14ac:dyDescent="0.2">
      <c r="A94" s="35"/>
      <c r="B94" s="35"/>
      <c r="C94" s="46"/>
      <c r="D94" s="47"/>
      <c r="E94" s="47"/>
      <c r="F94" s="47"/>
      <c r="G94" s="47"/>
      <c r="H94" s="47"/>
      <c r="I94" s="48"/>
      <c r="J94" s="48"/>
      <c r="K94" s="49"/>
      <c r="L94" s="48"/>
      <c r="M94" s="50"/>
      <c r="N94" s="48"/>
      <c r="O94" s="50"/>
      <c r="P94" s="47"/>
      <c r="Q94" s="47"/>
      <c r="R94" s="50"/>
      <c r="S94" s="50"/>
      <c r="T94" s="50"/>
      <c r="U94" s="50"/>
      <c r="V94" s="35"/>
      <c r="W94" s="35"/>
      <c r="X94" s="35"/>
      <c r="Y94" s="35"/>
      <c r="Z94" s="35"/>
      <c r="AA94" s="35"/>
      <c r="AB94" s="35"/>
      <c r="AC94" s="35"/>
      <c r="AD94" s="35"/>
      <c r="AE94" s="35"/>
      <c r="AF94" s="35"/>
      <c r="AG94" s="35"/>
      <c r="AH94" s="35"/>
      <c r="AI94" s="35"/>
      <c r="AJ94" s="35"/>
      <c r="AK94" s="35"/>
      <c r="AL94" s="35"/>
      <c r="AM94" s="35"/>
      <c r="AN94" s="36"/>
      <c r="AO94" s="36"/>
      <c r="AP94" s="36"/>
      <c r="AQ94" s="36"/>
      <c r="AR94" s="36"/>
      <c r="AS94" s="36"/>
      <c r="AT94" s="36"/>
      <c r="AU94" s="36"/>
      <c r="AV94" s="36"/>
      <c r="AW94" s="36"/>
      <c r="AX94" s="36"/>
      <c r="AY94" s="36"/>
    </row>
    <row r="95" spans="1:51" s="37" customFormat="1" ht="12" x14ac:dyDescent="0.2">
      <c r="A95" s="35"/>
      <c r="B95" s="35"/>
      <c r="C95" s="122" t="s">
        <v>99</v>
      </c>
      <c r="D95" s="124">
        <f>MIN(D82:D93)</f>
        <v>51</v>
      </c>
      <c r="E95" s="124"/>
      <c r="F95" s="124">
        <f>MIN(F82:F93)</f>
        <v>5</v>
      </c>
      <c r="G95" s="124"/>
      <c r="H95" s="124"/>
      <c r="I95" s="125">
        <f t="shared" ref="I95:U95" si="9">MIN(I82:I93)</f>
        <v>0.2</v>
      </c>
      <c r="J95" s="125">
        <f t="shared" si="9"/>
        <v>0.64</v>
      </c>
      <c r="K95" s="125">
        <f t="shared" si="9"/>
        <v>1.4999999999999999E-2</v>
      </c>
      <c r="L95" s="125">
        <f t="shared" si="9"/>
        <v>0.18</v>
      </c>
      <c r="M95" s="123">
        <f t="shared" si="9"/>
        <v>0.83</v>
      </c>
      <c r="N95" s="123">
        <f t="shared" si="9"/>
        <v>0.2</v>
      </c>
      <c r="O95" s="123">
        <f t="shared" si="9"/>
        <v>4.2</v>
      </c>
      <c r="P95" s="124">
        <f t="shared" si="9"/>
        <v>8</v>
      </c>
      <c r="Q95" s="124">
        <f t="shared" si="9"/>
        <v>75</v>
      </c>
      <c r="R95" s="123">
        <f t="shared" si="9"/>
        <v>5.5</v>
      </c>
      <c r="S95" s="123">
        <f t="shared" si="9"/>
        <v>1.1000000000000001</v>
      </c>
      <c r="T95" s="123">
        <f t="shared" si="9"/>
        <v>5.2</v>
      </c>
      <c r="U95" s="123">
        <f t="shared" si="9"/>
        <v>2.5</v>
      </c>
      <c r="V95" s="35"/>
      <c r="W95" s="35"/>
      <c r="X95" s="35"/>
      <c r="Y95" s="35"/>
      <c r="Z95" s="35"/>
      <c r="AA95" s="35"/>
      <c r="AB95" s="35"/>
      <c r="AC95" s="35"/>
      <c r="AD95" s="35"/>
      <c r="AE95" s="35"/>
      <c r="AF95" s="35"/>
      <c r="AG95" s="35"/>
      <c r="AH95" s="35"/>
      <c r="AI95" s="35"/>
      <c r="AJ95" s="35"/>
      <c r="AK95" s="35"/>
      <c r="AL95" s="35"/>
      <c r="AM95" s="35"/>
      <c r="AN95" s="36"/>
      <c r="AO95" s="36"/>
      <c r="AP95" s="36"/>
      <c r="AQ95" s="36"/>
      <c r="AR95" s="36"/>
      <c r="AS95" s="36"/>
      <c r="AT95" s="36"/>
      <c r="AU95" s="36"/>
      <c r="AV95" s="36"/>
      <c r="AW95" s="36"/>
      <c r="AX95" s="36"/>
      <c r="AY95" s="36"/>
    </row>
    <row r="96" spans="1:51" s="37" customFormat="1" ht="12" x14ac:dyDescent="0.2">
      <c r="A96" s="35"/>
      <c r="B96" s="35"/>
      <c r="C96" s="122" t="s">
        <v>100</v>
      </c>
      <c r="D96" s="124">
        <f>AVERAGE(D82:D93)</f>
        <v>212.5</v>
      </c>
      <c r="E96" s="124"/>
      <c r="F96" s="124">
        <f>AVERAGE(F82:F93)</f>
        <v>12.25</v>
      </c>
      <c r="G96" s="124"/>
      <c r="H96" s="124"/>
      <c r="I96" s="125">
        <f t="shared" ref="I96:U96" si="10">AVERAGE(I82:I93)</f>
        <v>0.43583333333333335</v>
      </c>
      <c r="J96" s="125">
        <f t="shared" si="10"/>
        <v>0.97583333333333322</v>
      </c>
      <c r="K96" s="125">
        <f t="shared" si="10"/>
        <v>0.12133333333333333</v>
      </c>
      <c r="L96" s="125">
        <f t="shared" si="10"/>
        <v>0.30999999999999994</v>
      </c>
      <c r="M96" s="123">
        <f t="shared" si="10"/>
        <v>1.0133333333333332</v>
      </c>
      <c r="N96" s="123">
        <f t="shared" si="10"/>
        <v>0.64249999999999996</v>
      </c>
      <c r="O96" s="123">
        <f t="shared" si="10"/>
        <v>6.5916666666666659</v>
      </c>
      <c r="P96" s="124">
        <f t="shared" si="10"/>
        <v>1404</v>
      </c>
      <c r="Q96" s="124">
        <f t="shared" si="10"/>
        <v>218.33333333333334</v>
      </c>
      <c r="R96" s="123">
        <f t="shared" si="10"/>
        <v>11.508333333333333</v>
      </c>
      <c r="S96" s="123">
        <f t="shared" si="10"/>
        <v>1.5666666666666671</v>
      </c>
      <c r="T96" s="123">
        <f t="shared" si="10"/>
        <v>9.4833333333333325</v>
      </c>
      <c r="U96" s="123">
        <f t="shared" si="10"/>
        <v>3.5749999999999997</v>
      </c>
      <c r="V96" s="35"/>
      <c r="W96" s="35"/>
      <c r="X96" s="35"/>
      <c r="Y96" s="35"/>
      <c r="Z96" s="35"/>
      <c r="AA96" s="35"/>
      <c r="AB96" s="35"/>
      <c r="AC96" s="35"/>
      <c r="AD96" s="35"/>
      <c r="AE96" s="35"/>
      <c r="AF96" s="35"/>
      <c r="AG96" s="35"/>
      <c r="AH96" s="35"/>
      <c r="AI96" s="35"/>
      <c r="AJ96" s="35"/>
      <c r="AK96" s="35"/>
      <c r="AL96" s="35"/>
      <c r="AM96" s="35"/>
      <c r="AN96" s="36"/>
      <c r="AO96" s="36"/>
      <c r="AP96" s="36"/>
      <c r="AQ96" s="36"/>
      <c r="AR96" s="36"/>
      <c r="AS96" s="36"/>
      <c r="AT96" s="36"/>
      <c r="AU96" s="36"/>
      <c r="AV96" s="36"/>
      <c r="AW96" s="36"/>
      <c r="AX96" s="36"/>
      <c r="AY96" s="36"/>
    </row>
    <row r="97" spans="1:51" s="37" customFormat="1" ht="12" x14ac:dyDescent="0.2">
      <c r="A97" s="35"/>
      <c r="B97" s="35"/>
      <c r="C97" s="122" t="s">
        <v>101</v>
      </c>
      <c r="D97" s="124">
        <f>MAX(D82:D93)</f>
        <v>390</v>
      </c>
      <c r="E97" s="124"/>
      <c r="F97" s="124">
        <f>MAX(F82:F93)</f>
        <v>43</v>
      </c>
      <c r="G97" s="124"/>
      <c r="H97" s="124"/>
      <c r="I97" s="125">
        <f t="shared" ref="I97:U97" si="11">MAX(I82:I93)</f>
        <v>1.2</v>
      </c>
      <c r="J97" s="125">
        <f t="shared" si="11"/>
        <v>1.5</v>
      </c>
      <c r="K97" s="125">
        <f t="shared" si="11"/>
        <v>1.2</v>
      </c>
      <c r="L97" s="125">
        <f t="shared" si="11"/>
        <v>0.48</v>
      </c>
      <c r="M97" s="123">
        <f t="shared" si="11"/>
        <v>1.5</v>
      </c>
      <c r="N97" s="123">
        <f t="shared" si="11"/>
        <v>3.8</v>
      </c>
      <c r="O97" s="123">
        <f t="shared" si="11"/>
        <v>12</v>
      </c>
      <c r="P97" s="124">
        <f t="shared" si="11"/>
        <v>4700</v>
      </c>
      <c r="Q97" s="124">
        <f t="shared" si="11"/>
        <v>560</v>
      </c>
      <c r="R97" s="123">
        <f t="shared" si="11"/>
        <v>25</v>
      </c>
      <c r="S97" s="123">
        <f t="shared" si="11"/>
        <v>2.2000000000000002</v>
      </c>
      <c r="T97" s="123">
        <f t="shared" si="11"/>
        <v>18</v>
      </c>
      <c r="U97" s="123">
        <f t="shared" si="11"/>
        <v>4.2</v>
      </c>
      <c r="V97" s="35"/>
      <c r="W97" s="35"/>
      <c r="X97" s="35"/>
      <c r="Y97" s="35"/>
      <c r="Z97" s="35"/>
      <c r="AA97" s="35"/>
      <c r="AB97" s="35"/>
      <c r="AC97" s="35"/>
      <c r="AD97" s="35"/>
      <c r="AE97" s="35"/>
      <c r="AF97" s="35"/>
      <c r="AG97" s="35"/>
      <c r="AH97" s="35"/>
      <c r="AI97" s="35"/>
      <c r="AJ97" s="35"/>
      <c r="AK97" s="35"/>
      <c r="AL97" s="35"/>
      <c r="AM97" s="35"/>
      <c r="AN97" s="36"/>
      <c r="AO97" s="36"/>
      <c r="AP97" s="36"/>
      <c r="AQ97" s="36"/>
      <c r="AR97" s="36"/>
      <c r="AS97" s="36"/>
      <c r="AT97" s="36"/>
      <c r="AU97" s="36"/>
      <c r="AV97" s="36"/>
      <c r="AW97" s="36"/>
      <c r="AX97" s="36"/>
      <c r="AY97" s="36"/>
    </row>
    <row r="98" spans="1:51" s="37" customFormat="1" ht="12" x14ac:dyDescent="0.2">
      <c r="A98" s="35"/>
      <c r="B98" s="35"/>
      <c r="C98" s="46"/>
      <c r="D98" s="48"/>
      <c r="E98" s="48"/>
      <c r="F98" s="47"/>
      <c r="G98" s="47"/>
      <c r="H98" s="47"/>
      <c r="I98" s="47"/>
      <c r="J98" s="50"/>
      <c r="K98" s="49"/>
      <c r="L98" s="48"/>
      <c r="M98" s="50"/>
      <c r="N98" s="50"/>
      <c r="O98" s="50"/>
      <c r="P98" s="47"/>
      <c r="Q98" s="47"/>
      <c r="R98" s="50"/>
      <c r="S98" s="50"/>
      <c r="T98" s="50"/>
      <c r="U98" s="50"/>
      <c r="V98" s="35"/>
      <c r="W98" s="35"/>
      <c r="X98" s="35"/>
      <c r="Y98" s="35"/>
      <c r="Z98" s="35"/>
      <c r="AA98" s="35"/>
      <c r="AB98" s="35"/>
      <c r="AC98" s="35"/>
      <c r="AD98" s="35"/>
      <c r="AE98" s="35"/>
      <c r="AF98" s="35"/>
      <c r="AG98" s="35"/>
      <c r="AH98" s="35"/>
      <c r="AI98" s="35"/>
      <c r="AJ98" s="35"/>
      <c r="AK98" s="35"/>
      <c r="AL98" s="35"/>
      <c r="AM98" s="35"/>
      <c r="AN98" s="36"/>
      <c r="AO98" s="36"/>
      <c r="AP98" s="36"/>
      <c r="AQ98" s="36"/>
      <c r="AR98" s="36"/>
      <c r="AS98" s="36"/>
      <c r="AT98" s="36"/>
      <c r="AU98" s="36"/>
      <c r="AV98" s="36"/>
      <c r="AW98" s="36"/>
      <c r="AX98" s="36"/>
      <c r="AY98" s="36"/>
    </row>
    <row r="99" spans="1:51" s="37" customFormat="1" ht="12" x14ac:dyDescent="0.2">
      <c r="A99" s="35"/>
      <c r="B99" s="35"/>
      <c r="C99" s="46"/>
      <c r="D99" s="48"/>
      <c r="E99" s="48"/>
      <c r="F99" s="47"/>
      <c r="G99" s="47"/>
      <c r="H99" s="47"/>
      <c r="I99" s="47"/>
      <c r="J99" s="47"/>
      <c r="K99" s="49"/>
      <c r="L99" s="48"/>
      <c r="M99" s="50"/>
      <c r="N99" s="48"/>
      <c r="O99" s="50"/>
      <c r="P99" s="47"/>
      <c r="Q99" s="47"/>
      <c r="R99" s="50"/>
      <c r="S99" s="50"/>
      <c r="T99" s="50"/>
      <c r="U99" s="47"/>
      <c r="V99" s="35"/>
      <c r="W99" s="35"/>
      <c r="X99" s="35"/>
      <c r="Y99" s="35"/>
      <c r="Z99" s="35"/>
      <c r="AA99" s="35"/>
      <c r="AB99" s="35"/>
      <c r="AC99" s="35"/>
      <c r="AD99" s="35"/>
      <c r="AE99" s="35"/>
      <c r="AF99" s="35"/>
      <c r="AG99" s="35"/>
      <c r="AH99" s="35"/>
      <c r="AI99" s="35"/>
      <c r="AJ99" s="35"/>
      <c r="AK99" s="35"/>
      <c r="AL99" s="35"/>
      <c r="AM99" s="35"/>
      <c r="AN99" s="36"/>
      <c r="AO99" s="36"/>
      <c r="AP99" s="36"/>
      <c r="AQ99" s="36"/>
      <c r="AR99" s="36"/>
      <c r="AS99" s="36"/>
      <c r="AT99" s="36"/>
      <c r="AU99" s="36"/>
      <c r="AV99" s="36"/>
      <c r="AW99" s="36"/>
      <c r="AX99" s="36"/>
      <c r="AY99" s="36"/>
    </row>
    <row r="100" spans="1:51" s="37" customFormat="1" ht="12" x14ac:dyDescent="0.2">
      <c r="A100" s="85">
        <v>202</v>
      </c>
      <c r="B100" s="38" t="s">
        <v>58</v>
      </c>
      <c r="C100" s="64">
        <v>44971</v>
      </c>
      <c r="D100" s="52">
        <v>160</v>
      </c>
      <c r="E100" s="97">
        <v>91</v>
      </c>
      <c r="F100" s="97">
        <v>15</v>
      </c>
      <c r="G100" s="164">
        <v>2</v>
      </c>
      <c r="H100" s="141">
        <v>0.32</v>
      </c>
      <c r="I100" s="39">
        <v>0.27</v>
      </c>
      <c r="J100" s="39">
        <v>0.6</v>
      </c>
      <c r="K100" s="149">
        <v>3.7999999999999999E-2</v>
      </c>
      <c r="L100" s="39">
        <v>0.23</v>
      </c>
      <c r="M100" s="39">
        <v>0.41</v>
      </c>
      <c r="N100" s="39">
        <v>0.61</v>
      </c>
      <c r="O100" s="41">
        <v>5.5</v>
      </c>
      <c r="P100" s="52">
        <v>1100</v>
      </c>
      <c r="Q100" s="52">
        <v>30</v>
      </c>
      <c r="R100" s="41">
        <v>4.9000000000000004</v>
      </c>
      <c r="S100" s="39">
        <v>0.46</v>
      </c>
      <c r="T100" s="41">
        <v>4.4000000000000004</v>
      </c>
      <c r="U100" s="42">
        <v>2.7</v>
      </c>
      <c r="V100" s="35"/>
      <c r="W100" s="35"/>
      <c r="X100" s="35"/>
      <c r="Y100" s="35"/>
      <c r="Z100" s="35"/>
      <c r="AA100" s="35"/>
      <c r="AB100" s="35"/>
      <c r="AC100" s="35"/>
      <c r="AD100" s="35"/>
      <c r="AE100" s="35"/>
      <c r="AF100" s="35"/>
      <c r="AG100" s="35"/>
      <c r="AH100" s="35"/>
      <c r="AI100" s="35"/>
      <c r="AJ100" s="35"/>
      <c r="AK100" s="35"/>
      <c r="AL100" s="35"/>
      <c r="AM100" s="35"/>
      <c r="AN100" s="36"/>
      <c r="AO100" s="36"/>
      <c r="AP100" s="36"/>
      <c r="AQ100" s="36"/>
      <c r="AR100" s="36"/>
      <c r="AS100" s="36"/>
      <c r="AT100" s="36"/>
      <c r="AU100" s="36"/>
      <c r="AV100" s="36"/>
      <c r="AW100" s="36"/>
      <c r="AX100" s="36"/>
      <c r="AY100" s="36"/>
    </row>
    <row r="101" spans="1:51" s="37" customFormat="1" ht="12" x14ac:dyDescent="0.2">
      <c r="A101" s="85">
        <v>202</v>
      </c>
      <c r="B101" s="38" t="s">
        <v>58</v>
      </c>
      <c r="C101" s="64">
        <v>45034</v>
      </c>
      <c r="D101" s="52">
        <v>110</v>
      </c>
      <c r="E101" s="97">
        <v>66</v>
      </c>
      <c r="F101" s="97">
        <v>7</v>
      </c>
      <c r="G101" s="230">
        <v>30</v>
      </c>
      <c r="H101" s="141">
        <v>0.24</v>
      </c>
      <c r="I101" s="39">
        <v>0.22</v>
      </c>
      <c r="J101" s="41">
        <v>0.48</v>
      </c>
      <c r="K101" s="149">
        <v>0.02</v>
      </c>
      <c r="L101" s="39">
        <v>0.22</v>
      </c>
      <c r="M101" s="41">
        <v>0.4</v>
      </c>
      <c r="N101" s="39">
        <v>0.39</v>
      </c>
      <c r="O101" s="52">
        <v>3.1</v>
      </c>
      <c r="P101" s="52">
        <v>1100</v>
      </c>
      <c r="Q101" s="52">
        <v>29</v>
      </c>
      <c r="R101" s="41">
        <v>5</v>
      </c>
      <c r="S101" s="39">
        <v>0.65</v>
      </c>
      <c r="T101" s="41">
        <v>4.4000000000000004</v>
      </c>
      <c r="U101" s="42">
        <v>3.3</v>
      </c>
      <c r="V101" s="35"/>
      <c r="W101" s="35"/>
      <c r="X101" s="35"/>
      <c r="Y101" s="35"/>
      <c r="Z101" s="35"/>
      <c r="AA101" s="35"/>
      <c r="AB101" s="35"/>
      <c r="AC101" s="35"/>
      <c r="AD101" s="35"/>
      <c r="AE101" s="35"/>
      <c r="AF101" s="35"/>
      <c r="AG101" s="35"/>
      <c r="AH101" s="35"/>
      <c r="AI101" s="35"/>
      <c r="AJ101" s="35"/>
      <c r="AK101" s="35"/>
      <c r="AL101" s="35"/>
      <c r="AM101" s="35"/>
      <c r="AN101" s="36"/>
      <c r="AO101" s="36"/>
      <c r="AP101" s="36"/>
      <c r="AQ101" s="36"/>
      <c r="AR101" s="36"/>
      <c r="AS101" s="36"/>
      <c r="AT101" s="36"/>
      <c r="AU101" s="36"/>
      <c r="AV101" s="36"/>
      <c r="AW101" s="36"/>
      <c r="AX101" s="36"/>
      <c r="AY101" s="36"/>
    </row>
    <row r="102" spans="1:51" s="37" customFormat="1" ht="12" x14ac:dyDescent="0.2">
      <c r="A102" s="85">
        <v>202</v>
      </c>
      <c r="B102" s="38" t="s">
        <v>58</v>
      </c>
      <c r="C102" s="64">
        <v>45090</v>
      </c>
      <c r="D102" s="52">
        <v>51</v>
      </c>
      <c r="E102" s="97">
        <v>33</v>
      </c>
      <c r="F102" s="163">
        <v>5</v>
      </c>
      <c r="G102" s="164">
        <v>2</v>
      </c>
      <c r="H102" s="141">
        <v>0.28999999999999998</v>
      </c>
      <c r="I102" s="39">
        <v>0.13</v>
      </c>
      <c r="J102" s="39">
        <v>0.48</v>
      </c>
      <c r="K102" s="40">
        <v>1.4E-2</v>
      </c>
      <c r="L102" s="39">
        <v>0.21</v>
      </c>
      <c r="M102" s="39">
        <v>0.2</v>
      </c>
      <c r="N102" s="39">
        <v>0.38</v>
      </c>
      <c r="O102" s="41">
        <v>2.7</v>
      </c>
      <c r="P102" s="52">
        <v>1900</v>
      </c>
      <c r="Q102" s="52">
        <v>21</v>
      </c>
      <c r="R102" s="41">
        <v>6.7</v>
      </c>
      <c r="S102" s="39">
        <v>0.92</v>
      </c>
      <c r="T102" s="41">
        <v>5</v>
      </c>
      <c r="U102" s="42">
        <v>3.2</v>
      </c>
      <c r="V102" s="35"/>
      <c r="W102" s="35"/>
      <c r="X102" s="35"/>
      <c r="Y102" s="35"/>
      <c r="Z102" s="35"/>
      <c r="AA102" s="35"/>
      <c r="AB102" s="35"/>
      <c r="AC102" s="35"/>
      <c r="AD102" s="35"/>
      <c r="AE102" s="35"/>
      <c r="AF102" s="35"/>
      <c r="AG102" s="35"/>
      <c r="AH102" s="35"/>
      <c r="AI102" s="35"/>
      <c r="AJ102" s="35"/>
      <c r="AK102" s="35"/>
      <c r="AL102" s="35"/>
      <c r="AM102" s="35"/>
      <c r="AN102" s="36"/>
      <c r="AO102" s="36"/>
      <c r="AP102" s="36"/>
      <c r="AQ102" s="36"/>
      <c r="AR102" s="36"/>
      <c r="AS102" s="36"/>
      <c r="AT102" s="36"/>
      <c r="AU102" s="36"/>
      <c r="AV102" s="36"/>
      <c r="AW102" s="36"/>
      <c r="AX102" s="36"/>
      <c r="AY102" s="36"/>
    </row>
    <row r="103" spans="1:51" s="37" customFormat="1" ht="12" x14ac:dyDescent="0.2">
      <c r="A103" s="85">
        <v>202</v>
      </c>
      <c r="B103" s="38" t="s">
        <v>58</v>
      </c>
      <c r="C103" s="36" t="s">
        <v>206</v>
      </c>
      <c r="D103" s="407">
        <v>320</v>
      </c>
      <c r="E103" s="407">
        <v>192</v>
      </c>
      <c r="F103" s="407">
        <v>38</v>
      </c>
      <c r="G103" s="406">
        <v>4</v>
      </c>
      <c r="H103" s="408">
        <v>0.8</v>
      </c>
      <c r="I103" s="408">
        <v>0.82</v>
      </c>
      <c r="J103" s="406">
        <v>1.1000000000000001</v>
      </c>
      <c r="K103" s="406">
        <v>1.5</v>
      </c>
      <c r="L103" s="408">
        <v>0.38</v>
      </c>
      <c r="M103" s="408">
        <v>0.92</v>
      </c>
      <c r="N103" s="406">
        <v>3</v>
      </c>
      <c r="O103" s="407">
        <v>11</v>
      </c>
      <c r="P103" s="407">
        <v>3700</v>
      </c>
      <c r="Q103" s="407">
        <v>110</v>
      </c>
      <c r="R103" s="406">
        <v>4.8</v>
      </c>
      <c r="S103" s="408">
        <v>0.54</v>
      </c>
      <c r="T103" s="406">
        <v>2.5</v>
      </c>
      <c r="U103" s="406">
        <v>2</v>
      </c>
      <c r="V103" s="35"/>
      <c r="W103" s="35"/>
      <c r="X103" s="35"/>
      <c r="Y103" s="35"/>
      <c r="Z103" s="35"/>
      <c r="AA103" s="35"/>
      <c r="AB103" s="35"/>
      <c r="AC103" s="35"/>
      <c r="AD103" s="35"/>
      <c r="AE103" s="35"/>
      <c r="AF103" s="35"/>
      <c r="AG103" s="35"/>
      <c r="AH103" s="35"/>
      <c r="AI103" s="35"/>
      <c r="AJ103" s="35"/>
      <c r="AK103" s="35"/>
      <c r="AL103" s="35"/>
      <c r="AM103" s="35"/>
      <c r="AN103" s="36"/>
      <c r="AO103" s="36"/>
      <c r="AP103" s="36"/>
      <c r="AQ103" s="36"/>
      <c r="AR103" s="36"/>
      <c r="AS103" s="36"/>
      <c r="AT103" s="36"/>
      <c r="AU103" s="36"/>
      <c r="AV103" s="36"/>
      <c r="AW103" s="36"/>
      <c r="AX103" s="36"/>
      <c r="AY103" s="36"/>
    </row>
    <row r="104" spans="1:51" s="37" customFormat="1" ht="12" x14ac:dyDescent="0.2">
      <c r="A104" s="85">
        <v>202</v>
      </c>
      <c r="B104" s="38" t="s">
        <v>58</v>
      </c>
      <c r="C104" s="449">
        <v>45210</v>
      </c>
      <c r="D104" s="407">
        <v>260</v>
      </c>
      <c r="E104" s="407">
        <v>228</v>
      </c>
      <c r="F104" s="414">
        <v>5</v>
      </c>
      <c r="G104" s="406">
        <v>3</v>
      </c>
      <c r="H104" s="408">
        <v>0.75</v>
      </c>
      <c r="I104" s="408">
        <v>0.48</v>
      </c>
      <c r="J104" s="408">
        <v>0.69</v>
      </c>
      <c r="K104" s="411">
        <v>4.5999999999999999E-2</v>
      </c>
      <c r="L104" s="408">
        <v>0.36</v>
      </c>
      <c r="M104" s="408">
        <v>0.71</v>
      </c>
      <c r="N104" s="406">
        <v>1.2</v>
      </c>
      <c r="O104" s="406">
        <v>7.7</v>
      </c>
      <c r="P104" s="407">
        <v>3200</v>
      </c>
      <c r="Q104" s="407">
        <v>57</v>
      </c>
      <c r="R104" s="406">
        <v>4.5999999999999996</v>
      </c>
      <c r="S104" s="408">
        <v>0.67</v>
      </c>
      <c r="T104" s="406">
        <v>2.2000000000000002</v>
      </c>
      <c r="U104" s="406">
        <v>2.9</v>
      </c>
      <c r="V104" s="35"/>
      <c r="W104" s="35"/>
      <c r="X104" s="35"/>
      <c r="Y104" s="35"/>
      <c r="Z104" s="35"/>
      <c r="AA104" s="35"/>
      <c r="AB104" s="35"/>
      <c r="AC104" s="35"/>
      <c r="AD104" s="35"/>
      <c r="AE104" s="35"/>
      <c r="AF104" s="35"/>
      <c r="AG104" s="35"/>
      <c r="AH104" s="35"/>
      <c r="AI104" s="35"/>
      <c r="AJ104" s="35"/>
      <c r="AK104" s="35"/>
      <c r="AL104" s="35"/>
      <c r="AM104" s="35"/>
      <c r="AN104" s="36"/>
      <c r="AO104" s="36"/>
      <c r="AP104" s="36"/>
      <c r="AQ104" s="36"/>
      <c r="AR104" s="36"/>
      <c r="AS104" s="36"/>
      <c r="AT104" s="36"/>
      <c r="AU104" s="36"/>
      <c r="AV104" s="36"/>
      <c r="AW104" s="36"/>
      <c r="AX104" s="36"/>
      <c r="AY104" s="36"/>
    </row>
    <row r="105" spans="1:51" s="37" customFormat="1" ht="12" x14ac:dyDescent="0.2">
      <c r="A105" s="85">
        <v>202</v>
      </c>
      <c r="B105" s="38" t="s">
        <v>58</v>
      </c>
      <c r="C105" s="449">
        <v>45272</v>
      </c>
      <c r="D105" s="407">
        <v>150</v>
      </c>
      <c r="E105" s="407">
        <v>94</v>
      </c>
      <c r="F105" s="406">
        <v>7</v>
      </c>
      <c r="G105" s="414">
        <v>2</v>
      </c>
      <c r="H105" s="408">
        <v>0.37</v>
      </c>
      <c r="I105" s="408">
        <v>0.35</v>
      </c>
      <c r="J105" s="406">
        <v>0.52</v>
      </c>
      <c r="K105" s="411">
        <v>2.4E-2</v>
      </c>
      <c r="L105" s="408">
        <v>0.28000000000000003</v>
      </c>
      <c r="M105" s="406">
        <v>0.47</v>
      </c>
      <c r="N105" s="408">
        <v>0.57999999999999996</v>
      </c>
      <c r="O105" s="406">
        <v>3.5</v>
      </c>
      <c r="P105" s="407">
        <v>1900</v>
      </c>
      <c r="Q105" s="407">
        <v>43</v>
      </c>
      <c r="R105" s="406">
        <v>5.2</v>
      </c>
      <c r="S105" s="408">
        <v>0.63</v>
      </c>
      <c r="T105" s="406">
        <v>3.5</v>
      </c>
      <c r="U105" s="406">
        <v>4.2</v>
      </c>
      <c r="V105" s="35"/>
      <c r="W105" s="35"/>
      <c r="X105" s="35"/>
      <c r="Y105" s="35"/>
      <c r="Z105" s="35"/>
      <c r="AA105" s="35"/>
      <c r="AB105" s="35"/>
      <c r="AC105" s="35"/>
      <c r="AD105" s="35"/>
      <c r="AE105" s="35"/>
      <c r="AF105" s="35"/>
      <c r="AG105" s="35"/>
      <c r="AH105" s="35"/>
      <c r="AI105" s="35"/>
      <c r="AJ105" s="35"/>
      <c r="AK105" s="35"/>
      <c r="AL105" s="35"/>
      <c r="AM105" s="35"/>
      <c r="AN105" s="36"/>
      <c r="AO105" s="36"/>
      <c r="AP105" s="36"/>
      <c r="AQ105" s="36"/>
      <c r="AR105" s="36"/>
      <c r="AS105" s="36"/>
      <c r="AT105" s="36"/>
      <c r="AU105" s="36"/>
      <c r="AV105" s="36"/>
      <c r="AW105" s="36"/>
      <c r="AX105" s="36"/>
      <c r="AY105" s="36"/>
    </row>
    <row r="106" spans="1:51" s="37" customFormat="1" ht="12" x14ac:dyDescent="0.2">
      <c r="A106" s="35"/>
      <c r="B106" s="35"/>
      <c r="C106" s="46"/>
      <c r="D106" s="48"/>
      <c r="E106" s="48"/>
      <c r="F106" s="47"/>
      <c r="G106" s="47"/>
      <c r="H106" s="47"/>
      <c r="I106" s="47"/>
      <c r="J106" s="47"/>
      <c r="K106" s="49"/>
      <c r="L106" s="48"/>
      <c r="M106" s="50"/>
      <c r="N106" s="48"/>
      <c r="O106" s="50"/>
      <c r="P106" s="47"/>
      <c r="Q106" s="47"/>
      <c r="R106" s="50"/>
      <c r="S106" s="50"/>
      <c r="T106" s="50"/>
      <c r="U106" s="47"/>
      <c r="V106" s="35"/>
      <c r="W106" s="35"/>
      <c r="X106" s="35"/>
      <c r="Y106" s="35"/>
      <c r="Z106" s="35"/>
      <c r="AA106" s="35"/>
      <c r="AB106" s="35"/>
      <c r="AC106" s="35"/>
      <c r="AD106" s="35"/>
      <c r="AE106" s="35"/>
      <c r="AF106" s="35"/>
      <c r="AG106" s="35"/>
      <c r="AH106" s="35"/>
      <c r="AI106" s="35"/>
      <c r="AJ106" s="35"/>
      <c r="AK106" s="35"/>
      <c r="AL106" s="35"/>
      <c r="AM106" s="35"/>
      <c r="AN106" s="36"/>
      <c r="AO106" s="36"/>
      <c r="AP106" s="36"/>
      <c r="AQ106" s="36"/>
      <c r="AR106" s="36"/>
      <c r="AS106" s="36"/>
      <c r="AT106" s="36"/>
      <c r="AU106" s="36"/>
      <c r="AV106" s="36"/>
      <c r="AW106" s="36"/>
      <c r="AX106" s="36"/>
      <c r="AY106" s="36"/>
    </row>
    <row r="107" spans="1:51" s="37" customFormat="1" ht="12" x14ac:dyDescent="0.2">
      <c r="A107" s="35"/>
      <c r="B107" s="35"/>
      <c r="C107" s="122" t="s">
        <v>99</v>
      </c>
      <c r="D107" s="124">
        <f>MIN(D100:D105)</f>
        <v>51</v>
      </c>
      <c r="E107" s="124"/>
      <c r="F107" s="124">
        <f>MIN(F100:F105)</f>
        <v>5</v>
      </c>
      <c r="G107" s="124"/>
      <c r="H107" s="124"/>
      <c r="I107" s="125">
        <f t="shared" ref="I107:U107" si="12">MIN(I100:I105)</f>
        <v>0.13</v>
      </c>
      <c r="J107" s="125">
        <f t="shared" si="12"/>
        <v>0.48</v>
      </c>
      <c r="K107" s="125">
        <f t="shared" si="12"/>
        <v>1.4E-2</v>
      </c>
      <c r="L107" s="125">
        <f t="shared" si="12"/>
        <v>0.21</v>
      </c>
      <c r="M107" s="123">
        <f t="shared" si="12"/>
        <v>0.2</v>
      </c>
      <c r="N107" s="123">
        <f t="shared" si="12"/>
        <v>0.38</v>
      </c>
      <c r="O107" s="123">
        <f t="shared" si="12"/>
        <v>2.7</v>
      </c>
      <c r="P107" s="124">
        <f t="shared" si="12"/>
        <v>1100</v>
      </c>
      <c r="Q107" s="124">
        <f t="shared" si="12"/>
        <v>21</v>
      </c>
      <c r="R107" s="123">
        <f t="shared" si="12"/>
        <v>4.5999999999999996</v>
      </c>
      <c r="S107" s="123">
        <f t="shared" si="12"/>
        <v>0.46</v>
      </c>
      <c r="T107" s="123">
        <f t="shared" si="12"/>
        <v>2.2000000000000002</v>
      </c>
      <c r="U107" s="123">
        <f t="shared" si="12"/>
        <v>2</v>
      </c>
      <c r="V107" s="35"/>
      <c r="W107" s="35"/>
      <c r="X107" s="35"/>
      <c r="Y107" s="35"/>
      <c r="Z107" s="35"/>
      <c r="AA107" s="35"/>
      <c r="AB107" s="35"/>
      <c r="AC107" s="35"/>
      <c r="AD107" s="35"/>
      <c r="AE107" s="35"/>
      <c r="AF107" s="35"/>
      <c r="AG107" s="35"/>
      <c r="AH107" s="35"/>
      <c r="AI107" s="35"/>
      <c r="AJ107" s="35"/>
      <c r="AK107" s="35"/>
      <c r="AL107" s="35"/>
      <c r="AM107" s="35"/>
      <c r="AN107" s="36"/>
      <c r="AO107" s="36"/>
      <c r="AP107" s="36"/>
      <c r="AQ107" s="36"/>
      <c r="AR107" s="36"/>
      <c r="AS107" s="36"/>
      <c r="AT107" s="36"/>
      <c r="AU107" s="36"/>
      <c r="AV107" s="36"/>
      <c r="AW107" s="36"/>
      <c r="AX107" s="36"/>
      <c r="AY107" s="36"/>
    </row>
    <row r="108" spans="1:51" s="37" customFormat="1" ht="12" x14ac:dyDescent="0.2">
      <c r="A108" s="35"/>
      <c r="B108" s="35"/>
      <c r="C108" s="122" t="s">
        <v>100</v>
      </c>
      <c r="D108" s="124">
        <f>AVERAGE(D100:D105)</f>
        <v>175.16666666666666</v>
      </c>
      <c r="E108" s="124"/>
      <c r="F108" s="124">
        <f>AVERAGE(F100:F105)</f>
        <v>12.833333333333334</v>
      </c>
      <c r="G108" s="124"/>
      <c r="H108" s="124"/>
      <c r="I108" s="125">
        <f t="shared" ref="I108:U108" si="13">AVERAGE(I100:I105)</f>
        <v>0.37833333333333335</v>
      </c>
      <c r="J108" s="125">
        <f t="shared" si="13"/>
        <v>0.64500000000000002</v>
      </c>
      <c r="K108" s="125">
        <f t="shared" si="13"/>
        <v>0.27366666666666667</v>
      </c>
      <c r="L108" s="125">
        <f t="shared" si="13"/>
        <v>0.27999999999999997</v>
      </c>
      <c r="M108" s="123">
        <f t="shared" si="13"/>
        <v>0.51833333333333342</v>
      </c>
      <c r="N108" s="123">
        <f t="shared" si="13"/>
        <v>1.0266666666666666</v>
      </c>
      <c r="O108" s="123">
        <f t="shared" si="13"/>
        <v>5.583333333333333</v>
      </c>
      <c r="P108" s="124">
        <f t="shared" si="13"/>
        <v>2150</v>
      </c>
      <c r="Q108" s="124">
        <f t="shared" si="13"/>
        <v>48.333333333333336</v>
      </c>
      <c r="R108" s="123">
        <f t="shared" si="13"/>
        <v>5.2</v>
      </c>
      <c r="S108" s="123">
        <f t="shared" si="13"/>
        <v>0.64500000000000002</v>
      </c>
      <c r="T108" s="123">
        <f t="shared" si="13"/>
        <v>3.6666666666666665</v>
      </c>
      <c r="U108" s="123">
        <f t="shared" si="13"/>
        <v>3.0500000000000003</v>
      </c>
      <c r="V108" s="35"/>
      <c r="W108" s="35"/>
      <c r="X108" s="35"/>
      <c r="Y108" s="35"/>
      <c r="Z108" s="35"/>
      <c r="AA108" s="35"/>
      <c r="AB108" s="35"/>
      <c r="AC108" s="35"/>
      <c r="AD108" s="35"/>
      <c r="AE108" s="35"/>
      <c r="AF108" s="35"/>
      <c r="AG108" s="35"/>
      <c r="AH108" s="35"/>
      <c r="AI108" s="35"/>
      <c r="AJ108" s="35"/>
      <c r="AK108" s="35"/>
      <c r="AL108" s="35"/>
      <c r="AM108" s="35"/>
      <c r="AN108" s="36"/>
      <c r="AO108" s="36"/>
      <c r="AP108" s="36"/>
      <c r="AQ108" s="36"/>
      <c r="AR108" s="36"/>
      <c r="AS108" s="36"/>
      <c r="AT108" s="36"/>
      <c r="AU108" s="36"/>
      <c r="AV108" s="36"/>
      <c r="AW108" s="36"/>
      <c r="AX108" s="36"/>
      <c r="AY108" s="36"/>
    </row>
    <row r="109" spans="1:51" s="37" customFormat="1" ht="12" x14ac:dyDescent="0.2">
      <c r="A109" s="35"/>
      <c r="B109" s="35"/>
      <c r="C109" s="122" t="s">
        <v>101</v>
      </c>
      <c r="D109" s="124">
        <f>MAX(D100:D105)</f>
        <v>320</v>
      </c>
      <c r="E109" s="124"/>
      <c r="F109" s="124">
        <f>MAX(F100:F105)</f>
        <v>38</v>
      </c>
      <c r="G109" s="124"/>
      <c r="H109" s="124"/>
      <c r="I109" s="125">
        <f t="shared" ref="I109:U109" si="14">MAX(I100:I105)</f>
        <v>0.82</v>
      </c>
      <c r="J109" s="125">
        <f t="shared" si="14"/>
        <v>1.1000000000000001</v>
      </c>
      <c r="K109" s="125">
        <f t="shared" si="14"/>
        <v>1.5</v>
      </c>
      <c r="L109" s="125">
        <f t="shared" si="14"/>
        <v>0.38</v>
      </c>
      <c r="M109" s="123">
        <f t="shared" si="14"/>
        <v>0.92</v>
      </c>
      <c r="N109" s="123">
        <f t="shared" si="14"/>
        <v>3</v>
      </c>
      <c r="O109" s="123">
        <f t="shared" si="14"/>
        <v>11</v>
      </c>
      <c r="P109" s="124">
        <f t="shared" si="14"/>
        <v>3700</v>
      </c>
      <c r="Q109" s="124">
        <f t="shared" si="14"/>
        <v>110</v>
      </c>
      <c r="R109" s="123">
        <f t="shared" si="14"/>
        <v>6.7</v>
      </c>
      <c r="S109" s="123">
        <f t="shared" si="14"/>
        <v>0.92</v>
      </c>
      <c r="T109" s="123">
        <f t="shared" si="14"/>
        <v>5</v>
      </c>
      <c r="U109" s="123">
        <f t="shared" si="14"/>
        <v>4.2</v>
      </c>
      <c r="V109" s="35"/>
      <c r="W109" s="35"/>
      <c r="X109" s="35"/>
      <c r="Y109" s="35"/>
      <c r="Z109" s="35"/>
      <c r="AA109" s="35"/>
      <c r="AB109" s="35"/>
      <c r="AC109" s="35"/>
      <c r="AD109" s="35"/>
      <c r="AE109" s="35"/>
      <c r="AF109" s="35"/>
      <c r="AG109" s="35"/>
      <c r="AH109" s="35"/>
      <c r="AI109" s="35"/>
      <c r="AJ109" s="35"/>
      <c r="AK109" s="35"/>
      <c r="AL109" s="35"/>
      <c r="AM109" s="35"/>
      <c r="AN109" s="36"/>
      <c r="AO109" s="36"/>
      <c r="AP109" s="36"/>
      <c r="AQ109" s="36"/>
      <c r="AR109" s="36"/>
      <c r="AS109" s="36"/>
      <c r="AT109" s="36"/>
      <c r="AU109" s="36"/>
      <c r="AV109" s="36"/>
      <c r="AW109" s="36"/>
      <c r="AX109" s="36"/>
      <c r="AY109" s="36"/>
    </row>
    <row r="110" spans="1:51" s="37" customFormat="1" ht="12" x14ac:dyDescent="0.2">
      <c r="A110" s="35"/>
      <c r="B110" s="35"/>
      <c r="C110" s="46"/>
      <c r="D110" s="48"/>
      <c r="E110" s="48"/>
      <c r="F110" s="47"/>
      <c r="G110" s="47"/>
      <c r="H110" s="47"/>
      <c r="I110" s="47"/>
      <c r="J110" s="47"/>
      <c r="K110" s="49"/>
      <c r="L110" s="48"/>
      <c r="M110" s="50"/>
      <c r="N110" s="48"/>
      <c r="O110" s="50"/>
      <c r="P110" s="47"/>
      <c r="Q110" s="47"/>
      <c r="R110" s="50"/>
      <c r="S110" s="50"/>
      <c r="T110" s="50"/>
      <c r="U110" s="47"/>
      <c r="V110" s="35"/>
      <c r="W110" s="35"/>
      <c r="X110" s="35"/>
      <c r="Y110" s="35"/>
      <c r="Z110" s="35"/>
      <c r="AA110" s="35"/>
      <c r="AB110" s="35"/>
      <c r="AC110" s="35"/>
      <c r="AD110" s="35"/>
      <c r="AE110" s="35"/>
      <c r="AF110" s="35"/>
      <c r="AG110" s="35"/>
      <c r="AH110" s="35"/>
      <c r="AI110" s="35"/>
      <c r="AJ110" s="35"/>
      <c r="AK110" s="35"/>
      <c r="AL110" s="35"/>
      <c r="AM110" s="35"/>
      <c r="AN110" s="36"/>
      <c r="AO110" s="36"/>
      <c r="AP110" s="36"/>
      <c r="AQ110" s="36"/>
      <c r="AR110" s="36"/>
      <c r="AS110" s="36"/>
      <c r="AT110" s="36"/>
      <c r="AU110" s="36"/>
      <c r="AV110" s="36"/>
      <c r="AW110" s="36"/>
      <c r="AX110" s="36"/>
      <c r="AY110" s="36"/>
    </row>
    <row r="111" spans="1:51" s="37" customFormat="1" ht="12" x14ac:dyDescent="0.2">
      <c r="A111" s="35"/>
      <c r="B111" s="35"/>
      <c r="C111" s="46"/>
      <c r="D111" s="48"/>
      <c r="E111" s="48"/>
      <c r="F111" s="47"/>
      <c r="G111" s="47"/>
      <c r="H111" s="47"/>
      <c r="I111" s="47"/>
      <c r="J111" s="47"/>
      <c r="K111" s="49"/>
      <c r="L111" s="48"/>
      <c r="M111" s="50"/>
      <c r="N111" s="48"/>
      <c r="O111" s="50"/>
      <c r="P111" s="47"/>
      <c r="Q111" s="47"/>
      <c r="R111" s="50"/>
      <c r="S111" s="50"/>
      <c r="T111" s="50"/>
      <c r="U111" s="47"/>
      <c r="V111" s="35"/>
      <c r="W111" s="35"/>
      <c r="X111" s="35"/>
      <c r="Y111" s="35"/>
      <c r="Z111" s="35"/>
      <c r="AA111" s="35"/>
      <c r="AB111" s="35"/>
      <c r="AC111" s="35"/>
      <c r="AD111" s="35"/>
      <c r="AE111" s="35"/>
      <c r="AF111" s="35"/>
      <c r="AG111" s="35"/>
      <c r="AH111" s="35"/>
      <c r="AI111" s="35"/>
      <c r="AJ111" s="35"/>
      <c r="AK111" s="35"/>
      <c r="AL111" s="35"/>
      <c r="AM111" s="35"/>
      <c r="AN111" s="36"/>
      <c r="AO111" s="36"/>
      <c r="AP111" s="36"/>
      <c r="AQ111" s="36"/>
      <c r="AR111" s="36"/>
      <c r="AS111" s="36"/>
      <c r="AT111" s="36"/>
      <c r="AU111" s="36"/>
      <c r="AV111" s="36"/>
      <c r="AW111" s="36"/>
      <c r="AX111" s="36"/>
      <c r="AY111" s="36"/>
    </row>
    <row r="112" spans="1:51" s="37" customFormat="1" ht="12" x14ac:dyDescent="0.2">
      <c r="A112" s="85">
        <v>302</v>
      </c>
      <c r="B112" s="38" t="s">
        <v>163</v>
      </c>
      <c r="C112" s="64">
        <v>44971</v>
      </c>
      <c r="D112" s="52">
        <v>170</v>
      </c>
      <c r="E112" s="97">
        <v>106</v>
      </c>
      <c r="F112" s="97">
        <v>23</v>
      </c>
      <c r="G112" s="164">
        <v>2</v>
      </c>
      <c r="H112" s="141">
        <v>0.31</v>
      </c>
      <c r="I112" s="39">
        <v>0.35</v>
      </c>
      <c r="J112" s="39">
        <v>0.61</v>
      </c>
      <c r="K112" s="40">
        <v>4.2000000000000003E-2</v>
      </c>
      <c r="L112" s="39">
        <v>0.22</v>
      </c>
      <c r="M112" s="39">
        <v>0.48</v>
      </c>
      <c r="N112" s="39">
        <v>0.56000000000000005</v>
      </c>
      <c r="O112" s="41">
        <v>5.5</v>
      </c>
      <c r="P112" s="52">
        <v>1000</v>
      </c>
      <c r="Q112" s="52">
        <v>38</v>
      </c>
      <c r="R112" s="41">
        <v>4.9000000000000004</v>
      </c>
      <c r="S112" s="39">
        <v>0.49</v>
      </c>
      <c r="T112" s="41">
        <v>5.5</v>
      </c>
      <c r="U112" s="42">
        <v>3.1</v>
      </c>
      <c r="V112" s="35"/>
      <c r="W112" s="35"/>
      <c r="X112" s="35"/>
      <c r="Y112" s="35"/>
      <c r="Z112" s="35"/>
      <c r="AA112" s="35"/>
      <c r="AB112" s="35"/>
      <c r="AC112" s="35"/>
      <c r="AD112" s="35"/>
      <c r="AE112" s="35"/>
      <c r="AF112" s="35"/>
      <c r="AG112" s="35"/>
      <c r="AH112" s="35"/>
      <c r="AI112" s="35"/>
      <c r="AJ112" s="35"/>
      <c r="AK112" s="35"/>
      <c r="AL112" s="35"/>
      <c r="AM112" s="35"/>
      <c r="AN112" s="36"/>
      <c r="AO112" s="36"/>
      <c r="AP112" s="36"/>
      <c r="AQ112" s="36"/>
      <c r="AR112" s="36"/>
      <c r="AS112" s="36"/>
      <c r="AT112" s="36"/>
      <c r="AU112" s="36"/>
      <c r="AV112" s="36"/>
      <c r="AW112" s="36"/>
      <c r="AX112" s="36"/>
      <c r="AY112" s="36"/>
    </row>
    <row r="113" spans="1:51" s="37" customFormat="1" ht="12" x14ac:dyDescent="0.2">
      <c r="A113" s="85">
        <v>302</v>
      </c>
      <c r="B113" s="38" t="s">
        <v>163</v>
      </c>
      <c r="C113" s="64">
        <v>45034</v>
      </c>
      <c r="D113" s="52">
        <v>110</v>
      </c>
      <c r="E113" s="97">
        <v>71</v>
      </c>
      <c r="F113" s="231">
        <v>5</v>
      </c>
      <c r="G113" s="230">
        <v>30</v>
      </c>
      <c r="H113" s="141">
        <v>0.25</v>
      </c>
      <c r="I113" s="39">
        <v>0.25</v>
      </c>
      <c r="J113" s="39">
        <v>0.6</v>
      </c>
      <c r="K113" s="40">
        <v>2.5000000000000001E-2</v>
      </c>
      <c r="L113" s="39">
        <v>0.22</v>
      </c>
      <c r="M113" s="39">
        <v>0.44</v>
      </c>
      <c r="N113" s="39">
        <v>0.35</v>
      </c>
      <c r="O113" s="41">
        <v>3.2</v>
      </c>
      <c r="P113" s="52">
        <v>950</v>
      </c>
      <c r="Q113" s="52">
        <v>34</v>
      </c>
      <c r="R113" s="41">
        <v>4.8</v>
      </c>
      <c r="S113" s="39">
        <v>0.69</v>
      </c>
      <c r="T113" s="41">
        <v>5</v>
      </c>
      <c r="U113" s="42">
        <v>3.5</v>
      </c>
      <c r="V113" s="35"/>
      <c r="W113" s="35"/>
      <c r="X113" s="35"/>
      <c r="Y113" s="35"/>
      <c r="Z113" s="35"/>
      <c r="AA113" s="35"/>
      <c r="AB113" s="35"/>
      <c r="AC113" s="35"/>
      <c r="AD113" s="35"/>
      <c r="AE113" s="35"/>
      <c r="AF113" s="35"/>
      <c r="AG113" s="35"/>
      <c r="AH113" s="35"/>
      <c r="AI113" s="35"/>
      <c r="AJ113" s="35"/>
      <c r="AK113" s="35"/>
      <c r="AL113" s="35"/>
      <c r="AM113" s="35"/>
      <c r="AN113" s="36"/>
      <c r="AO113" s="36"/>
      <c r="AP113" s="36"/>
      <c r="AQ113" s="36"/>
      <c r="AR113" s="36"/>
      <c r="AS113" s="36"/>
      <c r="AT113" s="36"/>
      <c r="AU113" s="36"/>
      <c r="AV113" s="36"/>
      <c r="AW113" s="36"/>
      <c r="AX113" s="36"/>
      <c r="AY113" s="36"/>
    </row>
    <row r="114" spans="1:51" s="37" customFormat="1" ht="12" x14ac:dyDescent="0.2">
      <c r="A114" s="85">
        <v>302</v>
      </c>
      <c r="B114" s="38" t="s">
        <v>163</v>
      </c>
      <c r="C114" s="64">
        <v>45090</v>
      </c>
      <c r="D114" s="52">
        <v>54</v>
      </c>
      <c r="E114" s="97">
        <v>30</v>
      </c>
      <c r="F114" s="163">
        <v>5</v>
      </c>
      <c r="G114" s="220">
        <v>2</v>
      </c>
      <c r="H114" s="141">
        <v>0.25</v>
      </c>
      <c r="I114" s="39">
        <v>0.18</v>
      </c>
      <c r="J114" s="39">
        <v>0.56999999999999995</v>
      </c>
      <c r="K114" s="40">
        <v>1.2E-2</v>
      </c>
      <c r="L114" s="39">
        <v>0.19</v>
      </c>
      <c r="M114" s="39">
        <v>0.37</v>
      </c>
      <c r="N114" s="39">
        <v>0.32</v>
      </c>
      <c r="O114" s="41">
        <v>2.1</v>
      </c>
      <c r="P114" s="52">
        <v>1600</v>
      </c>
      <c r="Q114" s="52">
        <v>30</v>
      </c>
      <c r="R114" s="41">
        <v>6.1</v>
      </c>
      <c r="S114" s="39">
        <v>1</v>
      </c>
      <c r="T114" s="41">
        <v>6</v>
      </c>
      <c r="U114" s="42">
        <v>3.2</v>
      </c>
      <c r="V114" s="35"/>
      <c r="W114" s="35"/>
      <c r="X114" s="35"/>
      <c r="Y114" s="35"/>
      <c r="Z114" s="35"/>
      <c r="AA114" s="35"/>
      <c r="AB114" s="35"/>
      <c r="AC114" s="35"/>
      <c r="AD114" s="35"/>
      <c r="AE114" s="35"/>
      <c r="AF114" s="35"/>
      <c r="AG114" s="35"/>
      <c r="AH114" s="35"/>
      <c r="AI114" s="35"/>
      <c r="AJ114" s="35"/>
      <c r="AK114" s="35"/>
      <c r="AL114" s="35"/>
      <c r="AM114" s="35"/>
      <c r="AN114" s="36"/>
      <c r="AO114" s="36"/>
      <c r="AP114" s="36"/>
      <c r="AQ114" s="36"/>
      <c r="AR114" s="36"/>
      <c r="AS114" s="36"/>
      <c r="AT114" s="36"/>
      <c r="AU114" s="36"/>
      <c r="AV114" s="36"/>
      <c r="AW114" s="36"/>
      <c r="AX114" s="36"/>
      <c r="AY114" s="36"/>
    </row>
    <row r="115" spans="1:51" s="37" customFormat="1" ht="12" x14ac:dyDescent="0.2">
      <c r="A115" s="85">
        <v>302</v>
      </c>
      <c r="B115" s="38" t="s">
        <v>163</v>
      </c>
      <c r="C115" s="36" t="s">
        <v>206</v>
      </c>
      <c r="D115" s="407">
        <v>270</v>
      </c>
      <c r="E115" s="407">
        <v>167</v>
      </c>
      <c r="F115" s="407">
        <v>34</v>
      </c>
      <c r="G115" s="406">
        <v>4</v>
      </c>
      <c r="H115" s="408">
        <v>0.67</v>
      </c>
      <c r="I115" s="408">
        <v>0.69</v>
      </c>
      <c r="J115" s="406">
        <v>1.1000000000000001</v>
      </c>
      <c r="K115" s="408">
        <v>0.63</v>
      </c>
      <c r="L115" s="408">
        <v>0.36</v>
      </c>
      <c r="M115" s="408">
        <v>0.94</v>
      </c>
      <c r="N115" s="406">
        <v>3.1</v>
      </c>
      <c r="O115" s="406">
        <v>9.6999999999999993</v>
      </c>
      <c r="P115" s="407">
        <v>2700</v>
      </c>
      <c r="Q115" s="407">
        <v>83</v>
      </c>
      <c r="R115" s="406">
        <v>5</v>
      </c>
      <c r="S115" s="408">
        <v>0.46</v>
      </c>
      <c r="T115" s="406">
        <v>3.7</v>
      </c>
      <c r="U115" s="406">
        <v>2.7</v>
      </c>
      <c r="V115" s="35"/>
      <c r="W115" s="35"/>
      <c r="X115" s="35"/>
      <c r="Y115" s="35"/>
      <c r="Z115" s="35"/>
      <c r="AA115" s="35"/>
      <c r="AB115" s="35"/>
      <c r="AC115" s="35"/>
      <c r="AD115" s="35"/>
      <c r="AE115" s="35"/>
      <c r="AF115" s="35"/>
      <c r="AG115" s="35"/>
      <c r="AH115" s="35"/>
      <c r="AI115" s="35"/>
      <c r="AJ115" s="35"/>
      <c r="AK115" s="35"/>
      <c r="AL115" s="35"/>
      <c r="AM115" s="35"/>
      <c r="AN115" s="36"/>
      <c r="AO115" s="36"/>
      <c r="AP115" s="36"/>
      <c r="AQ115" s="36"/>
      <c r="AR115" s="36"/>
      <c r="AS115" s="36"/>
      <c r="AT115" s="36"/>
      <c r="AU115" s="36"/>
      <c r="AV115" s="36"/>
      <c r="AW115" s="36"/>
      <c r="AX115" s="36"/>
      <c r="AY115" s="36"/>
    </row>
    <row r="116" spans="1:51" s="37" customFormat="1" ht="12" x14ac:dyDescent="0.2">
      <c r="A116" s="85">
        <v>302</v>
      </c>
      <c r="B116" s="38" t="s">
        <v>163</v>
      </c>
      <c r="C116" s="449">
        <v>45210</v>
      </c>
      <c r="D116" s="407">
        <v>250</v>
      </c>
      <c r="E116" s="407">
        <v>168</v>
      </c>
      <c r="F116" s="406">
        <v>8</v>
      </c>
      <c r="G116" s="406">
        <v>3</v>
      </c>
      <c r="H116" s="408">
        <v>0.62</v>
      </c>
      <c r="I116" s="408">
        <v>0.41</v>
      </c>
      <c r="J116" s="408">
        <v>0.78</v>
      </c>
      <c r="K116" s="411">
        <v>3.7999999999999999E-2</v>
      </c>
      <c r="L116" s="408">
        <v>0.36</v>
      </c>
      <c r="M116" s="408">
        <v>0.79</v>
      </c>
      <c r="N116" s="408">
        <v>0.92</v>
      </c>
      <c r="O116" s="406">
        <v>5.5</v>
      </c>
      <c r="P116" s="407">
        <v>2600</v>
      </c>
      <c r="Q116" s="407">
        <v>51</v>
      </c>
      <c r="R116" s="406">
        <v>4.8</v>
      </c>
      <c r="S116" s="408">
        <v>0.61</v>
      </c>
      <c r="T116" s="406">
        <v>3.4</v>
      </c>
      <c r="U116" s="406">
        <v>3.7</v>
      </c>
      <c r="V116" s="35"/>
      <c r="W116" s="35"/>
      <c r="X116" s="35"/>
      <c r="Y116" s="35"/>
      <c r="Z116" s="35"/>
      <c r="AA116" s="35"/>
      <c r="AB116" s="35"/>
      <c r="AC116" s="35"/>
      <c r="AD116" s="35"/>
      <c r="AE116" s="35"/>
      <c r="AF116" s="35"/>
      <c r="AG116" s="35"/>
      <c r="AH116" s="35"/>
      <c r="AI116" s="35"/>
      <c r="AJ116" s="35"/>
      <c r="AK116" s="35"/>
      <c r="AL116" s="35"/>
      <c r="AM116" s="35"/>
      <c r="AN116" s="36"/>
      <c r="AO116" s="36"/>
      <c r="AP116" s="36"/>
      <c r="AQ116" s="36"/>
      <c r="AR116" s="36"/>
      <c r="AS116" s="36"/>
      <c r="AT116" s="36"/>
      <c r="AU116" s="36"/>
      <c r="AV116" s="36"/>
      <c r="AW116" s="36"/>
      <c r="AX116" s="36"/>
      <c r="AY116" s="36"/>
    </row>
    <row r="117" spans="1:51" s="37" customFormat="1" ht="12" x14ac:dyDescent="0.2">
      <c r="A117" s="85">
        <v>302</v>
      </c>
      <c r="B117" s="38" t="s">
        <v>163</v>
      </c>
      <c r="C117" s="449">
        <v>45272</v>
      </c>
      <c r="D117" s="407">
        <v>170</v>
      </c>
      <c r="E117" s="407">
        <v>113</v>
      </c>
      <c r="F117" s="414">
        <v>5</v>
      </c>
      <c r="G117" s="414">
        <v>2</v>
      </c>
      <c r="H117" s="408">
        <v>0.36</v>
      </c>
      <c r="I117" s="408">
        <v>0.42</v>
      </c>
      <c r="J117" s="408">
        <v>0.68</v>
      </c>
      <c r="K117" s="411">
        <v>2.9000000000000001E-2</v>
      </c>
      <c r="L117" s="408">
        <v>0.28999999999999998</v>
      </c>
      <c r="M117" s="408">
        <v>0.56000000000000005</v>
      </c>
      <c r="N117" s="408">
        <v>0.54</v>
      </c>
      <c r="O117" s="406">
        <v>4.0999999999999996</v>
      </c>
      <c r="P117" s="407">
        <v>1700</v>
      </c>
      <c r="Q117" s="407">
        <v>54</v>
      </c>
      <c r="R117" s="406">
        <v>4.9000000000000004</v>
      </c>
      <c r="S117" s="408">
        <v>0.64</v>
      </c>
      <c r="T117" s="406">
        <v>3.6</v>
      </c>
      <c r="U117" s="406">
        <v>4.0999999999999996</v>
      </c>
      <c r="V117" s="35"/>
      <c r="W117" s="35"/>
      <c r="X117" s="35"/>
      <c r="Y117" s="35"/>
      <c r="Z117" s="35"/>
      <c r="AA117" s="35"/>
      <c r="AB117" s="35"/>
      <c r="AC117" s="35"/>
      <c r="AD117" s="35"/>
      <c r="AE117" s="35"/>
      <c r="AF117" s="35"/>
      <c r="AG117" s="35"/>
      <c r="AH117" s="35"/>
      <c r="AI117" s="35"/>
      <c r="AJ117" s="35"/>
      <c r="AK117" s="35"/>
      <c r="AL117" s="35"/>
      <c r="AM117" s="35"/>
      <c r="AN117" s="36"/>
      <c r="AO117" s="36"/>
      <c r="AP117" s="36"/>
      <c r="AQ117" s="36"/>
      <c r="AR117" s="36"/>
      <c r="AS117" s="36"/>
      <c r="AT117" s="36"/>
      <c r="AU117" s="36"/>
      <c r="AV117" s="36"/>
      <c r="AW117" s="36"/>
      <c r="AX117" s="36"/>
      <c r="AY117" s="36"/>
    </row>
    <row r="118" spans="1:51" s="37" customFormat="1" ht="12" x14ac:dyDescent="0.2">
      <c r="A118" s="35"/>
      <c r="B118" s="35"/>
      <c r="C118" s="46"/>
      <c r="D118" s="48"/>
      <c r="E118" s="48"/>
      <c r="F118" s="47"/>
      <c r="G118" s="47"/>
      <c r="H118" s="47"/>
      <c r="I118" s="47"/>
      <c r="J118" s="47"/>
      <c r="K118" s="49"/>
      <c r="L118" s="48"/>
      <c r="M118" s="50"/>
      <c r="N118" s="48"/>
      <c r="O118" s="50"/>
      <c r="P118" s="47"/>
      <c r="Q118" s="47"/>
      <c r="R118" s="50"/>
      <c r="S118" s="50"/>
      <c r="T118" s="50"/>
      <c r="U118" s="47"/>
      <c r="V118" s="35"/>
      <c r="W118" s="35"/>
      <c r="X118" s="35"/>
      <c r="Y118" s="35"/>
      <c r="Z118" s="35"/>
      <c r="AA118" s="35"/>
      <c r="AB118" s="35"/>
      <c r="AC118" s="35"/>
      <c r="AD118" s="35"/>
      <c r="AE118" s="35"/>
      <c r="AF118" s="35"/>
      <c r="AG118" s="35"/>
      <c r="AH118" s="35"/>
      <c r="AI118" s="35"/>
      <c r="AJ118" s="35"/>
      <c r="AK118" s="35"/>
      <c r="AL118" s="35"/>
      <c r="AM118" s="35"/>
      <c r="AN118" s="36"/>
      <c r="AO118" s="36"/>
      <c r="AP118" s="36"/>
      <c r="AQ118" s="36"/>
      <c r="AR118" s="36"/>
      <c r="AS118" s="36"/>
      <c r="AT118" s="36"/>
      <c r="AU118" s="36"/>
      <c r="AV118" s="36"/>
      <c r="AW118" s="36"/>
      <c r="AX118" s="36"/>
      <c r="AY118" s="36"/>
    </row>
    <row r="119" spans="1:51" s="37" customFormat="1" ht="12" x14ac:dyDescent="0.2">
      <c r="A119" s="35"/>
      <c r="B119" s="35"/>
      <c r="C119" s="122" t="s">
        <v>99</v>
      </c>
      <c r="D119" s="124">
        <f>MIN(D112:D117)</f>
        <v>54</v>
      </c>
      <c r="E119" s="124"/>
      <c r="F119" s="124">
        <f>MIN(F112:F117)</f>
        <v>5</v>
      </c>
      <c r="G119" s="124"/>
      <c r="H119" s="124"/>
      <c r="I119" s="125">
        <f t="shared" ref="I119:U119" si="15">MIN(I112:I117)</f>
        <v>0.18</v>
      </c>
      <c r="J119" s="125">
        <f t="shared" si="15"/>
        <v>0.56999999999999995</v>
      </c>
      <c r="K119" s="125">
        <f t="shared" si="15"/>
        <v>1.2E-2</v>
      </c>
      <c r="L119" s="125">
        <f t="shared" si="15"/>
        <v>0.19</v>
      </c>
      <c r="M119" s="123">
        <f t="shared" si="15"/>
        <v>0.37</v>
      </c>
      <c r="N119" s="123">
        <f t="shared" si="15"/>
        <v>0.32</v>
      </c>
      <c r="O119" s="123">
        <f t="shared" si="15"/>
        <v>2.1</v>
      </c>
      <c r="P119" s="124">
        <f t="shared" si="15"/>
        <v>950</v>
      </c>
      <c r="Q119" s="124">
        <f t="shared" si="15"/>
        <v>30</v>
      </c>
      <c r="R119" s="123">
        <f t="shared" si="15"/>
        <v>4.8</v>
      </c>
      <c r="S119" s="123">
        <f t="shared" si="15"/>
        <v>0.46</v>
      </c>
      <c r="T119" s="123">
        <f t="shared" si="15"/>
        <v>3.4</v>
      </c>
      <c r="U119" s="123">
        <f t="shared" si="15"/>
        <v>2.7</v>
      </c>
      <c r="V119" s="35"/>
      <c r="W119" s="35"/>
      <c r="X119" s="35"/>
      <c r="Y119" s="35"/>
      <c r="Z119" s="35"/>
      <c r="AA119" s="35"/>
      <c r="AB119" s="35"/>
      <c r="AC119" s="35"/>
      <c r="AD119" s="35"/>
      <c r="AE119" s="35"/>
      <c r="AF119" s="35"/>
      <c r="AG119" s="35"/>
      <c r="AH119" s="35"/>
      <c r="AI119" s="35"/>
      <c r="AJ119" s="35"/>
      <c r="AK119" s="35"/>
      <c r="AL119" s="35"/>
      <c r="AM119" s="35"/>
      <c r="AN119" s="36"/>
      <c r="AO119" s="36"/>
      <c r="AP119" s="36"/>
      <c r="AQ119" s="36"/>
      <c r="AR119" s="36"/>
      <c r="AS119" s="36"/>
      <c r="AT119" s="36"/>
      <c r="AU119" s="36"/>
      <c r="AV119" s="36"/>
      <c r="AW119" s="36"/>
      <c r="AX119" s="36"/>
      <c r="AY119" s="36"/>
    </row>
    <row r="120" spans="1:51" s="37" customFormat="1" ht="12" x14ac:dyDescent="0.2">
      <c r="A120" s="35"/>
      <c r="B120" s="35"/>
      <c r="C120" s="122" t="s">
        <v>100</v>
      </c>
      <c r="D120" s="124">
        <f>AVERAGE(D112:D117)</f>
        <v>170.66666666666666</v>
      </c>
      <c r="E120" s="124"/>
      <c r="F120" s="124">
        <f>AVERAGE(F112:F117)</f>
        <v>13.333333333333334</v>
      </c>
      <c r="G120" s="124"/>
      <c r="H120" s="124"/>
      <c r="I120" s="125">
        <f t="shared" ref="I120:U120" si="16">AVERAGE(I112:I117)</f>
        <v>0.3833333333333333</v>
      </c>
      <c r="J120" s="125">
        <f t="shared" si="16"/>
        <v>0.72333333333333327</v>
      </c>
      <c r="K120" s="125">
        <f t="shared" si="16"/>
        <v>0.12933333333333333</v>
      </c>
      <c r="L120" s="125">
        <f t="shared" si="16"/>
        <v>0.27333333333333337</v>
      </c>
      <c r="M120" s="123">
        <f t="shared" si="16"/>
        <v>0.59666666666666668</v>
      </c>
      <c r="N120" s="123">
        <f t="shared" si="16"/>
        <v>0.96499999999999997</v>
      </c>
      <c r="O120" s="123">
        <f t="shared" si="16"/>
        <v>5.0166666666666666</v>
      </c>
      <c r="P120" s="124">
        <f t="shared" si="16"/>
        <v>1758.3333333333333</v>
      </c>
      <c r="Q120" s="124">
        <f t="shared" si="16"/>
        <v>48.333333333333336</v>
      </c>
      <c r="R120" s="123">
        <f t="shared" si="16"/>
        <v>5.083333333333333</v>
      </c>
      <c r="S120" s="123">
        <f t="shared" si="16"/>
        <v>0.64833333333333332</v>
      </c>
      <c r="T120" s="123">
        <f t="shared" si="16"/>
        <v>4.5333333333333332</v>
      </c>
      <c r="U120" s="123">
        <f t="shared" si="16"/>
        <v>3.3833333333333329</v>
      </c>
      <c r="V120" s="35"/>
      <c r="W120" s="35"/>
      <c r="X120" s="35"/>
      <c r="Y120" s="35"/>
      <c r="Z120" s="35"/>
      <c r="AA120" s="35"/>
      <c r="AB120" s="35"/>
      <c r="AC120" s="35"/>
      <c r="AD120" s="35"/>
      <c r="AE120" s="35"/>
      <c r="AF120" s="35"/>
      <c r="AG120" s="35"/>
      <c r="AH120" s="35"/>
      <c r="AI120" s="35"/>
      <c r="AJ120" s="35"/>
      <c r="AK120" s="35"/>
      <c r="AL120" s="35"/>
      <c r="AM120" s="35"/>
      <c r="AN120" s="36"/>
      <c r="AO120" s="36"/>
      <c r="AP120" s="36"/>
      <c r="AQ120" s="36"/>
      <c r="AR120" s="36"/>
      <c r="AS120" s="36"/>
      <c r="AT120" s="36"/>
      <c r="AU120" s="36"/>
      <c r="AV120" s="36"/>
      <c r="AW120" s="36"/>
      <c r="AX120" s="36"/>
      <c r="AY120" s="36"/>
    </row>
    <row r="121" spans="1:51" s="37" customFormat="1" ht="12" x14ac:dyDescent="0.2">
      <c r="A121" s="35"/>
      <c r="B121" s="35"/>
      <c r="C121" s="122" t="s">
        <v>101</v>
      </c>
      <c r="D121" s="124">
        <f>MAX(D112:D117)</f>
        <v>270</v>
      </c>
      <c r="E121" s="124"/>
      <c r="F121" s="124">
        <f>MAX(F112:F117)</f>
        <v>34</v>
      </c>
      <c r="G121" s="124"/>
      <c r="H121" s="124"/>
      <c r="I121" s="125">
        <f t="shared" ref="I121:U121" si="17">MAX(I112:I117)</f>
        <v>0.69</v>
      </c>
      <c r="J121" s="125">
        <f t="shared" si="17"/>
        <v>1.1000000000000001</v>
      </c>
      <c r="K121" s="125">
        <f t="shared" si="17"/>
        <v>0.63</v>
      </c>
      <c r="L121" s="125">
        <f t="shared" si="17"/>
        <v>0.36</v>
      </c>
      <c r="M121" s="123">
        <f t="shared" si="17"/>
        <v>0.94</v>
      </c>
      <c r="N121" s="123">
        <f t="shared" si="17"/>
        <v>3.1</v>
      </c>
      <c r="O121" s="123">
        <f t="shared" si="17"/>
        <v>9.6999999999999993</v>
      </c>
      <c r="P121" s="124">
        <f t="shared" si="17"/>
        <v>2700</v>
      </c>
      <c r="Q121" s="124">
        <f t="shared" si="17"/>
        <v>83</v>
      </c>
      <c r="R121" s="123">
        <f t="shared" si="17"/>
        <v>6.1</v>
      </c>
      <c r="S121" s="123">
        <f t="shared" si="17"/>
        <v>1</v>
      </c>
      <c r="T121" s="123">
        <f t="shared" si="17"/>
        <v>6</v>
      </c>
      <c r="U121" s="123">
        <f t="shared" si="17"/>
        <v>4.0999999999999996</v>
      </c>
      <c r="V121" s="35"/>
      <c r="W121" s="35"/>
      <c r="X121" s="35"/>
      <c r="Y121" s="35"/>
      <c r="Z121" s="35"/>
      <c r="AA121" s="35"/>
      <c r="AB121" s="35"/>
      <c r="AC121" s="35"/>
      <c r="AD121" s="35"/>
      <c r="AE121" s="35"/>
      <c r="AF121" s="35"/>
      <c r="AG121" s="35"/>
      <c r="AH121" s="35"/>
      <c r="AI121" s="35"/>
      <c r="AJ121" s="35"/>
      <c r="AK121" s="35"/>
      <c r="AL121" s="35"/>
      <c r="AM121" s="35"/>
      <c r="AN121" s="36"/>
      <c r="AO121" s="36"/>
      <c r="AP121" s="36"/>
      <c r="AQ121" s="36"/>
      <c r="AR121" s="36"/>
      <c r="AS121" s="36"/>
      <c r="AT121" s="36"/>
      <c r="AU121" s="36"/>
      <c r="AV121" s="36"/>
      <c r="AW121" s="36"/>
      <c r="AX121" s="36"/>
      <c r="AY121" s="36"/>
    </row>
    <row r="122" spans="1:51" s="37" customFormat="1" ht="12" x14ac:dyDescent="0.2">
      <c r="A122" s="35"/>
      <c r="B122" s="35"/>
      <c r="C122" s="46"/>
      <c r="D122" s="48"/>
      <c r="E122" s="48"/>
      <c r="F122" s="47"/>
      <c r="G122" s="47"/>
      <c r="H122" s="47"/>
      <c r="I122" s="47"/>
      <c r="J122" s="47"/>
      <c r="K122" s="49"/>
      <c r="L122" s="48"/>
      <c r="M122" s="50"/>
      <c r="N122" s="48"/>
      <c r="O122" s="50"/>
      <c r="P122" s="47"/>
      <c r="Q122" s="47"/>
      <c r="R122" s="50"/>
      <c r="S122" s="50"/>
      <c r="T122" s="50"/>
      <c r="U122" s="47"/>
      <c r="V122" s="35"/>
      <c r="W122" s="35"/>
      <c r="X122" s="35"/>
      <c r="Y122" s="35"/>
      <c r="Z122" s="35"/>
      <c r="AA122" s="35"/>
      <c r="AB122" s="35"/>
      <c r="AC122" s="35"/>
      <c r="AD122" s="35"/>
      <c r="AE122" s="35"/>
      <c r="AF122" s="35"/>
      <c r="AG122" s="35"/>
      <c r="AH122" s="35"/>
      <c r="AI122" s="35"/>
      <c r="AJ122" s="35"/>
      <c r="AK122" s="35"/>
      <c r="AL122" s="35"/>
      <c r="AM122" s="35"/>
      <c r="AN122" s="36"/>
      <c r="AO122" s="36"/>
      <c r="AP122" s="36"/>
      <c r="AQ122" s="36"/>
      <c r="AR122" s="36"/>
      <c r="AS122" s="36"/>
      <c r="AT122" s="36"/>
      <c r="AU122" s="36"/>
      <c r="AV122" s="36"/>
      <c r="AW122" s="36"/>
      <c r="AX122" s="36"/>
      <c r="AY122" s="36"/>
    </row>
    <row r="123" spans="1:51" s="37" customFormat="1" ht="12" x14ac:dyDescent="0.2">
      <c r="A123" s="35"/>
      <c r="B123" s="35"/>
      <c r="C123" s="46"/>
      <c r="D123" s="48"/>
      <c r="E123" s="48"/>
      <c r="F123" s="47"/>
      <c r="G123" s="47"/>
      <c r="H123" s="47"/>
      <c r="I123" s="47"/>
      <c r="J123" s="47"/>
      <c r="K123" s="49"/>
      <c r="L123" s="48"/>
      <c r="M123" s="50"/>
      <c r="N123" s="48"/>
      <c r="O123" s="50"/>
      <c r="P123" s="47"/>
      <c r="Q123" s="47"/>
      <c r="R123" s="50"/>
      <c r="S123" s="50"/>
      <c r="T123" s="50"/>
      <c r="U123" s="47"/>
      <c r="V123" s="35"/>
      <c r="W123" s="35"/>
      <c r="X123" s="35"/>
      <c r="Y123" s="35"/>
      <c r="Z123" s="35"/>
      <c r="AA123" s="35"/>
      <c r="AB123" s="35"/>
      <c r="AC123" s="35"/>
      <c r="AD123" s="35"/>
      <c r="AE123" s="35"/>
      <c r="AF123" s="35"/>
      <c r="AG123" s="35"/>
      <c r="AH123" s="35"/>
      <c r="AI123" s="35"/>
      <c r="AJ123" s="35"/>
      <c r="AK123" s="35"/>
      <c r="AL123" s="35"/>
      <c r="AM123" s="35"/>
      <c r="AN123" s="36"/>
      <c r="AO123" s="36"/>
      <c r="AP123" s="36"/>
      <c r="AQ123" s="36"/>
      <c r="AR123" s="36"/>
      <c r="AS123" s="36"/>
      <c r="AT123" s="36"/>
      <c r="AU123" s="36"/>
      <c r="AV123" s="36"/>
      <c r="AW123" s="36"/>
      <c r="AX123" s="36"/>
      <c r="AY123" s="36"/>
    </row>
    <row r="124" spans="1:51" s="37" customFormat="1" ht="12" x14ac:dyDescent="0.2">
      <c r="A124" s="85">
        <v>512</v>
      </c>
      <c r="B124" s="38" t="s">
        <v>62</v>
      </c>
      <c r="C124" s="64">
        <v>44971</v>
      </c>
      <c r="D124" s="52">
        <v>350</v>
      </c>
      <c r="E124" s="97">
        <v>216</v>
      </c>
      <c r="F124" s="97">
        <v>83</v>
      </c>
      <c r="G124" s="164">
        <v>2</v>
      </c>
      <c r="H124" s="141">
        <v>0.32</v>
      </c>
      <c r="I124" s="41">
        <v>1.8</v>
      </c>
      <c r="J124" s="41">
        <v>1.2</v>
      </c>
      <c r="K124" s="40">
        <v>5.6000000000000001E-2</v>
      </c>
      <c r="L124" s="39">
        <v>0.35</v>
      </c>
      <c r="M124" s="41">
        <v>1.8</v>
      </c>
      <c r="N124" s="39">
        <v>0.26</v>
      </c>
      <c r="O124" s="52">
        <v>11</v>
      </c>
      <c r="P124" s="52">
        <v>2000</v>
      </c>
      <c r="Q124" s="52">
        <v>170</v>
      </c>
      <c r="R124" s="41">
        <v>7</v>
      </c>
      <c r="S124" s="41">
        <v>1.2</v>
      </c>
      <c r="T124" s="52">
        <v>12</v>
      </c>
      <c r="U124" s="42">
        <v>5.2</v>
      </c>
      <c r="V124" s="35"/>
      <c r="W124" s="35"/>
      <c r="X124" s="35"/>
      <c r="Y124" s="35"/>
      <c r="Z124" s="35"/>
      <c r="AA124" s="35"/>
      <c r="AB124" s="35"/>
      <c r="AC124" s="35"/>
      <c r="AD124" s="35"/>
      <c r="AE124" s="35"/>
      <c r="AF124" s="35"/>
      <c r="AG124" s="35"/>
      <c r="AH124" s="35"/>
      <c r="AI124" s="35"/>
      <c r="AJ124" s="35"/>
      <c r="AK124" s="35"/>
      <c r="AL124" s="35"/>
      <c r="AM124" s="35"/>
      <c r="AN124" s="36"/>
      <c r="AO124" s="36"/>
      <c r="AP124" s="36"/>
      <c r="AQ124" s="36"/>
      <c r="AR124" s="36"/>
      <c r="AS124" s="36"/>
      <c r="AT124" s="36"/>
      <c r="AU124" s="36"/>
      <c r="AV124" s="36"/>
      <c r="AW124" s="36"/>
      <c r="AX124" s="36"/>
      <c r="AY124" s="36"/>
    </row>
    <row r="125" spans="1:51" s="37" customFormat="1" ht="12" x14ac:dyDescent="0.2">
      <c r="A125" s="85">
        <v>512</v>
      </c>
      <c r="B125" s="38" t="s">
        <v>62</v>
      </c>
      <c r="C125" s="64">
        <v>45034</v>
      </c>
      <c r="D125" s="52">
        <v>300</v>
      </c>
      <c r="E125" s="97">
        <v>157</v>
      </c>
      <c r="F125" s="97">
        <v>31</v>
      </c>
      <c r="G125" s="230">
        <v>30</v>
      </c>
      <c r="H125" s="141">
        <v>0.4</v>
      </c>
      <c r="I125" s="41">
        <v>1.8</v>
      </c>
      <c r="J125" s="41">
        <v>1.3</v>
      </c>
      <c r="K125" s="40">
        <v>4.3999999999999997E-2</v>
      </c>
      <c r="L125" s="39">
        <v>0.4</v>
      </c>
      <c r="M125" s="41">
        <v>2.2999999999999998</v>
      </c>
      <c r="N125" s="39">
        <v>0.31</v>
      </c>
      <c r="O125" s="52">
        <v>7.9</v>
      </c>
      <c r="P125" s="52">
        <v>3700</v>
      </c>
      <c r="Q125" s="52">
        <v>190</v>
      </c>
      <c r="R125" s="41">
        <v>7.3</v>
      </c>
      <c r="S125" s="41">
        <v>1.6</v>
      </c>
      <c r="T125" s="52">
        <v>9.6</v>
      </c>
      <c r="U125" s="42">
        <v>5.4</v>
      </c>
      <c r="V125" s="35"/>
      <c r="W125" s="35"/>
      <c r="X125" s="35"/>
      <c r="Y125" s="35"/>
      <c r="Z125" s="35"/>
      <c r="AA125" s="35"/>
      <c r="AB125" s="35"/>
      <c r="AC125" s="35"/>
      <c r="AD125" s="35"/>
      <c r="AE125" s="35"/>
      <c r="AF125" s="35"/>
      <c r="AG125" s="35"/>
      <c r="AH125" s="35"/>
      <c r="AI125" s="35"/>
      <c r="AJ125" s="35"/>
      <c r="AK125" s="35"/>
      <c r="AL125" s="35"/>
      <c r="AM125" s="35"/>
      <c r="AN125" s="36"/>
      <c r="AO125" s="36"/>
      <c r="AP125" s="36"/>
      <c r="AQ125" s="36"/>
      <c r="AR125" s="36"/>
      <c r="AS125" s="36"/>
      <c r="AT125" s="36"/>
      <c r="AU125" s="36"/>
      <c r="AV125" s="36"/>
      <c r="AW125" s="36"/>
      <c r="AX125" s="36"/>
      <c r="AY125" s="36"/>
    </row>
    <row r="126" spans="1:51" s="37" customFormat="1" ht="12" x14ac:dyDescent="0.2">
      <c r="A126" s="85">
        <v>512</v>
      </c>
      <c r="B126" s="38" t="s">
        <v>62</v>
      </c>
      <c r="C126" s="64">
        <v>45090</v>
      </c>
      <c r="D126" s="52">
        <v>110</v>
      </c>
      <c r="E126" s="97">
        <v>81</v>
      </c>
      <c r="F126" s="216">
        <v>5</v>
      </c>
      <c r="G126" s="220">
        <v>2</v>
      </c>
      <c r="H126" s="141">
        <v>0.36</v>
      </c>
      <c r="I126" s="41">
        <v>1.2</v>
      </c>
      <c r="J126" s="41">
        <v>1.1000000000000001</v>
      </c>
      <c r="K126" s="40">
        <v>1.7999999999999999E-2</v>
      </c>
      <c r="L126" s="39">
        <v>0.4</v>
      </c>
      <c r="M126" s="41">
        <v>3.4</v>
      </c>
      <c r="N126" s="39">
        <v>0.18</v>
      </c>
      <c r="O126" s="41">
        <v>4</v>
      </c>
      <c r="P126" s="52">
        <v>10000</v>
      </c>
      <c r="Q126" s="52">
        <v>260</v>
      </c>
      <c r="R126" s="41">
        <v>7.9</v>
      </c>
      <c r="S126" s="41">
        <v>2.2999999999999998</v>
      </c>
      <c r="T126" s="41">
        <v>14</v>
      </c>
      <c r="U126" s="42">
        <v>9.1999999999999993</v>
      </c>
      <c r="V126" s="35"/>
      <c r="W126" s="35"/>
      <c r="X126" s="35"/>
      <c r="Y126" s="35"/>
      <c r="Z126" s="35"/>
      <c r="AA126" s="35"/>
      <c r="AB126" s="35"/>
      <c r="AC126" s="35"/>
      <c r="AD126" s="35"/>
      <c r="AE126" s="35"/>
      <c r="AF126" s="35"/>
      <c r="AG126" s="35"/>
      <c r="AH126" s="35"/>
      <c r="AI126" s="35"/>
      <c r="AJ126" s="35"/>
      <c r="AK126" s="35"/>
      <c r="AL126" s="35"/>
      <c r="AM126" s="35"/>
      <c r="AN126" s="36"/>
      <c r="AO126" s="36"/>
      <c r="AP126" s="36"/>
      <c r="AQ126" s="36"/>
      <c r="AR126" s="36"/>
      <c r="AS126" s="36"/>
      <c r="AT126" s="36"/>
      <c r="AU126" s="36"/>
      <c r="AV126" s="36"/>
      <c r="AW126" s="36"/>
      <c r="AX126" s="36"/>
      <c r="AY126" s="36"/>
    </row>
    <row r="127" spans="1:51" s="37" customFormat="1" ht="12" x14ac:dyDescent="0.2">
      <c r="A127" s="85">
        <v>512</v>
      </c>
      <c r="B127" s="38" t="s">
        <v>62</v>
      </c>
      <c r="C127" s="36" t="s">
        <v>206</v>
      </c>
      <c r="D127" s="407">
        <v>600</v>
      </c>
      <c r="E127" s="407">
        <v>585</v>
      </c>
      <c r="F127" s="407">
        <v>150</v>
      </c>
      <c r="G127" s="406">
        <v>3</v>
      </c>
      <c r="H127" s="406">
        <v>1</v>
      </c>
      <c r="I127" s="406">
        <v>4.3</v>
      </c>
      <c r="J127" s="406">
        <v>1.7</v>
      </c>
      <c r="K127" s="408">
        <v>0.59</v>
      </c>
      <c r="L127" s="408">
        <v>0.61</v>
      </c>
      <c r="M127" s="406">
        <v>3.5</v>
      </c>
      <c r="N127" s="406">
        <v>2.7</v>
      </c>
      <c r="O127" s="407">
        <v>19</v>
      </c>
      <c r="P127" s="407">
        <v>9900</v>
      </c>
      <c r="Q127" s="407">
        <v>550</v>
      </c>
      <c r="R127" s="406">
        <v>6.1</v>
      </c>
      <c r="S127" s="406">
        <v>2</v>
      </c>
      <c r="T127" s="406">
        <v>8.1</v>
      </c>
      <c r="U127" s="406">
        <v>5.3</v>
      </c>
      <c r="V127" s="35"/>
      <c r="W127" s="35"/>
      <c r="X127" s="35"/>
      <c r="Y127" s="35"/>
      <c r="Z127" s="35"/>
      <c r="AA127" s="35"/>
      <c r="AB127" s="35"/>
      <c r="AC127" s="35"/>
      <c r="AD127" s="35"/>
      <c r="AE127" s="35"/>
      <c r="AF127" s="35"/>
      <c r="AG127" s="35"/>
      <c r="AH127" s="35"/>
      <c r="AI127" s="35"/>
      <c r="AJ127" s="35"/>
      <c r="AK127" s="35"/>
      <c r="AL127" s="35"/>
      <c r="AM127" s="35"/>
      <c r="AN127" s="36"/>
      <c r="AO127" s="36"/>
      <c r="AP127" s="36"/>
      <c r="AQ127" s="36"/>
      <c r="AR127" s="36"/>
      <c r="AS127" s="36"/>
      <c r="AT127" s="36"/>
      <c r="AU127" s="36"/>
      <c r="AV127" s="36"/>
      <c r="AW127" s="36"/>
      <c r="AX127" s="36"/>
      <c r="AY127" s="36"/>
    </row>
    <row r="128" spans="1:51" s="37" customFormat="1" ht="12" x14ac:dyDescent="0.2">
      <c r="A128" s="85">
        <v>512</v>
      </c>
      <c r="B128" s="38" t="s">
        <v>62</v>
      </c>
      <c r="C128" s="431">
        <v>45210</v>
      </c>
      <c r="D128" s="407">
        <v>370</v>
      </c>
      <c r="E128" s="407">
        <v>247</v>
      </c>
      <c r="F128" s="406">
        <v>7</v>
      </c>
      <c r="G128" s="414">
        <v>2</v>
      </c>
      <c r="H128" s="408">
        <v>0.56999999999999995</v>
      </c>
      <c r="I128" s="406">
        <v>1.9</v>
      </c>
      <c r="J128" s="406">
        <v>1.1000000000000001</v>
      </c>
      <c r="K128" s="411">
        <v>3.3000000000000002E-2</v>
      </c>
      <c r="L128" s="408">
        <v>0.51</v>
      </c>
      <c r="M128" s="406">
        <v>2.6</v>
      </c>
      <c r="N128" s="408">
        <v>0.45</v>
      </c>
      <c r="O128" s="406">
        <v>9.6</v>
      </c>
      <c r="P128" s="407">
        <v>5000</v>
      </c>
      <c r="Q128" s="407">
        <v>230</v>
      </c>
      <c r="R128" s="406">
        <v>6.3</v>
      </c>
      <c r="S128" s="406">
        <v>1.6</v>
      </c>
      <c r="T128" s="406">
        <v>6.8</v>
      </c>
      <c r="U128" s="406">
        <v>7</v>
      </c>
      <c r="V128" s="35"/>
      <c r="W128" s="35"/>
      <c r="X128" s="35"/>
      <c r="Y128" s="35"/>
      <c r="Z128" s="35"/>
      <c r="AA128" s="35"/>
      <c r="AB128" s="35"/>
      <c r="AC128" s="35"/>
      <c r="AD128" s="35"/>
      <c r="AE128" s="35"/>
      <c r="AF128" s="35"/>
      <c r="AG128" s="35"/>
      <c r="AH128" s="35"/>
      <c r="AI128" s="35"/>
      <c r="AJ128" s="35"/>
      <c r="AK128" s="35"/>
      <c r="AL128" s="35"/>
      <c r="AM128" s="35"/>
      <c r="AN128" s="36"/>
      <c r="AO128" s="36"/>
      <c r="AP128" s="36"/>
      <c r="AQ128" s="36"/>
      <c r="AR128" s="36"/>
      <c r="AS128" s="36"/>
      <c r="AT128" s="36"/>
      <c r="AU128" s="36"/>
      <c r="AV128" s="36"/>
      <c r="AW128" s="36"/>
      <c r="AX128" s="36"/>
      <c r="AY128" s="36"/>
    </row>
    <row r="129" spans="1:51" s="37" customFormat="1" ht="12" x14ac:dyDescent="0.2">
      <c r="A129" s="85">
        <v>512</v>
      </c>
      <c r="B129" s="38" t="s">
        <v>62</v>
      </c>
      <c r="C129" s="431">
        <v>45272</v>
      </c>
      <c r="D129" s="407">
        <v>350</v>
      </c>
      <c r="E129" s="407">
        <v>166</v>
      </c>
      <c r="F129" s="414">
        <v>5</v>
      </c>
      <c r="G129" s="414">
        <v>2</v>
      </c>
      <c r="H129" s="408">
        <v>0.42</v>
      </c>
      <c r="I129" s="406">
        <v>2.4</v>
      </c>
      <c r="J129" s="406">
        <v>1.1000000000000001</v>
      </c>
      <c r="K129" s="411">
        <v>2.8000000000000001E-2</v>
      </c>
      <c r="L129" s="408">
        <v>0.45</v>
      </c>
      <c r="M129" s="406">
        <v>2.6</v>
      </c>
      <c r="N129" s="408">
        <v>0.31</v>
      </c>
      <c r="O129" s="406">
        <v>6.4</v>
      </c>
      <c r="P129" s="407">
        <v>3600</v>
      </c>
      <c r="Q129" s="407">
        <v>280</v>
      </c>
      <c r="R129" s="406">
        <v>7</v>
      </c>
      <c r="S129" s="406">
        <v>1.5</v>
      </c>
      <c r="T129" s="406">
        <v>7.8</v>
      </c>
      <c r="U129" s="406">
        <v>7</v>
      </c>
      <c r="V129" s="35"/>
      <c r="W129" s="35"/>
      <c r="X129" s="35"/>
      <c r="Y129" s="35"/>
      <c r="Z129" s="35"/>
      <c r="AA129" s="35"/>
      <c r="AB129" s="35"/>
      <c r="AC129" s="35"/>
      <c r="AD129" s="35"/>
      <c r="AE129" s="35"/>
      <c r="AF129" s="35"/>
      <c r="AG129" s="35"/>
      <c r="AH129" s="35"/>
      <c r="AI129" s="35"/>
      <c r="AJ129" s="35"/>
      <c r="AK129" s="35"/>
      <c r="AL129" s="35"/>
      <c r="AM129" s="35"/>
      <c r="AN129" s="36"/>
      <c r="AO129" s="36"/>
      <c r="AP129" s="36"/>
      <c r="AQ129" s="36"/>
      <c r="AR129" s="36"/>
      <c r="AS129" s="36"/>
      <c r="AT129" s="36"/>
      <c r="AU129" s="36"/>
      <c r="AV129" s="36"/>
      <c r="AW129" s="36"/>
      <c r="AX129" s="36"/>
      <c r="AY129" s="36"/>
    </row>
    <row r="130" spans="1:51" s="37" customFormat="1" ht="12" x14ac:dyDescent="0.2">
      <c r="A130" s="35"/>
      <c r="B130" s="35"/>
      <c r="C130" s="46"/>
      <c r="D130" s="48"/>
      <c r="E130" s="48"/>
      <c r="F130" s="47"/>
      <c r="G130" s="47"/>
      <c r="H130" s="47"/>
      <c r="I130" s="47"/>
      <c r="J130" s="47"/>
      <c r="K130" s="49"/>
      <c r="L130" s="48"/>
      <c r="M130" s="50"/>
      <c r="N130" s="48"/>
      <c r="O130" s="50"/>
      <c r="P130" s="47"/>
      <c r="Q130" s="47"/>
      <c r="R130" s="50"/>
      <c r="S130" s="50"/>
      <c r="T130" s="50"/>
      <c r="U130" s="47"/>
      <c r="V130" s="35"/>
      <c r="W130" s="35"/>
      <c r="X130" s="35"/>
      <c r="Y130" s="35"/>
      <c r="Z130" s="35"/>
      <c r="AA130" s="35"/>
      <c r="AB130" s="35"/>
      <c r="AC130" s="35"/>
      <c r="AD130" s="35"/>
      <c r="AE130" s="35"/>
      <c r="AF130" s="35"/>
      <c r="AG130" s="35"/>
      <c r="AH130" s="35"/>
      <c r="AI130" s="35"/>
      <c r="AJ130" s="35"/>
      <c r="AK130" s="35"/>
      <c r="AL130" s="35"/>
      <c r="AM130" s="35"/>
      <c r="AN130" s="36"/>
      <c r="AO130" s="36"/>
      <c r="AP130" s="36"/>
      <c r="AQ130" s="36"/>
      <c r="AR130" s="36"/>
      <c r="AS130" s="36"/>
      <c r="AT130" s="36"/>
      <c r="AU130" s="36"/>
      <c r="AV130" s="36"/>
      <c r="AW130" s="36"/>
      <c r="AX130" s="36"/>
      <c r="AY130" s="36"/>
    </row>
    <row r="131" spans="1:51" s="37" customFormat="1" ht="12" x14ac:dyDescent="0.2">
      <c r="A131" s="35"/>
      <c r="B131" s="35"/>
      <c r="C131" s="122" t="s">
        <v>99</v>
      </c>
      <c r="D131" s="124">
        <f>MIN(D124:D129)</f>
        <v>110</v>
      </c>
      <c r="E131" s="124"/>
      <c r="F131" s="124">
        <f>MIN(F124:F129)</f>
        <v>5</v>
      </c>
      <c r="G131" s="124"/>
      <c r="H131" s="124"/>
      <c r="I131" s="125">
        <f t="shared" ref="I131:U131" si="18">MIN(I124:I129)</f>
        <v>1.2</v>
      </c>
      <c r="J131" s="125">
        <f t="shared" si="18"/>
        <v>1.1000000000000001</v>
      </c>
      <c r="K131" s="125">
        <f t="shared" si="18"/>
        <v>1.7999999999999999E-2</v>
      </c>
      <c r="L131" s="125">
        <f t="shared" si="18"/>
        <v>0.35</v>
      </c>
      <c r="M131" s="123">
        <f t="shared" si="18"/>
        <v>1.8</v>
      </c>
      <c r="N131" s="123">
        <f t="shared" si="18"/>
        <v>0.18</v>
      </c>
      <c r="O131" s="123">
        <f t="shared" si="18"/>
        <v>4</v>
      </c>
      <c r="P131" s="124">
        <f t="shared" si="18"/>
        <v>2000</v>
      </c>
      <c r="Q131" s="124">
        <f t="shared" si="18"/>
        <v>170</v>
      </c>
      <c r="R131" s="123">
        <f t="shared" si="18"/>
        <v>6.1</v>
      </c>
      <c r="S131" s="123">
        <f t="shared" si="18"/>
        <v>1.2</v>
      </c>
      <c r="T131" s="123">
        <f t="shared" si="18"/>
        <v>6.8</v>
      </c>
      <c r="U131" s="123">
        <f t="shared" si="18"/>
        <v>5.2</v>
      </c>
      <c r="V131" s="35"/>
      <c r="W131" s="35"/>
      <c r="X131" s="35"/>
      <c r="Y131" s="35"/>
      <c r="Z131" s="35"/>
      <c r="AA131" s="35"/>
      <c r="AB131" s="35"/>
      <c r="AC131" s="35"/>
      <c r="AD131" s="35"/>
      <c r="AE131" s="35"/>
      <c r="AF131" s="35"/>
      <c r="AG131" s="35"/>
      <c r="AH131" s="35"/>
      <c r="AI131" s="35"/>
      <c r="AJ131" s="35"/>
      <c r="AK131" s="35"/>
      <c r="AL131" s="35"/>
      <c r="AM131" s="35"/>
      <c r="AN131" s="36"/>
      <c r="AO131" s="36"/>
      <c r="AP131" s="36"/>
      <c r="AQ131" s="36"/>
      <c r="AR131" s="36"/>
      <c r="AS131" s="36"/>
      <c r="AT131" s="36"/>
      <c r="AU131" s="36"/>
      <c r="AV131" s="36"/>
      <c r="AW131" s="36"/>
      <c r="AX131" s="36"/>
      <c r="AY131" s="36"/>
    </row>
    <row r="132" spans="1:51" s="37" customFormat="1" ht="12" x14ac:dyDescent="0.2">
      <c r="A132" s="35"/>
      <c r="B132" s="35"/>
      <c r="C132" s="122" t="s">
        <v>100</v>
      </c>
      <c r="D132" s="124">
        <f>AVERAGE(D124:D129)</f>
        <v>346.66666666666669</v>
      </c>
      <c r="E132" s="124"/>
      <c r="F132" s="124">
        <f>AVERAGE(F124:F129)</f>
        <v>46.833333333333336</v>
      </c>
      <c r="G132" s="124"/>
      <c r="H132" s="124"/>
      <c r="I132" s="125">
        <f t="shared" ref="I132:U132" si="19">AVERAGE(I124:I129)</f>
        <v>2.2333333333333334</v>
      </c>
      <c r="J132" s="125">
        <f t="shared" si="19"/>
        <v>1.25</v>
      </c>
      <c r="K132" s="125">
        <f t="shared" si="19"/>
        <v>0.12816666666666668</v>
      </c>
      <c r="L132" s="125">
        <f t="shared" si="19"/>
        <v>0.45333333333333331</v>
      </c>
      <c r="M132" s="123">
        <f t="shared" si="19"/>
        <v>2.6999999999999997</v>
      </c>
      <c r="N132" s="123">
        <f t="shared" si="19"/>
        <v>0.70166666666666666</v>
      </c>
      <c r="O132" s="123">
        <f t="shared" si="19"/>
        <v>9.65</v>
      </c>
      <c r="P132" s="124">
        <f t="shared" si="19"/>
        <v>5700</v>
      </c>
      <c r="Q132" s="124">
        <f t="shared" si="19"/>
        <v>280</v>
      </c>
      <c r="R132" s="123">
        <f t="shared" si="19"/>
        <v>6.9333333333333336</v>
      </c>
      <c r="S132" s="123">
        <f t="shared" si="19"/>
        <v>1.7</v>
      </c>
      <c r="T132" s="123">
        <f t="shared" si="19"/>
        <v>9.7166666666666668</v>
      </c>
      <c r="U132" s="123">
        <f t="shared" si="19"/>
        <v>6.5166666666666666</v>
      </c>
      <c r="V132" s="35"/>
      <c r="W132" s="35"/>
      <c r="X132" s="35"/>
      <c r="Y132" s="35"/>
      <c r="Z132" s="35"/>
      <c r="AA132" s="35"/>
      <c r="AB132" s="35"/>
      <c r="AC132" s="35"/>
      <c r="AD132" s="35"/>
      <c r="AE132" s="35"/>
      <c r="AF132" s="35"/>
      <c r="AG132" s="35"/>
      <c r="AH132" s="35"/>
      <c r="AI132" s="35"/>
      <c r="AJ132" s="35"/>
      <c r="AK132" s="35"/>
      <c r="AL132" s="35"/>
      <c r="AM132" s="35"/>
      <c r="AN132" s="36"/>
      <c r="AO132" s="36"/>
      <c r="AP132" s="36"/>
      <c r="AQ132" s="36"/>
      <c r="AR132" s="36"/>
      <c r="AS132" s="36"/>
      <c r="AT132" s="36"/>
      <c r="AU132" s="36"/>
      <c r="AV132" s="36"/>
      <c r="AW132" s="36"/>
      <c r="AX132" s="36"/>
      <c r="AY132" s="36"/>
    </row>
    <row r="133" spans="1:51" s="37" customFormat="1" ht="12" x14ac:dyDescent="0.2">
      <c r="A133" s="35"/>
      <c r="B133" s="35"/>
      <c r="C133" s="122" t="s">
        <v>101</v>
      </c>
      <c r="D133" s="124">
        <f>MAX(D124:D129)</f>
        <v>600</v>
      </c>
      <c r="E133" s="124"/>
      <c r="F133" s="124">
        <f>MAX(F124:F129)</f>
        <v>150</v>
      </c>
      <c r="G133" s="124"/>
      <c r="H133" s="124"/>
      <c r="I133" s="125">
        <f t="shared" ref="I133:U133" si="20">MAX(I124:I129)</f>
        <v>4.3</v>
      </c>
      <c r="J133" s="125">
        <f t="shared" si="20"/>
        <v>1.7</v>
      </c>
      <c r="K133" s="125">
        <f t="shared" si="20"/>
        <v>0.59</v>
      </c>
      <c r="L133" s="125">
        <f t="shared" si="20"/>
        <v>0.61</v>
      </c>
      <c r="M133" s="123">
        <f t="shared" si="20"/>
        <v>3.5</v>
      </c>
      <c r="N133" s="123">
        <f t="shared" si="20"/>
        <v>2.7</v>
      </c>
      <c r="O133" s="123">
        <f t="shared" si="20"/>
        <v>19</v>
      </c>
      <c r="P133" s="124">
        <f t="shared" si="20"/>
        <v>10000</v>
      </c>
      <c r="Q133" s="124">
        <f t="shared" si="20"/>
        <v>550</v>
      </c>
      <c r="R133" s="123">
        <f t="shared" si="20"/>
        <v>7.9</v>
      </c>
      <c r="S133" s="123">
        <f t="shared" si="20"/>
        <v>2.2999999999999998</v>
      </c>
      <c r="T133" s="123">
        <f t="shared" si="20"/>
        <v>14</v>
      </c>
      <c r="U133" s="123">
        <f t="shared" si="20"/>
        <v>9.1999999999999993</v>
      </c>
      <c r="V133" s="35"/>
      <c r="W133" s="35"/>
      <c r="X133" s="35"/>
      <c r="Y133" s="35"/>
      <c r="Z133" s="35"/>
      <c r="AA133" s="35"/>
      <c r="AB133" s="35"/>
      <c r="AC133" s="35"/>
      <c r="AD133" s="35"/>
      <c r="AE133" s="35"/>
      <c r="AF133" s="35"/>
      <c r="AG133" s="35"/>
      <c r="AH133" s="35"/>
      <c r="AI133" s="35"/>
      <c r="AJ133" s="35"/>
      <c r="AK133" s="35"/>
      <c r="AL133" s="35"/>
      <c r="AM133" s="35"/>
      <c r="AN133" s="36"/>
      <c r="AO133" s="36"/>
      <c r="AP133" s="36"/>
      <c r="AQ133" s="36"/>
      <c r="AR133" s="36"/>
      <c r="AS133" s="36"/>
      <c r="AT133" s="36"/>
      <c r="AU133" s="36"/>
      <c r="AV133" s="36"/>
      <c r="AW133" s="36"/>
      <c r="AX133" s="36"/>
      <c r="AY133" s="36"/>
    </row>
    <row r="134" spans="1:51" s="37" customFormat="1" ht="12" x14ac:dyDescent="0.2">
      <c r="A134" s="35"/>
      <c r="B134" s="35"/>
      <c r="C134" s="46"/>
      <c r="D134" s="48"/>
      <c r="E134" s="48"/>
      <c r="F134" s="47"/>
      <c r="G134" s="47"/>
      <c r="H134" s="47"/>
      <c r="I134" s="50"/>
      <c r="J134" s="53"/>
      <c r="K134" s="49"/>
      <c r="L134" s="48"/>
      <c r="M134" s="50"/>
      <c r="N134" s="50"/>
      <c r="O134" s="50"/>
      <c r="P134" s="47"/>
      <c r="Q134" s="47"/>
      <c r="R134" s="50"/>
      <c r="S134" s="50"/>
      <c r="T134" s="50"/>
      <c r="U134" s="50"/>
      <c r="V134" s="35"/>
      <c r="W134" s="35"/>
      <c r="X134" s="35"/>
      <c r="Y134" s="35"/>
      <c r="Z134" s="35"/>
      <c r="AA134" s="35"/>
      <c r="AB134" s="35"/>
      <c r="AC134" s="35"/>
      <c r="AD134" s="35"/>
      <c r="AE134" s="35"/>
      <c r="AF134" s="35"/>
      <c r="AG134" s="35"/>
      <c r="AH134" s="35"/>
      <c r="AI134" s="35"/>
      <c r="AJ134" s="35"/>
      <c r="AK134" s="35"/>
      <c r="AL134" s="35"/>
      <c r="AM134" s="35"/>
      <c r="AN134" s="36"/>
      <c r="AO134" s="36"/>
      <c r="AP134" s="36"/>
      <c r="AQ134" s="36"/>
      <c r="AR134" s="36"/>
      <c r="AS134" s="36"/>
      <c r="AT134" s="36"/>
      <c r="AU134" s="36"/>
      <c r="AV134" s="36"/>
      <c r="AW134" s="36"/>
      <c r="AX134" s="36"/>
      <c r="AY134" s="36"/>
    </row>
    <row r="135" spans="1:51" s="37" customFormat="1" ht="12" x14ac:dyDescent="0.2">
      <c r="A135" s="35"/>
      <c r="B135" s="35"/>
      <c r="C135" s="46"/>
      <c r="D135" s="48"/>
      <c r="E135" s="48"/>
      <c r="F135" s="47"/>
      <c r="G135" s="47"/>
      <c r="H135" s="47"/>
      <c r="I135" s="50"/>
      <c r="J135" s="48"/>
      <c r="K135" s="49"/>
      <c r="L135" s="48"/>
      <c r="M135" s="50"/>
      <c r="N135" s="50"/>
      <c r="O135" s="50"/>
      <c r="P135" s="47"/>
      <c r="Q135" s="47"/>
      <c r="R135" s="50"/>
      <c r="S135" s="50"/>
      <c r="T135" s="50"/>
      <c r="U135" s="50"/>
      <c r="V135" s="35"/>
      <c r="W135" s="35"/>
      <c r="X135" s="35"/>
      <c r="Y135" s="35"/>
      <c r="Z135" s="35"/>
      <c r="AA135" s="35"/>
      <c r="AB135" s="35"/>
      <c r="AC135" s="35"/>
      <c r="AD135" s="35"/>
      <c r="AE135" s="35"/>
      <c r="AF135" s="35"/>
      <c r="AG135" s="35"/>
      <c r="AH135" s="35"/>
      <c r="AI135" s="35"/>
      <c r="AJ135" s="35"/>
      <c r="AK135" s="35"/>
      <c r="AL135" s="35"/>
      <c r="AM135" s="35"/>
      <c r="AN135" s="36"/>
      <c r="AO135" s="36"/>
      <c r="AP135" s="36"/>
      <c r="AQ135" s="36"/>
      <c r="AR135" s="36"/>
      <c r="AS135" s="36"/>
      <c r="AT135" s="36"/>
      <c r="AU135" s="36"/>
      <c r="AV135" s="36"/>
      <c r="AW135" s="36"/>
      <c r="AX135" s="36"/>
      <c r="AY135" s="36"/>
    </row>
    <row r="136" spans="1:51" s="37" customFormat="1" ht="12" x14ac:dyDescent="0.2">
      <c r="A136" s="85">
        <v>550</v>
      </c>
      <c r="B136" s="38" t="s">
        <v>69</v>
      </c>
      <c r="C136" s="234" t="s">
        <v>193</v>
      </c>
      <c r="D136" s="52">
        <v>450</v>
      </c>
      <c r="E136" s="97">
        <v>165</v>
      </c>
      <c r="F136" s="97">
        <v>45</v>
      </c>
      <c r="G136" s="164">
        <v>4</v>
      </c>
      <c r="H136" s="141">
        <v>0.55000000000000004</v>
      </c>
      <c r="I136" s="39">
        <v>0.51</v>
      </c>
      <c r="J136" s="41">
        <v>1.7</v>
      </c>
      <c r="K136" s="149">
        <v>0.04</v>
      </c>
      <c r="L136" s="39">
        <v>0.55000000000000004</v>
      </c>
      <c r="M136" s="41">
        <v>1.2</v>
      </c>
      <c r="N136" s="41">
        <v>1.3</v>
      </c>
      <c r="O136" s="52">
        <v>10</v>
      </c>
      <c r="P136" s="52">
        <v>1500</v>
      </c>
      <c r="Q136" s="52">
        <v>80</v>
      </c>
      <c r="R136" s="41">
        <v>3.9</v>
      </c>
      <c r="S136" s="39">
        <v>0.94</v>
      </c>
      <c r="T136" s="41">
        <v>3.6</v>
      </c>
      <c r="U136" s="42">
        <v>2.9</v>
      </c>
      <c r="V136" s="35"/>
      <c r="W136" s="35"/>
      <c r="X136" s="35"/>
      <c r="Y136" s="35"/>
      <c r="Z136" s="35"/>
      <c r="AA136" s="35"/>
      <c r="AB136" s="35"/>
      <c r="AC136" s="35"/>
      <c r="AD136" s="35"/>
      <c r="AE136" s="35"/>
      <c r="AF136" s="35"/>
      <c r="AG136" s="35"/>
      <c r="AH136" s="35"/>
      <c r="AI136" s="35"/>
      <c r="AJ136" s="35"/>
      <c r="AK136" s="35"/>
      <c r="AL136" s="35"/>
      <c r="AM136" s="35"/>
      <c r="AN136" s="36"/>
      <c r="AO136" s="36"/>
      <c r="AP136" s="36"/>
      <c r="AQ136" s="36"/>
      <c r="AR136" s="36"/>
      <c r="AS136" s="36"/>
      <c r="AT136" s="36"/>
      <c r="AU136" s="36"/>
      <c r="AV136" s="36"/>
      <c r="AW136" s="36"/>
      <c r="AX136" s="36"/>
      <c r="AY136" s="36"/>
    </row>
    <row r="137" spans="1:51" s="37" customFormat="1" ht="12" x14ac:dyDescent="0.2">
      <c r="A137" s="85">
        <v>550</v>
      </c>
      <c r="B137" s="38" t="s">
        <v>69</v>
      </c>
      <c r="C137" s="64">
        <v>44971</v>
      </c>
      <c r="D137" s="52">
        <v>270</v>
      </c>
      <c r="E137" s="97">
        <v>129</v>
      </c>
      <c r="F137" s="97">
        <v>22</v>
      </c>
      <c r="G137" s="164">
        <v>3</v>
      </c>
      <c r="H137" s="141">
        <v>0.4</v>
      </c>
      <c r="I137" s="39">
        <v>0.56999999999999995</v>
      </c>
      <c r="J137" s="41">
        <v>1.2</v>
      </c>
      <c r="K137" s="149">
        <v>3.7999999999999999E-2</v>
      </c>
      <c r="L137" s="39">
        <v>0.32</v>
      </c>
      <c r="M137" s="41">
        <v>1.2</v>
      </c>
      <c r="N137" s="39">
        <v>0.59</v>
      </c>
      <c r="O137" s="41">
        <v>8.6</v>
      </c>
      <c r="P137" s="52">
        <v>1400</v>
      </c>
      <c r="Q137" s="52">
        <v>100</v>
      </c>
      <c r="R137" s="41">
        <v>4.7</v>
      </c>
      <c r="S137" s="39">
        <v>0.73</v>
      </c>
      <c r="T137" s="41">
        <v>5</v>
      </c>
      <c r="U137" s="42">
        <v>3</v>
      </c>
      <c r="V137" s="35"/>
      <c r="W137" s="35"/>
      <c r="X137" s="35"/>
      <c r="Y137" s="35"/>
      <c r="Z137" s="35"/>
      <c r="AA137" s="35"/>
      <c r="AB137" s="35"/>
      <c r="AC137" s="35"/>
      <c r="AD137" s="35"/>
      <c r="AE137" s="35"/>
      <c r="AF137" s="35"/>
      <c r="AG137" s="35"/>
      <c r="AH137" s="35"/>
      <c r="AI137" s="35"/>
      <c r="AJ137" s="35"/>
      <c r="AK137" s="35"/>
      <c r="AL137" s="35"/>
      <c r="AM137" s="35"/>
      <c r="AN137" s="36"/>
      <c r="AO137" s="36"/>
      <c r="AP137" s="36"/>
      <c r="AQ137" s="36"/>
      <c r="AR137" s="36"/>
      <c r="AS137" s="36"/>
      <c r="AT137" s="36"/>
      <c r="AU137" s="36"/>
      <c r="AV137" s="36"/>
      <c r="AW137" s="36"/>
      <c r="AX137" s="36"/>
      <c r="AY137" s="36"/>
    </row>
    <row r="138" spans="1:51" s="37" customFormat="1" ht="12" x14ac:dyDescent="0.2">
      <c r="A138" s="85">
        <v>550</v>
      </c>
      <c r="B138" s="38" t="s">
        <v>69</v>
      </c>
      <c r="C138" s="64">
        <v>44999</v>
      </c>
      <c r="D138" s="52">
        <v>240</v>
      </c>
      <c r="E138" s="97">
        <v>121</v>
      </c>
      <c r="F138" s="97">
        <v>14</v>
      </c>
      <c r="G138" s="164">
        <v>2</v>
      </c>
      <c r="H138" s="141">
        <v>0.37</v>
      </c>
      <c r="I138" s="39">
        <v>0.77</v>
      </c>
      <c r="J138" s="41">
        <v>1.4</v>
      </c>
      <c r="K138" s="149">
        <v>3.3000000000000002E-2</v>
      </c>
      <c r="L138" s="39">
        <v>0.54</v>
      </c>
      <c r="M138" s="41">
        <v>3.8</v>
      </c>
      <c r="N138" s="39">
        <v>0.57999999999999996</v>
      </c>
      <c r="O138" s="52">
        <v>10</v>
      </c>
      <c r="P138" s="52">
        <v>1900</v>
      </c>
      <c r="Q138" s="52">
        <v>140</v>
      </c>
      <c r="R138" s="41">
        <v>5</v>
      </c>
      <c r="S138" s="39">
        <v>0.94</v>
      </c>
      <c r="T138" s="41">
        <v>5.5</v>
      </c>
      <c r="U138" s="42">
        <v>3.5</v>
      </c>
      <c r="V138" s="35"/>
      <c r="W138" s="35"/>
      <c r="X138" s="35"/>
      <c r="Y138" s="35"/>
      <c r="Z138" s="35"/>
      <c r="AA138" s="35"/>
      <c r="AB138" s="35"/>
      <c r="AC138" s="35"/>
      <c r="AD138" s="35"/>
      <c r="AE138" s="35"/>
      <c r="AF138" s="35"/>
      <c r="AG138" s="35"/>
      <c r="AH138" s="35"/>
      <c r="AI138" s="35"/>
      <c r="AJ138" s="35"/>
      <c r="AK138" s="35"/>
      <c r="AL138" s="35"/>
      <c r="AM138" s="35"/>
      <c r="AN138" s="36"/>
      <c r="AO138" s="36"/>
      <c r="AP138" s="36"/>
      <c r="AQ138" s="36"/>
      <c r="AR138" s="36"/>
      <c r="AS138" s="36"/>
      <c r="AT138" s="36"/>
      <c r="AU138" s="36"/>
      <c r="AV138" s="36"/>
      <c r="AW138" s="36"/>
      <c r="AX138" s="36"/>
      <c r="AY138" s="36"/>
    </row>
    <row r="139" spans="1:51" s="37" customFormat="1" ht="12" x14ac:dyDescent="0.2">
      <c r="A139" s="85">
        <v>550</v>
      </c>
      <c r="B139" s="38" t="s">
        <v>69</v>
      </c>
      <c r="C139" s="64">
        <v>45034</v>
      </c>
      <c r="D139" s="52">
        <v>230</v>
      </c>
      <c r="E139" s="97">
        <v>113</v>
      </c>
      <c r="F139" s="97">
        <v>18</v>
      </c>
      <c r="G139" s="230">
        <v>30</v>
      </c>
      <c r="H139" s="141">
        <v>0.36</v>
      </c>
      <c r="I139" s="39">
        <v>0.47</v>
      </c>
      <c r="J139" s="41">
        <v>1.1000000000000001</v>
      </c>
      <c r="K139" s="149">
        <v>2.8000000000000001E-2</v>
      </c>
      <c r="L139" s="39">
        <v>0.34</v>
      </c>
      <c r="M139" s="41">
        <v>1.1000000000000001</v>
      </c>
      <c r="N139" s="39">
        <v>0.48</v>
      </c>
      <c r="O139" s="41">
        <v>6.6</v>
      </c>
      <c r="P139" s="52">
        <v>1300</v>
      </c>
      <c r="Q139" s="52">
        <v>84</v>
      </c>
      <c r="R139" s="41">
        <v>3.9</v>
      </c>
      <c r="S139" s="39">
        <v>0.76</v>
      </c>
      <c r="T139" s="41">
        <v>4.2</v>
      </c>
      <c r="U139" s="42">
        <v>3.1</v>
      </c>
      <c r="V139" s="35"/>
      <c r="W139" s="35"/>
      <c r="X139" s="35"/>
      <c r="Y139" s="35"/>
      <c r="Z139" s="35"/>
      <c r="AA139" s="35"/>
      <c r="AB139" s="35"/>
      <c r="AC139" s="35"/>
      <c r="AD139" s="35"/>
      <c r="AE139" s="35"/>
      <c r="AF139" s="35"/>
      <c r="AG139" s="35"/>
      <c r="AH139" s="35"/>
      <c r="AI139" s="35"/>
      <c r="AJ139" s="35"/>
      <c r="AK139" s="35"/>
      <c r="AL139" s="35"/>
      <c r="AM139" s="35"/>
      <c r="AN139" s="36"/>
      <c r="AO139" s="36"/>
      <c r="AP139" s="36"/>
      <c r="AQ139" s="36"/>
      <c r="AR139" s="36"/>
      <c r="AS139" s="36"/>
      <c r="AT139" s="36"/>
      <c r="AU139" s="36"/>
      <c r="AV139" s="36"/>
      <c r="AW139" s="36"/>
      <c r="AX139" s="36"/>
      <c r="AY139" s="36"/>
    </row>
    <row r="140" spans="1:51" customFormat="1" x14ac:dyDescent="0.2">
      <c r="A140" s="85">
        <v>550</v>
      </c>
      <c r="B140" s="38" t="s">
        <v>69</v>
      </c>
      <c r="C140" s="64">
        <v>45062</v>
      </c>
      <c r="D140" s="52">
        <v>140</v>
      </c>
      <c r="E140" s="97">
        <v>68</v>
      </c>
      <c r="F140" s="216">
        <v>5</v>
      </c>
      <c r="G140" s="220">
        <v>2</v>
      </c>
      <c r="H140" s="141">
        <v>0.4</v>
      </c>
      <c r="I140" s="39">
        <v>0.47</v>
      </c>
      <c r="J140" s="41">
        <v>1</v>
      </c>
      <c r="K140" s="149">
        <v>2.3E-2</v>
      </c>
      <c r="L140" s="39">
        <v>0.47</v>
      </c>
      <c r="M140" s="41">
        <v>1.6</v>
      </c>
      <c r="N140" s="39">
        <v>0.38</v>
      </c>
      <c r="O140" s="41">
        <v>6.5</v>
      </c>
      <c r="P140" s="52">
        <v>2300</v>
      </c>
      <c r="Q140" s="52">
        <v>110</v>
      </c>
      <c r="R140" s="41">
        <v>5.7</v>
      </c>
      <c r="S140" s="41">
        <v>1.4</v>
      </c>
      <c r="T140" s="41">
        <v>6.8</v>
      </c>
      <c r="U140" s="42">
        <v>3.8</v>
      </c>
      <c r="V140" s="35"/>
      <c r="W140" s="35"/>
      <c r="X140" s="35"/>
      <c r="Y140" s="35"/>
      <c r="Z140" s="35"/>
      <c r="AA140" s="35"/>
      <c r="AB140" s="35"/>
      <c r="AC140" s="35"/>
      <c r="AD140" s="35"/>
      <c r="AE140" s="35"/>
      <c r="AF140" s="35"/>
      <c r="AG140" s="35"/>
      <c r="AH140" s="35"/>
      <c r="AI140" s="35"/>
      <c r="AJ140" s="35"/>
      <c r="AK140" s="35"/>
      <c r="AL140" s="35"/>
      <c r="AM140" s="35"/>
    </row>
    <row r="141" spans="1:51" s="37" customFormat="1" ht="12" x14ac:dyDescent="0.2">
      <c r="A141" s="85">
        <v>550</v>
      </c>
      <c r="B141" s="38" t="s">
        <v>69</v>
      </c>
      <c r="C141" s="64">
        <v>45092</v>
      </c>
      <c r="D141" s="52">
        <v>79</v>
      </c>
      <c r="E141" s="97">
        <v>37</v>
      </c>
      <c r="F141" s="97">
        <v>5</v>
      </c>
      <c r="G141" s="220">
        <v>2</v>
      </c>
      <c r="H141" s="141">
        <v>0.38</v>
      </c>
      <c r="I141" s="39">
        <v>0.3</v>
      </c>
      <c r="J141" s="41">
        <v>1.2</v>
      </c>
      <c r="K141" s="41">
        <v>1.4E-2</v>
      </c>
      <c r="L141" s="39">
        <v>0.42</v>
      </c>
      <c r="M141" s="41">
        <v>1.6</v>
      </c>
      <c r="N141" s="41">
        <v>0.33</v>
      </c>
      <c r="O141" s="41">
        <v>5.7</v>
      </c>
      <c r="P141" s="52">
        <v>2200</v>
      </c>
      <c r="Q141" s="52">
        <v>94</v>
      </c>
      <c r="R141" s="41">
        <v>6.8</v>
      </c>
      <c r="S141" s="41">
        <v>1.7</v>
      </c>
      <c r="T141" s="41">
        <v>8.4</v>
      </c>
      <c r="U141" s="42">
        <v>4.2</v>
      </c>
      <c r="V141" s="35"/>
      <c r="W141" s="35"/>
      <c r="X141" s="35"/>
      <c r="Y141" s="35"/>
      <c r="Z141" s="35"/>
      <c r="AA141" s="35"/>
      <c r="AB141" s="35"/>
      <c r="AC141" s="35"/>
      <c r="AD141" s="35"/>
      <c r="AE141" s="35"/>
      <c r="AF141" s="35"/>
      <c r="AG141" s="35"/>
      <c r="AH141" s="35"/>
      <c r="AI141" s="35"/>
      <c r="AJ141" s="35"/>
      <c r="AK141" s="35"/>
      <c r="AL141" s="35"/>
      <c r="AM141" s="35"/>
      <c r="AN141" s="36"/>
      <c r="AO141" s="36"/>
      <c r="AP141" s="36"/>
      <c r="AQ141" s="36"/>
      <c r="AR141" s="36"/>
      <c r="AS141" s="36"/>
      <c r="AT141" s="36"/>
      <c r="AU141" s="36"/>
      <c r="AV141" s="36"/>
      <c r="AW141" s="36"/>
      <c r="AX141" s="36"/>
      <c r="AY141" s="36"/>
    </row>
    <row r="142" spans="1:51" s="37" customFormat="1" ht="12" x14ac:dyDescent="0.2">
      <c r="A142" s="85">
        <v>550</v>
      </c>
      <c r="B142" s="38" t="s">
        <v>69</v>
      </c>
      <c r="C142" s="64">
        <v>45133</v>
      </c>
      <c r="D142" s="52">
        <v>110</v>
      </c>
      <c r="E142" s="97">
        <v>57</v>
      </c>
      <c r="F142" s="97">
        <v>5</v>
      </c>
      <c r="G142" s="220">
        <v>2</v>
      </c>
      <c r="H142" s="141">
        <v>0.42</v>
      </c>
      <c r="I142" s="39">
        <v>0.25</v>
      </c>
      <c r="J142" s="41">
        <v>1.1000000000000001</v>
      </c>
      <c r="K142" s="40">
        <v>1.4E-2</v>
      </c>
      <c r="L142" s="39">
        <v>0.35</v>
      </c>
      <c r="M142" s="41">
        <v>1.3</v>
      </c>
      <c r="N142" s="39">
        <v>0.48</v>
      </c>
      <c r="O142" s="41">
        <v>5.7</v>
      </c>
      <c r="P142" s="52">
        <v>2200</v>
      </c>
      <c r="Q142" s="52">
        <v>68</v>
      </c>
      <c r="R142" s="41">
        <v>4.7</v>
      </c>
      <c r="S142" s="41">
        <v>1</v>
      </c>
      <c r="T142" s="41">
        <v>5</v>
      </c>
      <c r="U142" s="42">
        <v>2.8</v>
      </c>
      <c r="V142" s="35"/>
      <c r="W142" s="35"/>
      <c r="X142" s="35"/>
      <c r="Y142" s="35"/>
      <c r="Z142" s="35"/>
      <c r="AA142" s="35"/>
      <c r="AB142" s="35"/>
      <c r="AC142" s="35"/>
      <c r="AD142" s="35"/>
      <c r="AE142" s="35"/>
      <c r="AF142" s="35"/>
      <c r="AG142" s="35"/>
      <c r="AH142" s="35"/>
      <c r="AI142" s="35"/>
      <c r="AJ142" s="35"/>
      <c r="AK142" s="35"/>
      <c r="AL142" s="35"/>
      <c r="AM142" s="35"/>
      <c r="AN142" s="36"/>
      <c r="AO142" s="36"/>
      <c r="AP142" s="36"/>
      <c r="AQ142" s="36"/>
      <c r="AR142" s="36"/>
      <c r="AS142" s="36"/>
      <c r="AT142" s="36"/>
      <c r="AU142" s="36"/>
      <c r="AV142" s="36"/>
      <c r="AW142" s="36"/>
      <c r="AX142" s="36"/>
      <c r="AY142" s="36"/>
    </row>
    <row r="143" spans="1:51" s="37" customFormat="1" ht="12" x14ac:dyDescent="0.2">
      <c r="A143" s="85">
        <v>550</v>
      </c>
      <c r="B143" s="38" t="s">
        <v>69</v>
      </c>
      <c r="C143" s="36" t="s">
        <v>206</v>
      </c>
      <c r="D143" s="407">
        <v>450</v>
      </c>
      <c r="E143" s="407">
        <v>297</v>
      </c>
      <c r="F143" s="407">
        <v>73</v>
      </c>
      <c r="G143" s="406">
        <v>5</v>
      </c>
      <c r="H143" s="408">
        <v>0.84</v>
      </c>
      <c r="I143" s="408">
        <v>0.76</v>
      </c>
      <c r="J143" s="406">
        <v>2.1</v>
      </c>
      <c r="K143" s="408">
        <v>0.56000000000000005</v>
      </c>
      <c r="L143" s="408">
        <v>0.59</v>
      </c>
      <c r="M143" s="406">
        <v>1.9</v>
      </c>
      <c r="N143" s="406">
        <v>3</v>
      </c>
      <c r="O143" s="407">
        <v>15</v>
      </c>
      <c r="P143" s="407">
        <v>2900</v>
      </c>
      <c r="Q143" s="407">
        <v>170</v>
      </c>
      <c r="R143" s="406">
        <v>3.8</v>
      </c>
      <c r="S143" s="408">
        <v>0.77</v>
      </c>
      <c r="T143" s="406">
        <v>3.2</v>
      </c>
      <c r="U143" s="406">
        <v>2.2000000000000002</v>
      </c>
      <c r="V143" s="35"/>
      <c r="W143" s="35"/>
      <c r="X143" s="35"/>
      <c r="Y143" s="35"/>
      <c r="Z143" s="35"/>
      <c r="AA143" s="35"/>
      <c r="AB143" s="35"/>
      <c r="AC143" s="35"/>
      <c r="AD143" s="35"/>
      <c r="AE143" s="35"/>
      <c r="AF143" s="35"/>
      <c r="AG143" s="35"/>
      <c r="AH143" s="35"/>
      <c r="AI143" s="35"/>
      <c r="AJ143" s="35"/>
      <c r="AK143" s="35"/>
      <c r="AL143" s="35"/>
      <c r="AM143" s="35"/>
      <c r="AN143" s="36"/>
      <c r="AO143" s="36"/>
      <c r="AP143" s="36"/>
      <c r="AQ143" s="36"/>
      <c r="AR143" s="36"/>
      <c r="AS143" s="36"/>
      <c r="AT143" s="36"/>
      <c r="AU143" s="36"/>
      <c r="AV143" s="36"/>
      <c r="AW143" s="36"/>
      <c r="AX143" s="36"/>
      <c r="AY143" s="36"/>
    </row>
    <row r="144" spans="1:51" s="37" customFormat="1" x14ac:dyDescent="0.2">
      <c r="A144" s="85">
        <v>550</v>
      </c>
      <c r="B144" s="38" t="s">
        <v>69</v>
      </c>
      <c r="C144" s="64">
        <v>45189</v>
      </c>
      <c r="D144" s="425">
        <v>220</v>
      </c>
      <c r="E144" s="97">
        <v>98</v>
      </c>
      <c r="F144" s="216">
        <v>5</v>
      </c>
      <c r="G144" s="164">
        <v>2</v>
      </c>
      <c r="H144" s="141">
        <v>0.76</v>
      </c>
      <c r="I144" s="40">
        <v>0.09</v>
      </c>
      <c r="J144" s="41">
        <v>1.3</v>
      </c>
      <c r="K144" s="149">
        <v>2.5999999999999999E-2</v>
      </c>
      <c r="L144" s="39">
        <v>0.49</v>
      </c>
      <c r="M144" s="41">
        <v>3.4</v>
      </c>
      <c r="N144" s="39">
        <v>0.53</v>
      </c>
      <c r="O144" s="41">
        <v>8.3000000000000007</v>
      </c>
      <c r="P144" s="52">
        <v>3500</v>
      </c>
      <c r="Q144" s="52">
        <v>11</v>
      </c>
      <c r="R144" s="41">
        <v>4.7</v>
      </c>
      <c r="S144" s="41">
        <v>1.1000000000000001</v>
      </c>
      <c r="T144" s="41">
        <v>3.5</v>
      </c>
      <c r="U144" s="42">
        <v>3.4</v>
      </c>
      <c r="V144" s="35"/>
      <c r="W144" s="35"/>
      <c r="X144" s="35"/>
      <c r="Y144" s="35"/>
      <c r="Z144" s="35"/>
      <c r="AA144" s="35"/>
      <c r="AB144" s="35"/>
      <c r="AC144" s="35"/>
      <c r="AD144" s="35"/>
      <c r="AE144" s="35"/>
      <c r="AF144" s="35"/>
      <c r="AG144" s="35"/>
      <c r="AH144" s="35"/>
      <c r="AI144" s="35"/>
      <c r="AJ144" s="35"/>
      <c r="AK144" s="35"/>
      <c r="AL144" s="35"/>
      <c r="AM144" s="35"/>
      <c r="AN144" s="36"/>
      <c r="AO144" s="36"/>
      <c r="AP144" s="36"/>
      <c r="AQ144" s="36"/>
      <c r="AR144" s="36"/>
      <c r="AS144" s="36"/>
      <c r="AT144" s="36"/>
      <c r="AU144" s="36"/>
      <c r="AV144" s="36"/>
      <c r="AW144" s="36"/>
      <c r="AX144" s="36"/>
      <c r="AY144" s="36"/>
    </row>
    <row r="145" spans="1:51" s="37" customFormat="1" ht="12" x14ac:dyDescent="0.2">
      <c r="A145" s="85">
        <v>550</v>
      </c>
      <c r="B145" s="38" t="s">
        <v>69</v>
      </c>
      <c r="C145" s="449">
        <v>45212</v>
      </c>
      <c r="D145" s="407">
        <v>280</v>
      </c>
      <c r="E145" s="407">
        <v>158</v>
      </c>
      <c r="F145" s="406">
        <v>6</v>
      </c>
      <c r="G145" s="406">
        <v>2</v>
      </c>
      <c r="H145" s="408">
        <v>0.63</v>
      </c>
      <c r="I145" s="408">
        <v>0.19</v>
      </c>
      <c r="J145" s="406">
        <v>1.2</v>
      </c>
      <c r="K145" s="411">
        <v>2.4E-2</v>
      </c>
      <c r="L145" s="408">
        <v>0.38</v>
      </c>
      <c r="M145" s="406">
        <v>1.2</v>
      </c>
      <c r="N145" s="408">
        <v>0.74</v>
      </c>
      <c r="O145" s="406">
        <v>8.6</v>
      </c>
      <c r="P145" s="407">
        <v>2200</v>
      </c>
      <c r="Q145" s="407">
        <v>42</v>
      </c>
      <c r="R145" s="406">
        <v>4.4000000000000004</v>
      </c>
      <c r="S145" s="408">
        <v>0.95</v>
      </c>
      <c r="T145" s="406">
        <v>3.5</v>
      </c>
      <c r="U145" s="406">
        <v>3.3</v>
      </c>
      <c r="V145" s="35"/>
      <c r="W145" s="35"/>
      <c r="X145" s="35"/>
      <c r="Y145" s="35"/>
      <c r="Z145" s="35"/>
      <c r="AA145" s="35"/>
      <c r="AB145" s="35"/>
      <c r="AC145" s="35"/>
      <c r="AD145" s="35"/>
      <c r="AE145" s="35"/>
      <c r="AF145" s="35"/>
      <c r="AG145" s="35"/>
      <c r="AH145" s="35"/>
      <c r="AI145" s="35"/>
      <c r="AJ145" s="35"/>
      <c r="AK145" s="35"/>
      <c r="AL145" s="35"/>
      <c r="AM145" s="35"/>
      <c r="AN145" s="36"/>
      <c r="AO145" s="36"/>
      <c r="AP145" s="36"/>
      <c r="AQ145" s="36"/>
      <c r="AR145" s="36"/>
      <c r="AS145" s="36"/>
      <c r="AT145" s="36"/>
      <c r="AU145" s="36"/>
      <c r="AV145" s="36"/>
      <c r="AW145" s="36"/>
      <c r="AX145" s="36"/>
      <c r="AY145" s="36"/>
    </row>
    <row r="146" spans="1:51" s="37" customFormat="1" ht="12" x14ac:dyDescent="0.2">
      <c r="A146" s="85">
        <v>550</v>
      </c>
      <c r="B146" s="38" t="s">
        <v>69</v>
      </c>
      <c r="C146" s="449">
        <v>45246</v>
      </c>
      <c r="D146" s="407">
        <v>310</v>
      </c>
      <c r="E146" s="407">
        <v>191</v>
      </c>
      <c r="F146" s="414">
        <v>5</v>
      </c>
      <c r="G146" s="406">
        <v>3</v>
      </c>
      <c r="H146" s="408">
        <v>0.5</v>
      </c>
      <c r="I146" s="408">
        <v>0.27</v>
      </c>
      <c r="J146" s="406">
        <v>1.1000000000000001</v>
      </c>
      <c r="K146" s="411">
        <v>0.03</v>
      </c>
      <c r="L146" s="408">
        <v>0.33</v>
      </c>
      <c r="M146" s="406">
        <v>1.1000000000000001</v>
      </c>
      <c r="N146" s="408">
        <v>0.64</v>
      </c>
      <c r="O146" s="406">
        <v>7.3</v>
      </c>
      <c r="P146" s="407">
        <v>1900</v>
      </c>
      <c r="Q146" s="407">
        <v>52</v>
      </c>
      <c r="R146" s="406">
        <v>3.7</v>
      </c>
      <c r="S146" s="408">
        <v>0.84</v>
      </c>
      <c r="T146" s="406">
        <v>2.8</v>
      </c>
      <c r="U146" s="406">
        <v>3</v>
      </c>
      <c r="V146" s="35"/>
      <c r="W146" s="35"/>
      <c r="X146" s="35"/>
      <c r="Y146" s="35"/>
      <c r="Z146" s="35"/>
      <c r="AA146" s="35"/>
      <c r="AB146" s="35"/>
      <c r="AC146" s="35"/>
      <c r="AD146" s="35"/>
      <c r="AE146" s="35"/>
      <c r="AF146" s="35"/>
      <c r="AG146" s="35"/>
      <c r="AH146" s="35"/>
      <c r="AI146" s="35"/>
      <c r="AJ146" s="35"/>
      <c r="AK146" s="35"/>
      <c r="AL146" s="35"/>
      <c r="AM146" s="35"/>
      <c r="AN146" s="36"/>
      <c r="AO146" s="36"/>
      <c r="AP146" s="36"/>
      <c r="AQ146" s="36"/>
      <c r="AR146" s="36"/>
      <c r="AS146" s="36"/>
      <c r="AT146" s="36"/>
      <c r="AU146" s="36"/>
      <c r="AV146" s="36"/>
      <c r="AW146" s="36"/>
      <c r="AX146" s="36"/>
      <c r="AY146" s="36"/>
    </row>
    <row r="147" spans="1:51" s="37" customFormat="1" ht="12" x14ac:dyDescent="0.2">
      <c r="A147" s="85">
        <v>550</v>
      </c>
      <c r="B147" s="38" t="s">
        <v>69</v>
      </c>
      <c r="C147" s="449">
        <v>45272</v>
      </c>
      <c r="D147" s="407">
        <v>250</v>
      </c>
      <c r="E147" s="407">
        <v>135</v>
      </c>
      <c r="F147" s="406">
        <v>5</v>
      </c>
      <c r="G147" s="414">
        <v>2</v>
      </c>
      <c r="H147" s="408">
        <v>0.49</v>
      </c>
      <c r="I147" s="408">
        <v>0.64</v>
      </c>
      <c r="J147" s="406">
        <v>1.1000000000000001</v>
      </c>
      <c r="K147" s="411">
        <v>2.5000000000000001E-2</v>
      </c>
      <c r="L147" s="408">
        <v>0.4</v>
      </c>
      <c r="M147" s="406">
        <v>1.3</v>
      </c>
      <c r="N147" s="408">
        <v>0.49</v>
      </c>
      <c r="O147" s="406">
        <v>7.5</v>
      </c>
      <c r="P147" s="407">
        <v>2400</v>
      </c>
      <c r="Q147" s="407">
        <v>170</v>
      </c>
      <c r="R147" s="406">
        <v>5.3</v>
      </c>
      <c r="S147" s="408">
        <v>1</v>
      </c>
      <c r="T147" s="406">
        <v>3.9</v>
      </c>
      <c r="U147" s="406">
        <v>3.9</v>
      </c>
      <c r="V147" s="35"/>
      <c r="W147" s="35"/>
      <c r="X147" s="35"/>
      <c r="Y147" s="35"/>
      <c r="Z147" s="35"/>
      <c r="AA147" s="35"/>
      <c r="AB147" s="35"/>
      <c r="AC147" s="35"/>
      <c r="AD147" s="35"/>
      <c r="AE147" s="35"/>
      <c r="AF147" s="35"/>
      <c r="AG147" s="35"/>
      <c r="AH147" s="35"/>
      <c r="AI147" s="35"/>
      <c r="AJ147" s="35"/>
      <c r="AK147" s="35"/>
      <c r="AL147" s="35"/>
      <c r="AM147" s="35"/>
      <c r="AN147" s="36"/>
      <c r="AO147" s="36"/>
      <c r="AP147" s="36"/>
      <c r="AQ147" s="36"/>
      <c r="AR147" s="36"/>
      <c r="AS147" s="36"/>
      <c r="AT147" s="36"/>
      <c r="AU147" s="36"/>
      <c r="AV147" s="36"/>
      <c r="AW147" s="36"/>
      <c r="AX147" s="36"/>
      <c r="AY147" s="36"/>
    </row>
    <row r="148" spans="1:51" s="37" customFormat="1" ht="12" x14ac:dyDescent="0.2">
      <c r="A148" s="35"/>
      <c r="B148" s="35"/>
      <c r="C148" s="46"/>
      <c r="D148" s="48"/>
      <c r="E148" s="48"/>
      <c r="F148" s="47"/>
      <c r="G148" s="47"/>
      <c r="H148" s="47"/>
      <c r="I148" s="47"/>
      <c r="J148" s="47"/>
      <c r="K148" s="49"/>
      <c r="L148" s="48"/>
      <c r="M148" s="50"/>
      <c r="N148" s="48"/>
      <c r="O148" s="50"/>
      <c r="P148" s="47"/>
      <c r="Q148" s="47"/>
      <c r="R148" s="50"/>
      <c r="S148" s="50"/>
      <c r="T148" s="50"/>
      <c r="U148" s="47"/>
      <c r="V148" s="35"/>
      <c r="W148" s="35"/>
      <c r="X148" s="35"/>
      <c r="Y148" s="35"/>
      <c r="Z148" s="35"/>
      <c r="AA148" s="35"/>
      <c r="AB148" s="35"/>
      <c r="AC148" s="35"/>
      <c r="AD148" s="35"/>
      <c r="AE148" s="35"/>
      <c r="AF148" s="35"/>
      <c r="AG148" s="35"/>
      <c r="AH148" s="35"/>
      <c r="AI148" s="35"/>
      <c r="AJ148" s="35"/>
      <c r="AK148" s="35"/>
      <c r="AL148" s="35"/>
      <c r="AM148" s="35"/>
      <c r="AN148" s="36"/>
      <c r="AO148" s="36"/>
      <c r="AP148" s="36"/>
      <c r="AQ148" s="36"/>
      <c r="AR148" s="36"/>
      <c r="AS148" s="36"/>
      <c r="AT148" s="36"/>
      <c r="AU148" s="36"/>
      <c r="AV148" s="36"/>
      <c r="AW148" s="36"/>
      <c r="AX148" s="36"/>
      <c r="AY148" s="36"/>
    </row>
    <row r="149" spans="1:51" s="37" customFormat="1" ht="12" x14ac:dyDescent="0.2">
      <c r="A149" s="35"/>
      <c r="B149" s="35"/>
      <c r="C149" s="46" t="s">
        <v>99</v>
      </c>
      <c r="D149" s="124">
        <f>MIN(D136:D147)</f>
        <v>79</v>
      </c>
      <c r="E149" s="124"/>
      <c r="F149" s="124">
        <f>MIN(F136:F147)</f>
        <v>5</v>
      </c>
      <c r="G149" s="124"/>
      <c r="H149" s="124"/>
      <c r="I149" s="125">
        <f t="shared" ref="I149:U149" si="21">MIN(I136:I147)</f>
        <v>0.09</v>
      </c>
      <c r="J149" s="125">
        <f t="shared" si="21"/>
        <v>1</v>
      </c>
      <c r="K149" s="125">
        <f t="shared" si="21"/>
        <v>1.4E-2</v>
      </c>
      <c r="L149" s="125">
        <f t="shared" si="21"/>
        <v>0.32</v>
      </c>
      <c r="M149" s="123">
        <f t="shared" si="21"/>
        <v>1.1000000000000001</v>
      </c>
      <c r="N149" s="123">
        <f t="shared" si="21"/>
        <v>0.33</v>
      </c>
      <c r="O149" s="123">
        <f t="shared" si="21"/>
        <v>5.7</v>
      </c>
      <c r="P149" s="124">
        <f t="shared" si="21"/>
        <v>1300</v>
      </c>
      <c r="Q149" s="124">
        <f t="shared" si="21"/>
        <v>11</v>
      </c>
      <c r="R149" s="123">
        <f t="shared" si="21"/>
        <v>3.7</v>
      </c>
      <c r="S149" s="123">
        <f t="shared" si="21"/>
        <v>0.73</v>
      </c>
      <c r="T149" s="123">
        <f t="shared" si="21"/>
        <v>2.8</v>
      </c>
      <c r="U149" s="123">
        <f t="shared" si="21"/>
        <v>2.2000000000000002</v>
      </c>
      <c r="V149" s="35"/>
      <c r="W149" s="35"/>
      <c r="X149" s="35"/>
      <c r="Y149" s="35"/>
      <c r="Z149" s="35"/>
      <c r="AA149" s="35"/>
      <c r="AB149" s="35"/>
      <c r="AC149" s="35"/>
      <c r="AD149" s="35"/>
      <c r="AE149" s="35"/>
      <c r="AF149" s="35"/>
      <c r="AG149" s="35"/>
      <c r="AH149" s="35"/>
      <c r="AI149" s="35"/>
      <c r="AJ149" s="35"/>
      <c r="AK149" s="35"/>
      <c r="AL149" s="35"/>
      <c r="AM149" s="35"/>
      <c r="AN149" s="36"/>
      <c r="AO149" s="36"/>
      <c r="AP149" s="36"/>
      <c r="AQ149" s="36"/>
      <c r="AR149" s="36"/>
      <c r="AS149" s="36"/>
      <c r="AT149" s="36"/>
      <c r="AU149" s="36"/>
      <c r="AV149" s="36"/>
      <c r="AW149" s="36"/>
      <c r="AX149" s="36"/>
      <c r="AY149" s="36"/>
    </row>
    <row r="150" spans="1:51" s="37" customFormat="1" ht="12" x14ac:dyDescent="0.2">
      <c r="A150" s="35"/>
      <c r="B150" s="35"/>
      <c r="C150" s="46" t="s">
        <v>100</v>
      </c>
      <c r="D150" s="124">
        <f>AVERAGE(D136:D147)</f>
        <v>252.41666666666666</v>
      </c>
      <c r="E150" s="124"/>
      <c r="F150" s="124">
        <f>AVERAGE(F136:F147)</f>
        <v>17.333333333333332</v>
      </c>
      <c r="G150" s="124"/>
      <c r="H150" s="124"/>
      <c r="I150" s="125">
        <f t="shared" ref="I150:U150" si="22">AVERAGE(I136:I147)</f>
        <v>0.44083333333333335</v>
      </c>
      <c r="J150" s="125">
        <f t="shared" si="22"/>
        <v>1.2916666666666667</v>
      </c>
      <c r="K150" s="125">
        <f t="shared" si="22"/>
        <v>7.1250000000000022E-2</v>
      </c>
      <c r="L150" s="125">
        <f t="shared" si="22"/>
        <v>0.4316666666666667</v>
      </c>
      <c r="M150" s="123">
        <f t="shared" si="22"/>
        <v>1.7249999999999999</v>
      </c>
      <c r="N150" s="123">
        <f t="shared" si="22"/>
        <v>0.79500000000000004</v>
      </c>
      <c r="O150" s="123">
        <f t="shared" si="22"/>
        <v>8.3166666666666664</v>
      </c>
      <c r="P150" s="124">
        <f t="shared" si="22"/>
        <v>2141.6666666666665</v>
      </c>
      <c r="Q150" s="124">
        <f t="shared" si="22"/>
        <v>93.416666666666671</v>
      </c>
      <c r="R150" s="123">
        <f t="shared" si="22"/>
        <v>4.7166666666666668</v>
      </c>
      <c r="S150" s="123">
        <f t="shared" si="22"/>
        <v>1.0108333333333333</v>
      </c>
      <c r="T150" s="123">
        <f t="shared" si="22"/>
        <v>4.6166666666666663</v>
      </c>
      <c r="U150" s="123">
        <f t="shared" si="22"/>
        <v>3.2583333333333329</v>
      </c>
      <c r="V150" s="35"/>
      <c r="W150" s="35"/>
      <c r="X150" s="35"/>
      <c r="Y150" s="35"/>
      <c r="Z150" s="35"/>
      <c r="AA150" s="35"/>
      <c r="AB150" s="35"/>
      <c r="AC150" s="35"/>
      <c r="AD150" s="35"/>
      <c r="AE150" s="35"/>
      <c r="AF150" s="35"/>
      <c r="AG150" s="35"/>
      <c r="AH150" s="35"/>
      <c r="AI150" s="35"/>
      <c r="AJ150" s="35"/>
      <c r="AK150" s="35"/>
      <c r="AL150" s="35"/>
      <c r="AM150" s="35"/>
      <c r="AN150" s="36"/>
      <c r="AO150" s="36"/>
      <c r="AP150" s="36"/>
      <c r="AQ150" s="36"/>
      <c r="AR150" s="36"/>
      <c r="AS150" s="36"/>
      <c r="AT150" s="36"/>
      <c r="AU150" s="36"/>
      <c r="AV150" s="36"/>
      <c r="AW150" s="36"/>
      <c r="AX150" s="36"/>
      <c r="AY150" s="36"/>
    </row>
    <row r="151" spans="1:51" s="37" customFormat="1" ht="12" x14ac:dyDescent="0.2">
      <c r="A151" s="35"/>
      <c r="B151" s="35"/>
      <c r="C151" s="46" t="s">
        <v>101</v>
      </c>
      <c r="D151" s="124">
        <f>MAX(D136:D147)</f>
        <v>450</v>
      </c>
      <c r="E151" s="124"/>
      <c r="F151" s="124">
        <f>MAX(F136:F147)</f>
        <v>73</v>
      </c>
      <c r="G151" s="124"/>
      <c r="H151" s="124"/>
      <c r="I151" s="125">
        <f t="shared" ref="I151:U151" si="23">MAX(I136:I147)</f>
        <v>0.77</v>
      </c>
      <c r="J151" s="125">
        <f t="shared" si="23"/>
        <v>2.1</v>
      </c>
      <c r="K151" s="125">
        <f t="shared" si="23"/>
        <v>0.56000000000000005</v>
      </c>
      <c r="L151" s="125">
        <f t="shared" si="23"/>
        <v>0.59</v>
      </c>
      <c r="M151" s="123">
        <f t="shared" si="23"/>
        <v>3.8</v>
      </c>
      <c r="N151" s="123">
        <f t="shared" si="23"/>
        <v>3</v>
      </c>
      <c r="O151" s="123">
        <f t="shared" si="23"/>
        <v>15</v>
      </c>
      <c r="P151" s="124">
        <f t="shared" si="23"/>
        <v>3500</v>
      </c>
      <c r="Q151" s="124">
        <f t="shared" si="23"/>
        <v>170</v>
      </c>
      <c r="R151" s="123">
        <f t="shared" si="23"/>
        <v>6.8</v>
      </c>
      <c r="S151" s="123">
        <f t="shared" si="23"/>
        <v>1.7</v>
      </c>
      <c r="T151" s="123">
        <f t="shared" si="23"/>
        <v>8.4</v>
      </c>
      <c r="U151" s="123">
        <f t="shared" si="23"/>
        <v>4.2</v>
      </c>
      <c r="V151" s="35"/>
      <c r="W151" s="35"/>
      <c r="X151" s="35"/>
      <c r="Y151" s="35"/>
      <c r="Z151" s="35"/>
      <c r="AA151" s="35"/>
      <c r="AB151" s="35"/>
      <c r="AC151" s="35"/>
      <c r="AD151" s="35"/>
      <c r="AE151" s="35"/>
      <c r="AF151" s="35"/>
      <c r="AG151" s="35"/>
      <c r="AH151" s="35"/>
      <c r="AI151" s="35"/>
      <c r="AJ151" s="35"/>
      <c r="AK151" s="35"/>
      <c r="AL151" s="35"/>
      <c r="AM151" s="35"/>
      <c r="AN151" s="36"/>
      <c r="AO151" s="36"/>
      <c r="AP151" s="36"/>
      <c r="AQ151" s="36"/>
      <c r="AR151" s="36"/>
      <c r="AS151" s="36"/>
      <c r="AT151" s="36"/>
      <c r="AU151" s="36"/>
      <c r="AV151" s="36"/>
      <c r="AW151" s="36"/>
      <c r="AX151" s="36"/>
      <c r="AY151" s="36"/>
    </row>
    <row r="152" spans="1:51" s="37" customFormat="1" ht="12" x14ac:dyDescent="0.2">
      <c r="A152" s="35"/>
      <c r="B152" s="35"/>
      <c r="C152" s="57"/>
      <c r="D152" s="58"/>
      <c r="E152" s="58"/>
      <c r="F152" s="58"/>
      <c r="G152" s="58"/>
      <c r="H152" s="58"/>
      <c r="I152" s="58"/>
      <c r="J152" s="59"/>
      <c r="K152" s="60"/>
      <c r="L152" s="53"/>
      <c r="M152" s="59"/>
      <c r="N152" s="59"/>
      <c r="O152" s="59"/>
      <c r="P152" s="58"/>
      <c r="Q152" s="58"/>
      <c r="R152" s="59"/>
      <c r="S152" s="59"/>
      <c r="T152" s="59"/>
      <c r="U152" s="59"/>
      <c r="V152" s="35"/>
      <c r="W152" s="35"/>
      <c r="X152" s="35"/>
      <c r="Y152" s="35"/>
      <c r="Z152" s="35"/>
      <c r="AA152" s="35"/>
      <c r="AB152" s="35"/>
      <c r="AC152" s="35"/>
      <c r="AD152" s="35"/>
      <c r="AE152" s="35"/>
      <c r="AF152" s="35"/>
      <c r="AG152" s="35"/>
      <c r="AH152" s="35"/>
      <c r="AI152" s="35"/>
      <c r="AJ152" s="35"/>
      <c r="AK152" s="35"/>
      <c r="AL152" s="35"/>
      <c r="AM152" s="35"/>
      <c r="AN152" s="36"/>
      <c r="AO152" s="36"/>
      <c r="AP152" s="36"/>
      <c r="AQ152" s="36"/>
      <c r="AR152" s="36"/>
      <c r="AS152" s="36"/>
      <c r="AT152" s="36"/>
      <c r="AU152" s="36"/>
      <c r="AV152" s="36"/>
      <c r="AW152" s="36"/>
      <c r="AX152" s="36"/>
      <c r="AY152" s="36"/>
    </row>
    <row r="153" spans="1:51" s="37" customFormat="1" ht="12" x14ac:dyDescent="0.2">
      <c r="A153" s="35"/>
      <c r="B153" s="35"/>
      <c r="C153" s="57"/>
      <c r="D153" s="47"/>
      <c r="E153" s="47"/>
      <c r="F153" s="47"/>
      <c r="G153" s="47"/>
      <c r="H153" s="47"/>
      <c r="I153" s="48"/>
      <c r="J153" s="61"/>
      <c r="K153" s="49"/>
      <c r="L153" s="48"/>
      <c r="M153" s="50"/>
      <c r="N153" s="48"/>
      <c r="O153" s="50"/>
      <c r="P153" s="47"/>
      <c r="Q153" s="47"/>
      <c r="R153" s="50"/>
      <c r="S153" s="50"/>
      <c r="T153" s="50"/>
      <c r="U153" s="47"/>
      <c r="V153" s="35"/>
      <c r="W153" s="35"/>
      <c r="X153" s="35"/>
      <c r="Y153" s="35"/>
      <c r="Z153" s="35"/>
      <c r="AA153" s="35"/>
      <c r="AB153" s="35"/>
      <c r="AC153" s="35"/>
      <c r="AD153" s="35"/>
      <c r="AE153" s="35"/>
      <c r="AF153" s="35"/>
      <c r="AG153" s="35"/>
      <c r="AH153" s="35"/>
      <c r="AI153" s="35"/>
      <c r="AJ153" s="35"/>
      <c r="AK153" s="35"/>
      <c r="AL153" s="35"/>
      <c r="AM153" s="35"/>
      <c r="AN153" s="36"/>
      <c r="AO153" s="36"/>
      <c r="AP153" s="36"/>
      <c r="AQ153" s="36"/>
      <c r="AR153" s="36"/>
      <c r="AS153" s="36"/>
      <c r="AT153" s="36"/>
      <c r="AU153" s="36"/>
      <c r="AV153" s="36"/>
      <c r="AW153" s="36"/>
      <c r="AX153" s="36"/>
      <c r="AY153" s="36"/>
    </row>
    <row r="154" spans="1:51" s="37" customFormat="1" ht="12" x14ac:dyDescent="0.2">
      <c r="A154" s="85" t="s">
        <v>70</v>
      </c>
      <c r="B154" s="38" t="s">
        <v>164</v>
      </c>
      <c r="C154" s="64">
        <v>44973</v>
      </c>
      <c r="D154" s="52">
        <v>230</v>
      </c>
      <c r="E154" s="97">
        <v>130</v>
      </c>
      <c r="F154" s="97">
        <v>33</v>
      </c>
      <c r="G154" s="164">
        <v>3</v>
      </c>
      <c r="H154" s="141">
        <v>0.39</v>
      </c>
      <c r="I154" s="39">
        <v>0.56000000000000005</v>
      </c>
      <c r="J154" s="233">
        <v>1.1000000000000001</v>
      </c>
      <c r="K154" s="149">
        <v>3.5000000000000003E-2</v>
      </c>
      <c r="L154" s="39">
        <v>0.35</v>
      </c>
      <c r="M154" s="41">
        <v>1.6</v>
      </c>
      <c r="N154" s="39">
        <v>0.52</v>
      </c>
      <c r="O154" s="41">
        <v>8.6</v>
      </c>
      <c r="P154" s="52">
        <v>1400</v>
      </c>
      <c r="Q154" s="52">
        <v>110</v>
      </c>
      <c r="R154" s="41">
        <v>4.4000000000000004</v>
      </c>
      <c r="S154" s="39">
        <v>0.76</v>
      </c>
      <c r="T154" s="41">
        <v>4</v>
      </c>
      <c r="U154" s="42">
        <v>3</v>
      </c>
      <c r="V154" s="35"/>
      <c r="W154" s="35"/>
      <c r="X154" s="35"/>
      <c r="Y154" s="35"/>
      <c r="Z154" s="35"/>
      <c r="AA154" s="35"/>
      <c r="AB154" s="35"/>
      <c r="AC154" s="35"/>
      <c r="AD154" s="35"/>
      <c r="AE154" s="35"/>
      <c r="AF154" s="35"/>
      <c r="AG154" s="35"/>
      <c r="AH154" s="35"/>
      <c r="AI154" s="35"/>
      <c r="AJ154" s="35"/>
      <c r="AK154" s="35"/>
      <c r="AL154" s="35"/>
      <c r="AM154" s="35"/>
      <c r="AN154" s="36"/>
      <c r="AO154" s="36"/>
      <c r="AP154" s="36"/>
      <c r="AQ154" s="36"/>
      <c r="AR154" s="36"/>
      <c r="AS154" s="36"/>
      <c r="AT154" s="36"/>
      <c r="AU154" s="36"/>
      <c r="AV154" s="36"/>
      <c r="AW154" s="36"/>
      <c r="AX154" s="36"/>
      <c r="AY154" s="36"/>
    </row>
    <row r="155" spans="1:51" s="37" customFormat="1" ht="12" x14ac:dyDescent="0.2">
      <c r="A155" s="85" t="s">
        <v>70</v>
      </c>
      <c r="B155" s="38" t="s">
        <v>164</v>
      </c>
      <c r="C155" s="64">
        <v>45036</v>
      </c>
      <c r="D155" s="52">
        <v>210</v>
      </c>
      <c r="E155" s="97">
        <v>103</v>
      </c>
      <c r="F155" s="97">
        <v>16</v>
      </c>
      <c r="G155" s="230">
        <v>30</v>
      </c>
      <c r="H155" s="141">
        <v>0.34</v>
      </c>
      <c r="I155" s="39">
        <v>0.5</v>
      </c>
      <c r="J155" s="233">
        <v>1</v>
      </c>
      <c r="K155" s="149">
        <v>2.8000000000000001E-2</v>
      </c>
      <c r="L155" s="39">
        <v>0.39</v>
      </c>
      <c r="M155" s="41">
        <v>0.96</v>
      </c>
      <c r="N155" s="39">
        <v>0.43</v>
      </c>
      <c r="O155" s="41">
        <v>8.1999999999999993</v>
      </c>
      <c r="P155" s="52">
        <v>1300</v>
      </c>
      <c r="Q155" s="52">
        <v>91</v>
      </c>
      <c r="R155" s="41">
        <v>4.0999999999999996</v>
      </c>
      <c r="S155" s="39">
        <v>0.82</v>
      </c>
      <c r="T155" s="41">
        <v>4.3</v>
      </c>
      <c r="U155" s="42">
        <v>3</v>
      </c>
      <c r="V155" s="35"/>
      <c r="W155" s="35"/>
      <c r="X155" s="35"/>
      <c r="Y155" s="35"/>
      <c r="Z155" s="35"/>
      <c r="AA155" s="35"/>
      <c r="AB155" s="35"/>
      <c r="AC155" s="35"/>
      <c r="AD155" s="35"/>
      <c r="AE155" s="35"/>
      <c r="AF155" s="35"/>
      <c r="AG155" s="35"/>
      <c r="AH155" s="35"/>
      <c r="AI155" s="35"/>
      <c r="AJ155" s="35"/>
      <c r="AK155" s="35"/>
      <c r="AL155" s="35"/>
      <c r="AM155" s="35"/>
      <c r="AN155" s="36"/>
      <c r="AO155" s="36"/>
      <c r="AP155" s="36"/>
      <c r="AQ155" s="36"/>
      <c r="AR155" s="36"/>
      <c r="AS155" s="36"/>
      <c r="AT155" s="36"/>
      <c r="AU155" s="36"/>
      <c r="AV155" s="36"/>
      <c r="AW155" s="36"/>
      <c r="AX155" s="36"/>
      <c r="AY155" s="36"/>
    </row>
    <row r="156" spans="1:51" s="37" customFormat="1" ht="12" x14ac:dyDescent="0.2">
      <c r="A156" s="85" t="s">
        <v>70</v>
      </c>
      <c r="B156" s="38" t="s">
        <v>164</v>
      </c>
      <c r="C156" s="64">
        <v>45092</v>
      </c>
      <c r="D156" s="52">
        <v>85</v>
      </c>
      <c r="E156" s="97">
        <v>35</v>
      </c>
      <c r="F156" s="97">
        <v>6</v>
      </c>
      <c r="G156" s="220">
        <v>2</v>
      </c>
      <c r="H156" s="141">
        <v>0.36</v>
      </c>
      <c r="I156" s="39">
        <v>0.26</v>
      </c>
      <c r="J156" s="39">
        <v>1.8</v>
      </c>
      <c r="K156" s="40">
        <v>1.2999999999999999E-2</v>
      </c>
      <c r="L156" s="39">
        <v>0.55000000000000004</v>
      </c>
      <c r="M156" s="41">
        <v>2.4</v>
      </c>
      <c r="N156" s="39">
        <v>0.34</v>
      </c>
      <c r="O156" s="41">
        <v>14</v>
      </c>
      <c r="P156" s="52">
        <v>2100</v>
      </c>
      <c r="Q156" s="52">
        <v>71</v>
      </c>
      <c r="R156" s="41">
        <v>9</v>
      </c>
      <c r="S156" s="41">
        <v>1.8</v>
      </c>
      <c r="T156" s="41">
        <v>9</v>
      </c>
      <c r="U156" s="42">
        <v>4</v>
      </c>
      <c r="V156" s="35"/>
      <c r="W156" s="35"/>
      <c r="X156" s="35"/>
      <c r="Y156" s="35"/>
      <c r="Z156" s="35"/>
      <c r="AA156" s="35"/>
      <c r="AB156" s="35"/>
      <c r="AC156" s="35"/>
      <c r="AD156" s="35"/>
      <c r="AE156" s="35"/>
      <c r="AF156" s="35"/>
      <c r="AG156" s="35"/>
      <c r="AH156" s="35"/>
      <c r="AI156" s="35"/>
      <c r="AJ156" s="35"/>
      <c r="AK156" s="35"/>
      <c r="AL156" s="35"/>
      <c r="AM156" s="35"/>
      <c r="AN156" s="36"/>
      <c r="AO156" s="36"/>
      <c r="AP156" s="36"/>
      <c r="AQ156" s="36"/>
      <c r="AR156" s="36"/>
      <c r="AS156" s="36"/>
      <c r="AT156" s="36"/>
      <c r="AU156" s="36"/>
      <c r="AV156" s="36"/>
      <c r="AW156" s="36"/>
      <c r="AX156" s="36"/>
      <c r="AY156" s="36"/>
    </row>
    <row r="157" spans="1:51" s="37" customFormat="1" ht="12" x14ac:dyDescent="0.2">
      <c r="A157" s="85" t="s">
        <v>70</v>
      </c>
      <c r="B157" s="38" t="s">
        <v>164</v>
      </c>
      <c r="C157" s="36" t="s">
        <v>206</v>
      </c>
      <c r="D157" s="407">
        <v>380</v>
      </c>
      <c r="E157" s="407">
        <v>245</v>
      </c>
      <c r="F157" s="407">
        <v>56</v>
      </c>
      <c r="G157" s="406">
        <v>5</v>
      </c>
      <c r="H157" s="408">
        <v>0.79</v>
      </c>
      <c r="I157" s="408">
        <v>0.6</v>
      </c>
      <c r="J157" s="406">
        <v>1.7</v>
      </c>
      <c r="K157" s="408">
        <v>0.31</v>
      </c>
      <c r="L157" s="408">
        <v>0.49</v>
      </c>
      <c r="M157" s="406">
        <v>1.5</v>
      </c>
      <c r="N157" s="406">
        <v>2</v>
      </c>
      <c r="O157" s="407">
        <v>14</v>
      </c>
      <c r="P157" s="407">
        <v>2500</v>
      </c>
      <c r="Q157" s="407">
        <v>150</v>
      </c>
      <c r="R157" s="406">
        <v>3.7</v>
      </c>
      <c r="S157" s="408">
        <v>0.7</v>
      </c>
      <c r="T157" s="406">
        <v>3.1</v>
      </c>
      <c r="U157" s="406">
        <v>2.1</v>
      </c>
      <c r="V157" s="35"/>
      <c r="W157" s="35"/>
      <c r="X157" s="35"/>
      <c r="Y157" s="35"/>
      <c r="Z157" s="35"/>
      <c r="AA157" s="35"/>
      <c r="AB157" s="35"/>
      <c r="AC157" s="35"/>
      <c r="AD157" s="35"/>
      <c r="AE157" s="35"/>
      <c r="AF157" s="35"/>
      <c r="AG157" s="35"/>
      <c r="AH157" s="35"/>
      <c r="AI157" s="35"/>
      <c r="AJ157" s="35"/>
      <c r="AK157" s="35"/>
      <c r="AL157" s="35"/>
      <c r="AM157" s="35"/>
      <c r="AN157" s="36"/>
      <c r="AO157" s="36"/>
      <c r="AP157" s="36"/>
      <c r="AQ157" s="36"/>
      <c r="AR157" s="36"/>
      <c r="AS157" s="36"/>
      <c r="AT157" s="36"/>
      <c r="AU157" s="36"/>
      <c r="AV157" s="36"/>
      <c r="AW157" s="36"/>
      <c r="AX157" s="36"/>
      <c r="AY157" s="36"/>
    </row>
    <row r="158" spans="1:51" s="37" customFormat="1" ht="12" x14ac:dyDescent="0.2">
      <c r="A158" s="85" t="s">
        <v>70</v>
      </c>
      <c r="B158" s="38" t="s">
        <v>164</v>
      </c>
      <c r="C158" s="449">
        <v>45212</v>
      </c>
      <c r="D158" s="407">
        <v>270</v>
      </c>
      <c r="E158" s="407">
        <v>147</v>
      </c>
      <c r="F158" s="406">
        <v>6</v>
      </c>
      <c r="G158" s="414">
        <v>2</v>
      </c>
      <c r="H158" s="408">
        <v>0.61</v>
      </c>
      <c r="I158" s="408">
        <v>0.17</v>
      </c>
      <c r="J158" s="406">
        <v>1.1000000000000001</v>
      </c>
      <c r="K158" s="411">
        <v>2.3E-2</v>
      </c>
      <c r="L158" s="408">
        <v>0.38</v>
      </c>
      <c r="M158" s="406">
        <v>1.1000000000000001</v>
      </c>
      <c r="N158" s="408">
        <v>0.63</v>
      </c>
      <c r="O158" s="406">
        <v>6.2</v>
      </c>
      <c r="P158" s="407">
        <v>2100</v>
      </c>
      <c r="Q158" s="407">
        <v>43</v>
      </c>
      <c r="R158" s="406">
        <v>4.3</v>
      </c>
      <c r="S158" s="408">
        <v>0.94</v>
      </c>
      <c r="T158" s="406">
        <v>3.3</v>
      </c>
      <c r="U158" s="406">
        <v>3.2</v>
      </c>
      <c r="V158" s="35"/>
      <c r="W158" s="35"/>
      <c r="X158" s="35"/>
      <c r="Y158" s="35"/>
      <c r="Z158" s="35"/>
      <c r="AA158" s="35"/>
      <c r="AB158" s="35"/>
      <c r="AC158" s="35"/>
      <c r="AD158" s="35"/>
      <c r="AE158" s="35"/>
      <c r="AF158" s="35"/>
      <c r="AG158" s="35"/>
      <c r="AH158" s="35"/>
      <c r="AI158" s="35"/>
      <c r="AJ158" s="35"/>
      <c r="AK158" s="35"/>
      <c r="AL158" s="35"/>
      <c r="AM158" s="35"/>
      <c r="AN158" s="36"/>
      <c r="AO158" s="36"/>
      <c r="AP158" s="36"/>
      <c r="AQ158" s="36"/>
      <c r="AR158" s="36"/>
      <c r="AS158" s="36"/>
      <c r="AT158" s="36"/>
      <c r="AU158" s="36"/>
      <c r="AV158" s="36"/>
      <c r="AW158" s="36"/>
      <c r="AX158" s="36"/>
      <c r="AY158" s="36"/>
    </row>
    <row r="159" spans="1:51" s="37" customFormat="1" ht="12" x14ac:dyDescent="0.2">
      <c r="A159" s="85" t="s">
        <v>70</v>
      </c>
      <c r="B159" s="38" t="s">
        <v>164</v>
      </c>
      <c r="C159" s="449">
        <v>45274</v>
      </c>
      <c r="D159" s="407">
        <v>260</v>
      </c>
      <c r="E159" s="407">
        <v>143</v>
      </c>
      <c r="F159" s="414">
        <v>5</v>
      </c>
      <c r="G159" s="406">
        <v>2</v>
      </c>
      <c r="H159" s="408">
        <v>0.44</v>
      </c>
      <c r="I159" s="408">
        <v>0.68</v>
      </c>
      <c r="J159" s="406">
        <v>1.1000000000000001</v>
      </c>
      <c r="K159" s="411">
        <v>2.5000000000000001E-2</v>
      </c>
      <c r="L159" s="408">
        <v>0.41</v>
      </c>
      <c r="M159" s="406">
        <v>1.2</v>
      </c>
      <c r="N159" s="408">
        <v>0.47</v>
      </c>
      <c r="O159" s="406">
        <v>9.9</v>
      </c>
      <c r="P159" s="407">
        <v>2600</v>
      </c>
      <c r="Q159" s="407">
        <v>180</v>
      </c>
      <c r="R159" s="406">
        <v>4.8</v>
      </c>
      <c r="S159" s="408">
        <v>1</v>
      </c>
      <c r="T159" s="406">
        <v>4.0999999999999996</v>
      </c>
      <c r="U159" s="406">
        <v>3.9</v>
      </c>
      <c r="V159" s="35"/>
      <c r="W159" s="35"/>
      <c r="X159" s="35"/>
      <c r="Y159" s="35"/>
      <c r="Z159" s="35"/>
      <c r="AA159" s="35"/>
      <c r="AB159" s="35"/>
      <c r="AC159" s="35"/>
      <c r="AD159" s="35"/>
      <c r="AE159" s="35"/>
      <c r="AF159" s="35"/>
      <c r="AG159" s="35"/>
      <c r="AH159" s="35"/>
      <c r="AI159" s="35"/>
      <c r="AJ159" s="35"/>
      <c r="AK159" s="35"/>
      <c r="AL159" s="35"/>
      <c r="AM159" s="35"/>
      <c r="AN159" s="36"/>
      <c r="AO159" s="36"/>
      <c r="AP159" s="36"/>
      <c r="AQ159" s="36"/>
      <c r="AR159" s="36"/>
      <c r="AS159" s="36"/>
      <c r="AT159" s="36"/>
      <c r="AU159" s="36"/>
      <c r="AV159" s="36"/>
      <c r="AW159" s="36"/>
      <c r="AX159" s="36"/>
      <c r="AY159" s="36"/>
    </row>
    <row r="160" spans="1:51" s="37" customFormat="1" ht="12" x14ac:dyDescent="0.2">
      <c r="A160" s="35"/>
      <c r="B160" s="35"/>
      <c r="C160" s="46"/>
      <c r="D160" s="48"/>
      <c r="E160" s="48"/>
      <c r="F160" s="47"/>
      <c r="G160" s="47"/>
      <c r="H160" s="47"/>
      <c r="I160" s="47"/>
      <c r="J160" s="47"/>
      <c r="K160" s="49"/>
      <c r="L160" s="48"/>
      <c r="M160" s="50"/>
      <c r="N160" s="48"/>
      <c r="O160" s="50"/>
      <c r="P160" s="47"/>
      <c r="Q160" s="47"/>
      <c r="R160" s="50"/>
      <c r="S160" s="50"/>
      <c r="T160" s="50"/>
      <c r="U160" s="47"/>
      <c r="V160" s="35"/>
      <c r="W160" s="35"/>
      <c r="X160" s="35"/>
      <c r="Y160" s="35"/>
      <c r="Z160" s="35"/>
      <c r="AA160" s="35"/>
      <c r="AB160" s="35"/>
      <c r="AC160" s="35"/>
      <c r="AD160" s="35"/>
      <c r="AE160" s="35"/>
      <c r="AF160" s="35"/>
      <c r="AG160" s="35"/>
      <c r="AH160" s="35"/>
      <c r="AI160" s="35"/>
      <c r="AJ160" s="35"/>
      <c r="AK160" s="35"/>
      <c r="AL160" s="35"/>
      <c r="AM160" s="35"/>
      <c r="AN160" s="36"/>
      <c r="AO160" s="36"/>
      <c r="AP160" s="36"/>
      <c r="AQ160" s="36"/>
      <c r="AR160" s="36"/>
      <c r="AS160" s="36"/>
      <c r="AT160" s="36"/>
      <c r="AU160" s="36"/>
      <c r="AV160" s="36"/>
      <c r="AW160" s="36"/>
      <c r="AX160" s="36"/>
      <c r="AY160" s="36"/>
    </row>
    <row r="161" spans="1:51" s="37" customFormat="1" ht="12" x14ac:dyDescent="0.2">
      <c r="A161" s="35"/>
      <c r="B161" s="35"/>
      <c r="C161" s="46" t="s">
        <v>99</v>
      </c>
      <c r="D161" s="124">
        <f>MIN(D154:D159)</f>
        <v>85</v>
      </c>
      <c r="E161" s="124"/>
      <c r="F161" s="124">
        <f>MIN(F154:F159)</f>
        <v>5</v>
      </c>
      <c r="G161" s="124"/>
      <c r="H161" s="124"/>
      <c r="I161" s="125">
        <f t="shared" ref="I161:U161" si="24">MIN(I154:I159)</f>
        <v>0.17</v>
      </c>
      <c r="J161" s="125">
        <f t="shared" si="24"/>
        <v>1</v>
      </c>
      <c r="K161" s="125">
        <f t="shared" si="24"/>
        <v>1.2999999999999999E-2</v>
      </c>
      <c r="L161" s="125">
        <f t="shared" si="24"/>
        <v>0.35</v>
      </c>
      <c r="M161" s="123">
        <f t="shared" si="24"/>
        <v>0.96</v>
      </c>
      <c r="N161" s="123">
        <f t="shared" si="24"/>
        <v>0.34</v>
      </c>
      <c r="O161" s="123">
        <f t="shared" si="24"/>
        <v>6.2</v>
      </c>
      <c r="P161" s="124">
        <f t="shared" si="24"/>
        <v>1300</v>
      </c>
      <c r="Q161" s="124">
        <f t="shared" si="24"/>
        <v>43</v>
      </c>
      <c r="R161" s="123">
        <f t="shared" si="24"/>
        <v>3.7</v>
      </c>
      <c r="S161" s="123">
        <f t="shared" si="24"/>
        <v>0.7</v>
      </c>
      <c r="T161" s="123">
        <f t="shared" si="24"/>
        <v>3.1</v>
      </c>
      <c r="U161" s="123">
        <f t="shared" si="24"/>
        <v>2.1</v>
      </c>
      <c r="V161" s="35"/>
      <c r="W161" s="35"/>
      <c r="X161" s="35"/>
      <c r="Y161" s="35"/>
      <c r="Z161" s="35"/>
      <c r="AA161" s="35"/>
      <c r="AB161" s="35"/>
      <c r="AC161" s="35"/>
      <c r="AD161" s="35"/>
      <c r="AE161" s="35"/>
      <c r="AF161" s="35"/>
      <c r="AG161" s="35"/>
      <c r="AH161" s="35"/>
      <c r="AI161" s="35"/>
      <c r="AJ161" s="35"/>
      <c r="AK161" s="35"/>
      <c r="AL161" s="35"/>
      <c r="AM161" s="35"/>
      <c r="AN161" s="36"/>
      <c r="AO161" s="36"/>
      <c r="AP161" s="36"/>
      <c r="AQ161" s="36"/>
      <c r="AR161" s="36"/>
      <c r="AS161" s="36"/>
      <c r="AT161" s="36"/>
      <c r="AU161" s="36"/>
      <c r="AV161" s="36"/>
      <c r="AW161" s="36"/>
      <c r="AX161" s="36"/>
      <c r="AY161" s="36"/>
    </row>
    <row r="162" spans="1:51" s="37" customFormat="1" ht="12" x14ac:dyDescent="0.2">
      <c r="A162" s="35"/>
      <c r="B162" s="35"/>
      <c r="C162" s="46" t="s">
        <v>100</v>
      </c>
      <c r="D162" s="124">
        <f>AVERAGE(D154:D159)</f>
        <v>239.16666666666666</v>
      </c>
      <c r="E162" s="124"/>
      <c r="F162" s="124">
        <f>AVERAGE(F154:F159)</f>
        <v>20.333333333333332</v>
      </c>
      <c r="G162" s="124"/>
      <c r="H162" s="124"/>
      <c r="I162" s="125">
        <f t="shared" ref="I162:U162" si="25">AVERAGE(I154:I159)</f>
        <v>0.46166666666666667</v>
      </c>
      <c r="J162" s="125">
        <f t="shared" si="25"/>
        <v>1.3</v>
      </c>
      <c r="K162" s="125">
        <f t="shared" si="25"/>
        <v>7.2333333333333347E-2</v>
      </c>
      <c r="L162" s="125">
        <f t="shared" si="25"/>
        <v>0.4283333333333334</v>
      </c>
      <c r="M162" s="123">
        <f t="shared" si="25"/>
        <v>1.46</v>
      </c>
      <c r="N162" s="123">
        <f t="shared" si="25"/>
        <v>0.73166666666666658</v>
      </c>
      <c r="O162" s="123">
        <f t="shared" si="25"/>
        <v>10.15</v>
      </c>
      <c r="P162" s="124">
        <f t="shared" si="25"/>
        <v>2000</v>
      </c>
      <c r="Q162" s="124">
        <f t="shared" si="25"/>
        <v>107.5</v>
      </c>
      <c r="R162" s="123">
        <f t="shared" si="25"/>
        <v>5.05</v>
      </c>
      <c r="S162" s="123">
        <f t="shared" si="25"/>
        <v>1.0033333333333332</v>
      </c>
      <c r="T162" s="123">
        <f t="shared" si="25"/>
        <v>4.6333333333333337</v>
      </c>
      <c r="U162" s="123">
        <f t="shared" si="25"/>
        <v>3.1999999999999997</v>
      </c>
      <c r="V162" s="35"/>
      <c r="W162" s="35"/>
      <c r="X162" s="35"/>
      <c r="Y162" s="35"/>
      <c r="Z162" s="35"/>
      <c r="AA162" s="35"/>
      <c r="AB162" s="35"/>
      <c r="AC162" s="35"/>
      <c r="AD162" s="35"/>
      <c r="AE162" s="35"/>
      <c r="AF162" s="35"/>
      <c r="AG162" s="35"/>
      <c r="AH162" s="35"/>
      <c r="AI162" s="35"/>
      <c r="AJ162" s="35"/>
      <c r="AK162" s="35"/>
      <c r="AL162" s="35"/>
      <c r="AM162" s="35"/>
      <c r="AN162" s="36"/>
      <c r="AO162" s="36"/>
      <c r="AP162" s="36"/>
      <c r="AQ162" s="36"/>
      <c r="AR162" s="36"/>
      <c r="AS162" s="36"/>
      <c r="AT162" s="36"/>
      <c r="AU162" s="36"/>
      <c r="AV162" s="36"/>
      <c r="AW162" s="36"/>
      <c r="AX162" s="36"/>
      <c r="AY162" s="36"/>
    </row>
    <row r="163" spans="1:51" s="37" customFormat="1" ht="12" x14ac:dyDescent="0.2">
      <c r="A163" s="35"/>
      <c r="B163" s="35"/>
      <c r="C163" s="46" t="s">
        <v>101</v>
      </c>
      <c r="D163" s="124">
        <f>MAX(D154:D159)</f>
        <v>380</v>
      </c>
      <c r="E163" s="124"/>
      <c r="F163" s="124">
        <f>MAX(F154:F159)</f>
        <v>56</v>
      </c>
      <c r="G163" s="124"/>
      <c r="H163" s="124"/>
      <c r="I163" s="125">
        <f t="shared" ref="I163:U163" si="26">MAX(I154:I159)</f>
        <v>0.68</v>
      </c>
      <c r="J163" s="125">
        <f t="shared" si="26"/>
        <v>1.8</v>
      </c>
      <c r="K163" s="125">
        <f t="shared" si="26"/>
        <v>0.31</v>
      </c>
      <c r="L163" s="125">
        <f t="shared" si="26"/>
        <v>0.55000000000000004</v>
      </c>
      <c r="M163" s="123">
        <f t="shared" si="26"/>
        <v>2.4</v>
      </c>
      <c r="N163" s="123">
        <f t="shared" si="26"/>
        <v>2</v>
      </c>
      <c r="O163" s="123">
        <f t="shared" si="26"/>
        <v>14</v>
      </c>
      <c r="P163" s="124">
        <f t="shared" si="26"/>
        <v>2600</v>
      </c>
      <c r="Q163" s="124">
        <f t="shared" si="26"/>
        <v>180</v>
      </c>
      <c r="R163" s="123">
        <f t="shared" si="26"/>
        <v>9</v>
      </c>
      <c r="S163" s="123">
        <f t="shared" si="26"/>
        <v>1.8</v>
      </c>
      <c r="T163" s="123">
        <f t="shared" si="26"/>
        <v>9</v>
      </c>
      <c r="U163" s="123">
        <f t="shared" si="26"/>
        <v>4</v>
      </c>
      <c r="V163" s="35"/>
      <c r="W163" s="35"/>
      <c r="X163" s="35"/>
      <c r="Y163" s="35"/>
      <c r="Z163" s="35"/>
      <c r="AA163" s="35"/>
      <c r="AB163" s="35"/>
      <c r="AC163" s="35"/>
      <c r="AD163" s="35"/>
      <c r="AE163" s="35"/>
      <c r="AF163" s="35"/>
      <c r="AG163" s="35"/>
      <c r="AH163" s="35"/>
      <c r="AI163" s="35"/>
      <c r="AJ163" s="35"/>
      <c r="AK163" s="35"/>
      <c r="AL163" s="35"/>
      <c r="AM163" s="35"/>
      <c r="AN163" s="36"/>
      <c r="AO163" s="36"/>
      <c r="AP163" s="36"/>
      <c r="AQ163" s="36"/>
      <c r="AR163" s="36"/>
      <c r="AS163" s="36"/>
      <c r="AT163" s="36"/>
      <c r="AU163" s="36"/>
      <c r="AV163" s="36"/>
      <c r="AW163" s="36"/>
      <c r="AX163" s="36"/>
      <c r="AY163" s="36"/>
    </row>
    <row r="164" spans="1:51" s="37" customFormat="1" ht="12" x14ac:dyDescent="0.2">
      <c r="A164" s="35"/>
      <c r="B164" s="35"/>
      <c r="C164" s="46"/>
      <c r="D164" s="48"/>
      <c r="E164" s="48"/>
      <c r="F164" s="47"/>
      <c r="G164" s="47"/>
      <c r="H164" s="47"/>
      <c r="I164" s="47"/>
      <c r="J164" s="50"/>
      <c r="K164" s="49"/>
      <c r="L164" s="48"/>
      <c r="M164" s="50"/>
      <c r="N164" s="50"/>
      <c r="O164" s="50"/>
      <c r="P164" s="47"/>
      <c r="Q164" s="47"/>
      <c r="R164" s="50"/>
      <c r="S164" s="50"/>
      <c r="T164" s="50"/>
      <c r="U164" s="47"/>
      <c r="V164" s="35"/>
      <c r="W164" s="35"/>
      <c r="X164" s="35"/>
      <c r="Y164" s="35"/>
      <c r="Z164" s="35"/>
      <c r="AA164" s="35"/>
      <c r="AB164" s="35"/>
      <c r="AC164" s="35"/>
      <c r="AD164" s="35"/>
      <c r="AE164" s="35"/>
      <c r="AF164" s="35"/>
      <c r="AG164" s="35"/>
      <c r="AH164" s="35"/>
      <c r="AI164" s="35"/>
      <c r="AJ164" s="35"/>
      <c r="AK164" s="35"/>
      <c r="AL164" s="35"/>
      <c r="AM164" s="35"/>
      <c r="AN164" s="36"/>
      <c r="AO164" s="36"/>
      <c r="AP164" s="36"/>
      <c r="AQ164" s="36"/>
      <c r="AR164" s="36"/>
      <c r="AS164" s="36"/>
      <c r="AT164" s="36"/>
      <c r="AU164" s="36"/>
      <c r="AV164" s="36"/>
      <c r="AW164" s="36"/>
      <c r="AX164" s="36"/>
      <c r="AY164" s="36"/>
    </row>
    <row r="165" spans="1:51" s="37" customFormat="1" ht="12" x14ac:dyDescent="0.2">
      <c r="A165" s="35"/>
      <c r="B165" s="35"/>
      <c r="C165" s="46"/>
      <c r="D165" s="55"/>
      <c r="E165" s="55"/>
      <c r="F165" s="55"/>
      <c r="G165" s="55"/>
      <c r="H165" s="55"/>
      <c r="I165" s="62"/>
      <c r="J165" s="62"/>
      <c r="K165" s="63"/>
      <c r="L165" s="55"/>
      <c r="M165" s="56"/>
      <c r="N165" s="56"/>
      <c r="O165" s="56"/>
      <c r="P165" s="62"/>
      <c r="Q165" s="62"/>
      <c r="R165" s="56"/>
      <c r="S165" s="56"/>
      <c r="T165" s="56"/>
      <c r="U165" s="55"/>
      <c r="V165" s="35"/>
      <c r="W165" s="35"/>
      <c r="X165" s="35"/>
      <c r="Y165" s="35"/>
      <c r="Z165" s="35"/>
      <c r="AA165" s="35"/>
      <c r="AB165" s="35"/>
      <c r="AC165" s="35"/>
      <c r="AD165" s="35"/>
      <c r="AE165" s="35"/>
      <c r="AF165" s="35"/>
      <c r="AG165" s="35"/>
      <c r="AH165" s="35"/>
      <c r="AI165" s="35"/>
      <c r="AJ165" s="35"/>
      <c r="AK165" s="35"/>
      <c r="AL165" s="35"/>
      <c r="AM165" s="35"/>
      <c r="AN165" s="36"/>
      <c r="AO165" s="36"/>
      <c r="AP165" s="36"/>
      <c r="AQ165" s="36"/>
      <c r="AR165" s="36"/>
      <c r="AS165" s="36"/>
      <c r="AT165" s="36"/>
      <c r="AU165" s="36"/>
      <c r="AV165" s="36"/>
      <c r="AW165" s="36"/>
      <c r="AX165" s="36"/>
      <c r="AY165" s="36"/>
    </row>
    <row r="166" spans="1:51" s="37" customFormat="1" ht="12" x14ac:dyDescent="0.2">
      <c r="A166" s="85">
        <v>554</v>
      </c>
      <c r="B166" s="38" t="s">
        <v>72</v>
      </c>
      <c r="C166" s="64">
        <v>44973</v>
      </c>
      <c r="D166" s="52">
        <v>230</v>
      </c>
      <c r="E166" s="97">
        <v>124</v>
      </c>
      <c r="F166" s="97">
        <v>28</v>
      </c>
      <c r="G166" s="164">
        <v>3</v>
      </c>
      <c r="H166" s="141">
        <v>0.35</v>
      </c>
      <c r="I166" s="39">
        <v>0.34</v>
      </c>
      <c r="J166" s="39">
        <v>0.73</v>
      </c>
      <c r="K166" s="149">
        <v>0.03</v>
      </c>
      <c r="L166" s="39">
        <v>0.28000000000000003</v>
      </c>
      <c r="M166" s="39">
        <v>0.73</v>
      </c>
      <c r="N166" s="39">
        <v>0.45</v>
      </c>
      <c r="O166" s="41">
        <v>6.8</v>
      </c>
      <c r="P166" s="52">
        <v>1200</v>
      </c>
      <c r="Q166" s="52">
        <v>87</v>
      </c>
      <c r="R166" s="41">
        <v>3.7</v>
      </c>
      <c r="S166" s="39">
        <v>0.75</v>
      </c>
      <c r="T166" s="41">
        <v>3.7</v>
      </c>
      <c r="U166" s="42">
        <v>2.7</v>
      </c>
      <c r="V166" s="35"/>
      <c r="W166" s="35"/>
      <c r="X166" s="35"/>
      <c r="Y166" s="35"/>
      <c r="Z166" s="35"/>
      <c r="AA166" s="35"/>
      <c r="AB166" s="35"/>
      <c r="AC166" s="35"/>
      <c r="AD166" s="35"/>
      <c r="AE166" s="35"/>
      <c r="AF166" s="35"/>
      <c r="AG166" s="35"/>
      <c r="AH166" s="35"/>
      <c r="AI166" s="35"/>
      <c r="AJ166" s="35"/>
      <c r="AK166" s="35"/>
      <c r="AL166" s="35"/>
      <c r="AM166" s="35"/>
      <c r="AN166" s="36"/>
      <c r="AO166" s="36"/>
      <c r="AP166" s="36"/>
      <c r="AQ166" s="36"/>
      <c r="AR166" s="36"/>
      <c r="AS166" s="36"/>
      <c r="AT166" s="36"/>
      <c r="AU166" s="36"/>
      <c r="AV166" s="36"/>
      <c r="AW166" s="36"/>
      <c r="AX166" s="36"/>
      <c r="AY166" s="36"/>
    </row>
    <row r="167" spans="1:51" s="37" customFormat="1" ht="12" x14ac:dyDescent="0.2">
      <c r="A167" s="85">
        <v>554</v>
      </c>
      <c r="B167" s="38" t="s">
        <v>72</v>
      </c>
      <c r="C167" s="64">
        <v>45036</v>
      </c>
      <c r="D167" s="52">
        <v>220</v>
      </c>
      <c r="E167" s="97">
        <v>101</v>
      </c>
      <c r="F167" s="97">
        <v>15</v>
      </c>
      <c r="G167" s="230">
        <v>30</v>
      </c>
      <c r="H167" s="141">
        <v>0.32</v>
      </c>
      <c r="I167" s="39">
        <v>0.3</v>
      </c>
      <c r="J167" s="39">
        <v>0.66</v>
      </c>
      <c r="K167" s="149">
        <v>2.5000000000000001E-2</v>
      </c>
      <c r="L167" s="39">
        <v>0.34</v>
      </c>
      <c r="M167" s="39">
        <v>0.64</v>
      </c>
      <c r="N167" s="39">
        <v>0.39</v>
      </c>
      <c r="O167" s="41">
        <v>4.7</v>
      </c>
      <c r="P167" s="52">
        <v>1000</v>
      </c>
      <c r="Q167" s="52">
        <v>64</v>
      </c>
      <c r="R167" s="41">
        <v>3.4</v>
      </c>
      <c r="S167" s="39">
        <v>0.75</v>
      </c>
      <c r="T167" s="41">
        <v>3.5</v>
      </c>
      <c r="U167" s="42">
        <v>2.7</v>
      </c>
      <c r="V167" s="35"/>
      <c r="W167" s="35"/>
      <c r="X167" s="35"/>
      <c r="Y167" s="35"/>
      <c r="Z167" s="35"/>
      <c r="AA167" s="35"/>
      <c r="AB167" s="35"/>
      <c r="AC167" s="35"/>
      <c r="AD167" s="35"/>
      <c r="AE167" s="35"/>
      <c r="AF167" s="35"/>
      <c r="AG167" s="35"/>
      <c r="AH167" s="35"/>
      <c r="AI167" s="35"/>
      <c r="AJ167" s="35"/>
      <c r="AK167" s="35"/>
      <c r="AL167" s="35"/>
      <c r="AM167" s="35"/>
      <c r="AN167" s="36"/>
      <c r="AO167" s="36"/>
      <c r="AP167" s="36"/>
      <c r="AQ167" s="36"/>
      <c r="AR167" s="36"/>
      <c r="AS167" s="36"/>
      <c r="AT167" s="36"/>
      <c r="AU167" s="36"/>
      <c r="AV167" s="36"/>
      <c r="AW167" s="36"/>
      <c r="AX167" s="36"/>
      <c r="AY167" s="36"/>
    </row>
    <row r="168" spans="1:51" s="37" customFormat="1" ht="12" x14ac:dyDescent="0.2">
      <c r="A168" s="85">
        <v>554</v>
      </c>
      <c r="B168" s="38" t="s">
        <v>72</v>
      </c>
      <c r="C168" s="64">
        <v>45092</v>
      </c>
      <c r="D168" s="52">
        <v>110</v>
      </c>
      <c r="E168" s="97">
        <v>41</v>
      </c>
      <c r="F168" s="97">
        <v>5</v>
      </c>
      <c r="G168" s="220">
        <v>2</v>
      </c>
      <c r="H168" s="141">
        <v>0.38</v>
      </c>
      <c r="I168" s="39">
        <v>0.34</v>
      </c>
      <c r="J168" s="39">
        <v>1.4</v>
      </c>
      <c r="K168" s="40">
        <v>1.7000000000000001E-2</v>
      </c>
      <c r="L168" s="39">
        <v>0.51</v>
      </c>
      <c r="M168" s="39">
        <v>1.2</v>
      </c>
      <c r="N168" s="39">
        <v>0.34</v>
      </c>
      <c r="O168" s="41">
        <v>6.5</v>
      </c>
      <c r="P168" s="52">
        <v>1400</v>
      </c>
      <c r="Q168" s="52">
        <v>120</v>
      </c>
      <c r="R168" s="41">
        <v>7.3</v>
      </c>
      <c r="S168" s="41">
        <v>2.4</v>
      </c>
      <c r="T168" s="41">
        <v>7.6</v>
      </c>
      <c r="U168" s="42">
        <v>2.6</v>
      </c>
      <c r="V168" s="35"/>
      <c r="W168" s="35"/>
      <c r="X168" s="35"/>
      <c r="Y168" s="35"/>
      <c r="Z168" s="35"/>
      <c r="AA168" s="35"/>
      <c r="AB168" s="35"/>
      <c r="AC168" s="35"/>
      <c r="AD168" s="35"/>
      <c r="AE168" s="35"/>
      <c r="AF168" s="35"/>
      <c r="AG168" s="35"/>
      <c r="AH168" s="35"/>
      <c r="AI168" s="35"/>
      <c r="AJ168" s="35"/>
      <c r="AK168" s="35"/>
      <c r="AL168" s="35"/>
      <c r="AM168" s="35"/>
      <c r="AN168" s="36"/>
      <c r="AO168" s="36"/>
      <c r="AP168" s="36"/>
      <c r="AQ168" s="36"/>
      <c r="AR168" s="36"/>
      <c r="AS168" s="36"/>
      <c r="AT168" s="36"/>
      <c r="AU168" s="36"/>
      <c r="AV168" s="36"/>
      <c r="AW168" s="36"/>
      <c r="AX168" s="36"/>
      <c r="AY168" s="36"/>
    </row>
    <row r="169" spans="1:51" s="37" customFormat="1" ht="12" x14ac:dyDescent="0.2">
      <c r="A169" s="85">
        <v>554</v>
      </c>
      <c r="B169" s="38" t="s">
        <v>72</v>
      </c>
      <c r="C169" s="36" t="s">
        <v>208</v>
      </c>
      <c r="D169" s="407">
        <v>240</v>
      </c>
      <c r="E169" s="407">
        <v>108</v>
      </c>
      <c r="F169" s="407">
        <v>12</v>
      </c>
      <c r="G169" s="406">
        <v>3</v>
      </c>
      <c r="H169" s="408">
        <v>0.55000000000000004</v>
      </c>
      <c r="I169" s="408">
        <v>0.32</v>
      </c>
      <c r="J169" s="408">
        <v>0.97</v>
      </c>
      <c r="K169" s="408">
        <v>0.36</v>
      </c>
      <c r="L169" s="408">
        <v>0.34</v>
      </c>
      <c r="M169" s="408">
        <v>0.9</v>
      </c>
      <c r="N169" s="406">
        <v>1.4</v>
      </c>
      <c r="O169" s="406">
        <v>6.1</v>
      </c>
      <c r="P169" s="407">
        <v>1500</v>
      </c>
      <c r="Q169" s="407">
        <v>110</v>
      </c>
      <c r="R169" s="406">
        <v>3.5</v>
      </c>
      <c r="S169" s="408">
        <v>0.73</v>
      </c>
      <c r="T169" s="406">
        <v>3.8</v>
      </c>
      <c r="U169" s="406">
        <v>2.1</v>
      </c>
      <c r="V169" s="35"/>
      <c r="W169" s="35"/>
      <c r="X169" s="35"/>
      <c r="Y169" s="35"/>
      <c r="Z169" s="35"/>
      <c r="AA169" s="35"/>
      <c r="AB169" s="35"/>
      <c r="AC169" s="35"/>
      <c r="AD169" s="35"/>
      <c r="AE169" s="35"/>
      <c r="AF169" s="35"/>
      <c r="AG169" s="35"/>
      <c r="AH169" s="35"/>
      <c r="AI169" s="35"/>
      <c r="AJ169" s="35"/>
      <c r="AK169" s="35"/>
      <c r="AL169" s="35"/>
      <c r="AM169" s="35"/>
      <c r="AN169" s="36"/>
      <c r="AO169" s="36"/>
      <c r="AP169" s="36"/>
      <c r="AQ169" s="36"/>
      <c r="AR169" s="36"/>
      <c r="AS169" s="36"/>
      <c r="AT169" s="36"/>
      <c r="AU169" s="36"/>
      <c r="AV169" s="36"/>
      <c r="AW169" s="36"/>
      <c r="AX169" s="36"/>
      <c r="AY169" s="36"/>
    </row>
    <row r="170" spans="1:51" s="37" customFormat="1" ht="12" x14ac:dyDescent="0.2">
      <c r="A170" s="85">
        <v>554</v>
      </c>
      <c r="B170" s="38" t="s">
        <v>72</v>
      </c>
      <c r="C170" s="449">
        <v>45212</v>
      </c>
      <c r="D170" s="407">
        <v>290</v>
      </c>
      <c r="E170" s="407">
        <v>149</v>
      </c>
      <c r="F170" s="414">
        <v>5</v>
      </c>
      <c r="G170" s="406">
        <v>3</v>
      </c>
      <c r="H170" s="408">
        <v>0.61</v>
      </c>
      <c r="I170" s="408">
        <v>0.26</v>
      </c>
      <c r="J170" s="408">
        <v>0.83</v>
      </c>
      <c r="K170" s="411">
        <v>2.5999999999999999E-2</v>
      </c>
      <c r="L170" s="408">
        <v>0.36</v>
      </c>
      <c r="M170" s="408">
        <v>0.96</v>
      </c>
      <c r="N170" s="408">
        <v>0.56000000000000005</v>
      </c>
      <c r="O170" s="406">
        <v>5.4</v>
      </c>
      <c r="P170" s="407">
        <v>2100</v>
      </c>
      <c r="Q170" s="407">
        <v>90</v>
      </c>
      <c r="R170" s="406">
        <v>3.7</v>
      </c>
      <c r="S170" s="408">
        <v>0.84</v>
      </c>
      <c r="T170" s="406">
        <v>2.8</v>
      </c>
      <c r="U170" s="406">
        <v>3.2</v>
      </c>
      <c r="V170" s="35"/>
      <c r="W170" s="35"/>
      <c r="X170" s="35"/>
      <c r="Y170" s="35"/>
      <c r="Z170" s="35"/>
      <c r="AA170" s="35"/>
      <c r="AB170" s="35"/>
      <c r="AC170" s="35"/>
      <c r="AD170" s="35"/>
      <c r="AE170" s="35"/>
      <c r="AF170" s="35"/>
      <c r="AG170" s="35"/>
      <c r="AH170" s="35"/>
      <c r="AI170" s="35"/>
      <c r="AJ170" s="35"/>
      <c r="AK170" s="35"/>
      <c r="AL170" s="35"/>
      <c r="AM170" s="35"/>
      <c r="AN170" s="36"/>
      <c r="AO170" s="36"/>
      <c r="AP170" s="36"/>
      <c r="AQ170" s="36"/>
      <c r="AR170" s="36"/>
      <c r="AS170" s="36"/>
      <c r="AT170" s="36"/>
      <c r="AU170" s="36"/>
      <c r="AV170" s="36"/>
      <c r="AW170" s="36"/>
      <c r="AX170" s="36"/>
      <c r="AY170" s="36"/>
    </row>
    <row r="171" spans="1:51" s="37" customFormat="1" ht="12" x14ac:dyDescent="0.2">
      <c r="A171" s="85">
        <v>554</v>
      </c>
      <c r="B171" s="38" t="s">
        <v>72</v>
      </c>
      <c r="C171" s="449">
        <v>45274</v>
      </c>
      <c r="D171" s="407">
        <v>260</v>
      </c>
      <c r="E171" s="407">
        <v>143</v>
      </c>
      <c r="F171" s="414">
        <v>5</v>
      </c>
      <c r="G171" s="406">
        <v>3</v>
      </c>
      <c r="H171" s="408">
        <v>0.42</v>
      </c>
      <c r="I171" s="408">
        <v>0.43</v>
      </c>
      <c r="J171" s="408">
        <v>0.68</v>
      </c>
      <c r="K171" s="411">
        <v>2.4E-2</v>
      </c>
      <c r="L171" s="408">
        <v>0.3</v>
      </c>
      <c r="M171" s="408">
        <v>0.75</v>
      </c>
      <c r="N171" s="408">
        <v>0.43</v>
      </c>
      <c r="O171" s="406">
        <v>5.2</v>
      </c>
      <c r="P171" s="407">
        <v>2100</v>
      </c>
      <c r="Q171" s="407">
        <v>160</v>
      </c>
      <c r="R171" s="406">
        <v>3.8</v>
      </c>
      <c r="S171" s="408">
        <v>0.79</v>
      </c>
      <c r="T171" s="406">
        <v>2.9</v>
      </c>
      <c r="U171" s="406">
        <v>3.6</v>
      </c>
      <c r="V171" s="35"/>
      <c r="W171" s="35"/>
      <c r="X171" s="35"/>
      <c r="Y171" s="35"/>
      <c r="Z171" s="35"/>
      <c r="AA171" s="35"/>
      <c r="AB171" s="35"/>
      <c r="AC171" s="35"/>
      <c r="AD171" s="35"/>
      <c r="AE171" s="35"/>
      <c r="AF171" s="35"/>
      <c r="AG171" s="35"/>
      <c r="AH171" s="35"/>
      <c r="AI171" s="35"/>
      <c r="AJ171" s="35"/>
      <c r="AK171" s="35"/>
      <c r="AL171" s="35"/>
      <c r="AM171" s="35"/>
      <c r="AN171" s="36"/>
      <c r="AO171" s="36"/>
      <c r="AP171" s="36"/>
      <c r="AQ171" s="36"/>
      <c r="AR171" s="36"/>
      <c r="AS171" s="36"/>
      <c r="AT171" s="36"/>
      <c r="AU171" s="36"/>
      <c r="AV171" s="36"/>
      <c r="AW171" s="36"/>
      <c r="AX171" s="36"/>
      <c r="AY171" s="36"/>
    </row>
    <row r="172" spans="1:51" s="37" customFormat="1" ht="12" x14ac:dyDescent="0.2">
      <c r="A172" s="35"/>
      <c r="B172" s="35"/>
      <c r="C172" s="46"/>
      <c r="D172" s="48"/>
      <c r="E172" s="48"/>
      <c r="F172" s="47"/>
      <c r="G172" s="47"/>
      <c r="H172" s="47"/>
      <c r="I172" s="47"/>
      <c r="J172" s="47"/>
      <c r="K172" s="49"/>
      <c r="L172" s="48"/>
      <c r="M172" s="50"/>
      <c r="N172" s="48"/>
      <c r="O172" s="50"/>
      <c r="P172" s="47"/>
      <c r="Q172" s="47"/>
      <c r="R172" s="50"/>
      <c r="S172" s="50"/>
      <c r="T172" s="50"/>
      <c r="U172" s="47"/>
      <c r="V172" s="35"/>
      <c r="W172" s="35"/>
      <c r="X172" s="35"/>
      <c r="Y172" s="35"/>
      <c r="Z172" s="35"/>
      <c r="AA172" s="35"/>
      <c r="AB172" s="35"/>
      <c r="AC172" s="35"/>
      <c r="AD172" s="35"/>
      <c r="AE172" s="35"/>
      <c r="AF172" s="35"/>
      <c r="AG172" s="35"/>
      <c r="AH172" s="35"/>
      <c r="AI172" s="35"/>
      <c r="AJ172" s="35"/>
      <c r="AK172" s="35"/>
      <c r="AL172" s="35"/>
      <c r="AM172" s="35"/>
      <c r="AN172" s="36"/>
      <c r="AO172" s="36"/>
      <c r="AP172" s="36"/>
      <c r="AQ172" s="36"/>
      <c r="AR172" s="36"/>
      <c r="AS172" s="36"/>
      <c r="AT172" s="36"/>
      <c r="AU172" s="36"/>
      <c r="AV172" s="36"/>
      <c r="AW172" s="36"/>
      <c r="AX172" s="36"/>
      <c r="AY172" s="36"/>
    </row>
    <row r="173" spans="1:51" s="37" customFormat="1" ht="12" x14ac:dyDescent="0.2">
      <c r="A173" s="35"/>
      <c r="B173" s="35"/>
      <c r="C173" s="46" t="s">
        <v>99</v>
      </c>
      <c r="D173" s="124">
        <f>MIN(D166:D171)</f>
        <v>110</v>
      </c>
      <c r="E173" s="124"/>
      <c r="F173" s="124">
        <f>MIN(F166:F171)</f>
        <v>5</v>
      </c>
      <c r="G173" s="124"/>
      <c r="H173" s="124"/>
      <c r="I173" s="125">
        <f t="shared" ref="I173:U173" si="27">MIN(I166:I171)</f>
        <v>0.26</v>
      </c>
      <c r="J173" s="125">
        <f t="shared" si="27"/>
        <v>0.66</v>
      </c>
      <c r="K173" s="125">
        <f t="shared" si="27"/>
        <v>1.7000000000000001E-2</v>
      </c>
      <c r="L173" s="125">
        <f t="shared" si="27"/>
        <v>0.28000000000000003</v>
      </c>
      <c r="M173" s="123">
        <f t="shared" si="27"/>
        <v>0.64</v>
      </c>
      <c r="N173" s="123">
        <f t="shared" si="27"/>
        <v>0.34</v>
      </c>
      <c r="O173" s="123">
        <f t="shared" si="27"/>
        <v>4.7</v>
      </c>
      <c r="P173" s="124">
        <f t="shared" si="27"/>
        <v>1000</v>
      </c>
      <c r="Q173" s="124">
        <f t="shared" si="27"/>
        <v>64</v>
      </c>
      <c r="R173" s="123">
        <f t="shared" si="27"/>
        <v>3.4</v>
      </c>
      <c r="S173" s="123">
        <f t="shared" si="27"/>
        <v>0.73</v>
      </c>
      <c r="T173" s="123">
        <f t="shared" si="27"/>
        <v>2.8</v>
      </c>
      <c r="U173" s="123">
        <f t="shared" si="27"/>
        <v>2.1</v>
      </c>
      <c r="V173" s="35"/>
      <c r="W173" s="35"/>
      <c r="X173" s="35"/>
      <c r="Y173" s="35"/>
      <c r="Z173" s="35"/>
      <c r="AA173" s="35"/>
      <c r="AB173" s="35"/>
      <c r="AC173" s="35"/>
      <c r="AD173" s="35"/>
      <c r="AE173" s="35"/>
      <c r="AF173" s="35"/>
      <c r="AG173" s="35"/>
      <c r="AH173" s="35"/>
      <c r="AI173" s="35"/>
      <c r="AJ173" s="35"/>
      <c r="AK173" s="35"/>
      <c r="AL173" s="35"/>
      <c r="AM173" s="35"/>
      <c r="AN173" s="36"/>
      <c r="AO173" s="36"/>
      <c r="AP173" s="36"/>
      <c r="AQ173" s="36"/>
      <c r="AR173" s="36"/>
      <c r="AS173" s="36"/>
      <c r="AT173" s="36"/>
      <c r="AU173" s="36"/>
      <c r="AV173" s="36"/>
      <c r="AW173" s="36"/>
      <c r="AX173" s="36"/>
      <c r="AY173" s="36"/>
    </row>
    <row r="174" spans="1:51" s="37" customFormat="1" ht="12" x14ac:dyDescent="0.2">
      <c r="A174" s="35"/>
      <c r="B174" s="35"/>
      <c r="C174" s="46" t="s">
        <v>100</v>
      </c>
      <c r="D174" s="124">
        <f>AVERAGE(D166:D171)</f>
        <v>225</v>
      </c>
      <c r="E174" s="124"/>
      <c r="F174" s="124">
        <f>AVERAGE(F166:F171)</f>
        <v>11.666666666666666</v>
      </c>
      <c r="G174" s="124"/>
      <c r="H174" s="124"/>
      <c r="I174" s="125">
        <f t="shared" ref="I174:U174" si="28">AVERAGE(I166:I171)</f>
        <v>0.33166666666666667</v>
      </c>
      <c r="J174" s="125">
        <f t="shared" si="28"/>
        <v>0.8783333333333333</v>
      </c>
      <c r="K174" s="125">
        <f t="shared" si="28"/>
        <v>8.033333333333334E-2</v>
      </c>
      <c r="L174" s="125">
        <f t="shared" si="28"/>
        <v>0.35499999999999998</v>
      </c>
      <c r="M174" s="123">
        <f t="shared" si="28"/>
        <v>0.86333333333333329</v>
      </c>
      <c r="N174" s="123">
        <f t="shared" si="28"/>
        <v>0.59500000000000008</v>
      </c>
      <c r="O174" s="123">
        <f t="shared" si="28"/>
        <v>5.7833333333333341</v>
      </c>
      <c r="P174" s="124">
        <f t="shared" si="28"/>
        <v>1550</v>
      </c>
      <c r="Q174" s="124">
        <f t="shared" si="28"/>
        <v>105.16666666666667</v>
      </c>
      <c r="R174" s="123">
        <f t="shared" si="28"/>
        <v>4.2333333333333334</v>
      </c>
      <c r="S174" s="123">
        <f t="shared" si="28"/>
        <v>1.0433333333333332</v>
      </c>
      <c r="T174" s="123">
        <f t="shared" si="28"/>
        <v>4.05</v>
      </c>
      <c r="U174" s="123">
        <f t="shared" si="28"/>
        <v>2.8166666666666669</v>
      </c>
      <c r="V174" s="35"/>
      <c r="W174" s="35"/>
      <c r="X174" s="35"/>
      <c r="Y174" s="35"/>
      <c r="Z174" s="35"/>
      <c r="AA174" s="35"/>
      <c r="AB174" s="35"/>
      <c r="AC174" s="35"/>
      <c r="AD174" s="35"/>
      <c r="AE174" s="35"/>
      <c r="AF174" s="35"/>
      <c r="AG174" s="35"/>
      <c r="AH174" s="35"/>
      <c r="AI174" s="35"/>
      <c r="AJ174" s="35"/>
      <c r="AK174" s="35"/>
      <c r="AL174" s="35"/>
      <c r="AM174" s="35"/>
      <c r="AN174" s="36"/>
      <c r="AO174" s="36"/>
      <c r="AP174" s="36"/>
      <c r="AQ174" s="36"/>
      <c r="AR174" s="36"/>
      <c r="AS174" s="36"/>
      <c r="AT174" s="36"/>
      <c r="AU174" s="36"/>
      <c r="AV174" s="36"/>
      <c r="AW174" s="36"/>
      <c r="AX174" s="36"/>
      <c r="AY174" s="36"/>
    </row>
    <row r="175" spans="1:51" s="37" customFormat="1" ht="12" x14ac:dyDescent="0.2">
      <c r="A175" s="35"/>
      <c r="B175" s="35"/>
      <c r="C175" s="46" t="s">
        <v>101</v>
      </c>
      <c r="D175" s="124">
        <f>MAX(D166:D171)</f>
        <v>290</v>
      </c>
      <c r="E175" s="124"/>
      <c r="F175" s="124">
        <f>MAX(F166:F171)</f>
        <v>28</v>
      </c>
      <c r="G175" s="124"/>
      <c r="H175" s="124"/>
      <c r="I175" s="125">
        <f t="shared" ref="I175:U175" si="29">MAX(I166:I171)</f>
        <v>0.43</v>
      </c>
      <c r="J175" s="125">
        <f t="shared" si="29"/>
        <v>1.4</v>
      </c>
      <c r="K175" s="125">
        <f t="shared" si="29"/>
        <v>0.36</v>
      </c>
      <c r="L175" s="125">
        <f t="shared" si="29"/>
        <v>0.51</v>
      </c>
      <c r="M175" s="123">
        <f t="shared" si="29"/>
        <v>1.2</v>
      </c>
      <c r="N175" s="123">
        <f t="shared" si="29"/>
        <v>1.4</v>
      </c>
      <c r="O175" s="123">
        <f t="shared" si="29"/>
        <v>6.8</v>
      </c>
      <c r="P175" s="124">
        <f t="shared" si="29"/>
        <v>2100</v>
      </c>
      <c r="Q175" s="124">
        <f t="shared" si="29"/>
        <v>160</v>
      </c>
      <c r="R175" s="123">
        <f t="shared" si="29"/>
        <v>7.3</v>
      </c>
      <c r="S175" s="123">
        <f t="shared" si="29"/>
        <v>2.4</v>
      </c>
      <c r="T175" s="123">
        <f t="shared" si="29"/>
        <v>7.6</v>
      </c>
      <c r="U175" s="123">
        <f t="shared" si="29"/>
        <v>3.6</v>
      </c>
      <c r="V175" s="35"/>
      <c r="W175" s="35"/>
      <c r="X175" s="35"/>
      <c r="Y175" s="35"/>
      <c r="Z175" s="35"/>
      <c r="AA175" s="35"/>
      <c r="AB175" s="35"/>
      <c r="AC175" s="35"/>
      <c r="AD175" s="35"/>
      <c r="AE175" s="35"/>
      <c r="AF175" s="35"/>
      <c r="AG175" s="35"/>
      <c r="AH175" s="35"/>
      <c r="AI175" s="35"/>
      <c r="AJ175" s="35"/>
      <c r="AK175" s="35"/>
      <c r="AL175" s="35"/>
      <c r="AM175" s="35"/>
      <c r="AN175" s="36"/>
      <c r="AO175" s="36"/>
      <c r="AP175" s="36"/>
      <c r="AQ175" s="36"/>
      <c r="AR175" s="36"/>
      <c r="AS175" s="36"/>
      <c r="AT175" s="36"/>
      <c r="AU175" s="36"/>
      <c r="AV175" s="36"/>
      <c r="AW175" s="36"/>
      <c r="AX175" s="36"/>
      <c r="AY175" s="36"/>
    </row>
    <row r="176" spans="1:51" s="37" customFormat="1" ht="12" x14ac:dyDescent="0.2">
      <c r="A176" s="35"/>
      <c r="B176" s="35"/>
      <c r="C176" s="46"/>
      <c r="D176" s="55"/>
      <c r="E176" s="55"/>
      <c r="F176" s="55"/>
      <c r="G176" s="55"/>
      <c r="H176" s="55"/>
      <c r="I176" s="62"/>
      <c r="J176" s="62"/>
      <c r="K176" s="63"/>
      <c r="L176" s="55"/>
      <c r="M176" s="56"/>
      <c r="N176" s="56"/>
      <c r="O176" s="56"/>
      <c r="P176" s="62"/>
      <c r="Q176" s="62"/>
      <c r="R176" s="56"/>
      <c r="S176" s="56"/>
      <c r="T176" s="56"/>
      <c r="U176" s="55"/>
      <c r="V176" s="35"/>
      <c r="W176" s="35"/>
      <c r="X176" s="35"/>
      <c r="Y176" s="35"/>
      <c r="Z176" s="35"/>
      <c r="AA176" s="35"/>
      <c r="AB176" s="35"/>
      <c r="AC176" s="35"/>
      <c r="AD176" s="35"/>
      <c r="AE176" s="35"/>
      <c r="AF176" s="35"/>
      <c r="AG176" s="35"/>
      <c r="AH176" s="35"/>
      <c r="AI176" s="35"/>
      <c r="AJ176" s="35"/>
      <c r="AK176" s="35"/>
      <c r="AL176" s="35"/>
      <c r="AM176" s="35"/>
      <c r="AN176" s="36"/>
      <c r="AO176" s="36"/>
      <c r="AP176" s="36"/>
      <c r="AQ176" s="36"/>
      <c r="AR176" s="36"/>
      <c r="AS176" s="36"/>
      <c r="AT176" s="36"/>
      <c r="AU176" s="36"/>
      <c r="AV176" s="36"/>
      <c r="AW176" s="36"/>
      <c r="AX176" s="36"/>
      <c r="AY176" s="36"/>
    </row>
    <row r="177" spans="1:51" s="37" customFormat="1" ht="12" x14ac:dyDescent="0.2">
      <c r="A177" s="35"/>
      <c r="B177" s="35"/>
      <c r="C177" s="46"/>
      <c r="D177" s="55"/>
      <c r="E177" s="55"/>
      <c r="F177" s="55"/>
      <c r="G177" s="55"/>
      <c r="H177" s="55"/>
      <c r="I177" s="62"/>
      <c r="J177" s="62"/>
      <c r="K177" s="63"/>
      <c r="L177" s="55"/>
      <c r="M177" s="56"/>
      <c r="N177" s="56"/>
      <c r="O177" s="56"/>
      <c r="P177" s="62"/>
      <c r="Q177" s="62"/>
      <c r="R177" s="56"/>
      <c r="S177" s="56"/>
      <c r="T177" s="56"/>
      <c r="U177" s="55"/>
      <c r="V177" s="35"/>
      <c r="W177" s="35"/>
      <c r="X177" s="35"/>
      <c r="Y177" s="35"/>
      <c r="Z177" s="35"/>
      <c r="AA177" s="35"/>
      <c r="AB177" s="35"/>
      <c r="AC177" s="35"/>
      <c r="AD177" s="35"/>
      <c r="AE177" s="35"/>
      <c r="AF177" s="35"/>
      <c r="AG177" s="35"/>
      <c r="AH177" s="35"/>
      <c r="AI177" s="35"/>
      <c r="AJ177" s="35"/>
      <c r="AK177" s="35"/>
      <c r="AL177" s="35"/>
      <c r="AM177" s="35"/>
      <c r="AN177" s="36"/>
      <c r="AO177" s="36"/>
      <c r="AP177" s="36"/>
      <c r="AQ177" s="36"/>
      <c r="AR177" s="36"/>
      <c r="AS177" s="36"/>
      <c r="AT177" s="36"/>
      <c r="AU177" s="36"/>
      <c r="AV177" s="36"/>
      <c r="AW177" s="36"/>
      <c r="AX177" s="36"/>
      <c r="AY177" s="36"/>
    </row>
    <row r="178" spans="1:51" s="37" customFormat="1" ht="12" x14ac:dyDescent="0.2">
      <c r="A178" s="85">
        <v>558</v>
      </c>
      <c r="B178" s="38" t="s">
        <v>73</v>
      </c>
      <c r="C178" s="64">
        <v>44973</v>
      </c>
      <c r="D178" s="52">
        <v>230</v>
      </c>
      <c r="E178" s="97">
        <v>126</v>
      </c>
      <c r="F178" s="97">
        <v>33</v>
      </c>
      <c r="G178" s="164">
        <v>3</v>
      </c>
      <c r="H178" s="141">
        <v>0.32</v>
      </c>
      <c r="I178" s="39">
        <v>0.3</v>
      </c>
      <c r="J178" s="39">
        <v>0.67</v>
      </c>
      <c r="K178" s="149">
        <v>0.03</v>
      </c>
      <c r="L178" s="39">
        <v>0.22</v>
      </c>
      <c r="M178" s="39">
        <v>0.54</v>
      </c>
      <c r="N178" s="39">
        <v>0.45</v>
      </c>
      <c r="O178" s="41">
        <v>5</v>
      </c>
      <c r="P178" s="52">
        <v>850</v>
      </c>
      <c r="Q178" s="52">
        <v>59</v>
      </c>
      <c r="R178" s="41">
        <v>3.4</v>
      </c>
      <c r="S178" s="39">
        <v>0.62</v>
      </c>
      <c r="T178" s="41">
        <v>3.4</v>
      </c>
      <c r="U178" s="42">
        <v>2.7</v>
      </c>
      <c r="V178" s="35"/>
      <c r="W178" s="35"/>
      <c r="X178" s="35"/>
      <c r="Y178" s="35"/>
      <c r="Z178" s="35"/>
      <c r="AA178" s="35"/>
      <c r="AB178" s="35"/>
      <c r="AC178" s="35"/>
      <c r="AD178" s="35"/>
      <c r="AE178" s="35"/>
      <c r="AF178" s="35"/>
      <c r="AG178" s="35"/>
      <c r="AH178" s="35"/>
      <c r="AI178" s="35"/>
      <c r="AJ178" s="35"/>
      <c r="AK178" s="35"/>
      <c r="AL178" s="35"/>
      <c r="AM178" s="35"/>
      <c r="AN178" s="36"/>
      <c r="AO178" s="36"/>
      <c r="AP178" s="36"/>
      <c r="AQ178" s="36"/>
      <c r="AR178" s="36"/>
      <c r="AS178" s="36"/>
      <c r="AT178" s="36"/>
      <c r="AU178" s="36"/>
      <c r="AV178" s="36"/>
      <c r="AW178" s="36"/>
      <c r="AX178" s="36"/>
      <c r="AY178" s="36"/>
    </row>
    <row r="179" spans="1:51" s="37" customFormat="1" ht="12" x14ac:dyDescent="0.2">
      <c r="A179" s="85">
        <v>558</v>
      </c>
      <c r="B179" s="38" t="s">
        <v>73</v>
      </c>
      <c r="C179" s="64">
        <v>45036</v>
      </c>
      <c r="D179" s="52">
        <v>210</v>
      </c>
      <c r="E179" s="97">
        <v>103</v>
      </c>
      <c r="F179" s="97">
        <v>17</v>
      </c>
      <c r="G179" s="230">
        <v>30</v>
      </c>
      <c r="H179" s="141">
        <v>0.3</v>
      </c>
      <c r="I179" s="39">
        <v>0.24</v>
      </c>
      <c r="J179" s="39">
        <v>0.61</v>
      </c>
      <c r="K179" s="149">
        <v>0.02</v>
      </c>
      <c r="L179" s="39">
        <v>0.21</v>
      </c>
      <c r="M179" s="39">
        <v>0.48</v>
      </c>
      <c r="N179" s="39">
        <v>0.32</v>
      </c>
      <c r="O179" s="41">
        <v>3.5</v>
      </c>
      <c r="P179" s="52">
        <v>630</v>
      </c>
      <c r="Q179" s="52">
        <v>50</v>
      </c>
      <c r="R179" s="41">
        <v>3</v>
      </c>
      <c r="S179" s="39">
        <v>0.57999999999999996</v>
      </c>
      <c r="T179" s="41">
        <v>3.4</v>
      </c>
      <c r="U179" s="42">
        <v>2.7</v>
      </c>
      <c r="V179" s="35"/>
      <c r="W179" s="35"/>
      <c r="X179" s="35"/>
      <c r="Y179" s="35"/>
      <c r="Z179" s="35"/>
      <c r="AA179" s="35"/>
      <c r="AB179" s="35"/>
      <c r="AC179" s="35"/>
      <c r="AD179" s="35"/>
      <c r="AE179" s="35"/>
      <c r="AF179" s="35"/>
      <c r="AG179" s="35"/>
      <c r="AH179" s="35"/>
      <c r="AI179" s="35"/>
      <c r="AJ179" s="35"/>
      <c r="AK179" s="35"/>
      <c r="AL179" s="35"/>
      <c r="AM179" s="35"/>
      <c r="AN179" s="36"/>
      <c r="AO179" s="36"/>
      <c r="AP179" s="36"/>
      <c r="AQ179" s="36"/>
      <c r="AR179" s="36"/>
      <c r="AS179" s="36"/>
      <c r="AT179" s="36"/>
      <c r="AU179" s="36"/>
      <c r="AV179" s="36"/>
      <c r="AW179" s="36"/>
      <c r="AX179" s="36"/>
      <c r="AY179" s="36"/>
    </row>
    <row r="180" spans="1:51" s="37" customFormat="1" ht="12" x14ac:dyDescent="0.2">
      <c r="A180" s="85">
        <v>558</v>
      </c>
      <c r="B180" s="38" t="s">
        <v>73</v>
      </c>
      <c r="C180" s="64">
        <v>45092</v>
      </c>
      <c r="D180" s="52">
        <v>140</v>
      </c>
      <c r="E180" s="97">
        <v>41</v>
      </c>
      <c r="F180" s="97">
        <v>5</v>
      </c>
      <c r="G180" s="220">
        <v>2</v>
      </c>
      <c r="H180" s="141">
        <v>0.36</v>
      </c>
      <c r="I180" s="39">
        <v>0.27</v>
      </c>
      <c r="J180" s="39">
        <v>0.73</v>
      </c>
      <c r="K180" s="40">
        <v>1.4E-2</v>
      </c>
      <c r="L180" s="39">
        <v>0.2</v>
      </c>
      <c r="M180" s="39">
        <v>0.74</v>
      </c>
      <c r="N180" s="39">
        <v>0.32</v>
      </c>
      <c r="O180" s="41">
        <v>2</v>
      </c>
      <c r="P180" s="52">
        <v>820</v>
      </c>
      <c r="Q180" s="52">
        <v>160</v>
      </c>
      <c r="R180" s="41">
        <v>3.5</v>
      </c>
      <c r="S180" s="39">
        <v>0.7</v>
      </c>
      <c r="T180" s="41">
        <v>3.9</v>
      </c>
      <c r="U180" s="42">
        <v>2</v>
      </c>
      <c r="V180" s="35"/>
      <c r="W180" s="35"/>
      <c r="X180" s="35"/>
      <c r="Y180" s="35"/>
      <c r="Z180" s="35"/>
      <c r="AA180" s="35"/>
      <c r="AB180" s="35"/>
      <c r="AC180" s="35"/>
      <c r="AD180" s="35"/>
      <c r="AE180" s="35"/>
      <c r="AF180" s="35"/>
      <c r="AG180" s="35"/>
      <c r="AH180" s="35"/>
      <c r="AI180" s="35"/>
      <c r="AJ180" s="35"/>
      <c r="AK180" s="35"/>
      <c r="AL180" s="35"/>
      <c r="AM180" s="35"/>
      <c r="AN180" s="36"/>
      <c r="AO180" s="36"/>
      <c r="AP180" s="36"/>
      <c r="AQ180" s="36"/>
      <c r="AR180" s="36"/>
      <c r="AS180" s="36"/>
      <c r="AT180" s="36"/>
      <c r="AU180" s="36"/>
      <c r="AV180" s="36"/>
      <c r="AW180" s="36"/>
      <c r="AX180" s="36"/>
      <c r="AY180" s="36"/>
    </row>
    <row r="181" spans="1:51" s="37" customFormat="1" ht="12" x14ac:dyDescent="0.2">
      <c r="A181" s="85">
        <v>558</v>
      </c>
      <c r="B181" s="38" t="s">
        <v>73</v>
      </c>
      <c r="C181" s="36" t="s">
        <v>206</v>
      </c>
      <c r="D181" s="407">
        <v>150</v>
      </c>
      <c r="E181" s="407">
        <v>76</v>
      </c>
      <c r="F181" s="406">
        <v>9</v>
      </c>
      <c r="G181" s="414">
        <v>2</v>
      </c>
      <c r="H181" s="408">
        <v>0.42</v>
      </c>
      <c r="I181" s="408">
        <v>0.21</v>
      </c>
      <c r="J181" s="408">
        <v>0.74</v>
      </c>
      <c r="K181" s="408">
        <v>0.5</v>
      </c>
      <c r="L181" s="408">
        <v>0.17</v>
      </c>
      <c r="M181" s="408">
        <v>0.63</v>
      </c>
      <c r="N181" s="406">
        <v>2.2999999999999998</v>
      </c>
      <c r="O181" s="406">
        <v>3.3</v>
      </c>
      <c r="P181" s="407">
        <v>1000</v>
      </c>
      <c r="Q181" s="407">
        <v>85</v>
      </c>
      <c r="R181" s="406">
        <v>3.6</v>
      </c>
      <c r="S181" s="408">
        <v>0.7</v>
      </c>
      <c r="T181" s="406">
        <v>3.7</v>
      </c>
      <c r="U181" s="406">
        <v>1.9</v>
      </c>
      <c r="V181" s="35"/>
      <c r="W181" s="35"/>
      <c r="X181" s="35"/>
      <c r="Y181" s="35"/>
      <c r="Z181" s="35"/>
      <c r="AA181" s="35"/>
      <c r="AB181" s="35"/>
      <c r="AC181" s="35"/>
      <c r="AD181" s="35"/>
      <c r="AE181" s="35"/>
      <c r="AF181" s="35"/>
      <c r="AG181" s="35"/>
      <c r="AH181" s="35"/>
      <c r="AI181" s="35"/>
      <c r="AJ181" s="35"/>
      <c r="AK181" s="35"/>
      <c r="AL181" s="35"/>
      <c r="AM181" s="35"/>
      <c r="AN181" s="36"/>
      <c r="AO181" s="36"/>
      <c r="AP181" s="36"/>
      <c r="AQ181" s="36"/>
      <c r="AR181" s="36"/>
      <c r="AS181" s="36"/>
      <c r="AT181" s="36"/>
      <c r="AU181" s="36"/>
      <c r="AV181" s="36"/>
      <c r="AW181" s="36"/>
      <c r="AX181" s="36"/>
      <c r="AY181" s="36"/>
    </row>
    <row r="182" spans="1:51" s="37" customFormat="1" ht="12" x14ac:dyDescent="0.2">
      <c r="A182" s="85">
        <v>558</v>
      </c>
      <c r="B182" s="38" t="s">
        <v>73</v>
      </c>
      <c r="C182" s="431">
        <v>45212</v>
      </c>
      <c r="D182" s="407">
        <v>290</v>
      </c>
      <c r="E182" s="407">
        <v>138</v>
      </c>
      <c r="F182" s="414">
        <v>5</v>
      </c>
      <c r="G182" s="406">
        <v>4</v>
      </c>
      <c r="H182" s="408">
        <v>0.56999999999999995</v>
      </c>
      <c r="I182" s="408">
        <v>0.35</v>
      </c>
      <c r="J182" s="408">
        <v>0.8</v>
      </c>
      <c r="K182" s="411">
        <v>3.1E-2</v>
      </c>
      <c r="L182" s="408">
        <v>0.28999999999999998</v>
      </c>
      <c r="M182" s="408">
        <v>0.86</v>
      </c>
      <c r="N182" s="408">
        <v>0.56000000000000005</v>
      </c>
      <c r="O182" s="406">
        <v>4.4000000000000004</v>
      </c>
      <c r="P182" s="407">
        <v>1700</v>
      </c>
      <c r="Q182" s="407">
        <v>140</v>
      </c>
      <c r="R182" s="406">
        <v>3.4</v>
      </c>
      <c r="S182" s="408">
        <v>0.65</v>
      </c>
      <c r="T182" s="406">
        <v>2.6</v>
      </c>
      <c r="U182" s="406">
        <v>3</v>
      </c>
      <c r="V182" s="35"/>
      <c r="W182" s="35"/>
      <c r="X182" s="35"/>
      <c r="Y182" s="35"/>
      <c r="Z182" s="35"/>
      <c r="AA182" s="35"/>
      <c r="AB182" s="35"/>
      <c r="AC182" s="35"/>
      <c r="AD182" s="35"/>
      <c r="AE182" s="35"/>
      <c r="AF182" s="35"/>
      <c r="AG182" s="35"/>
      <c r="AH182" s="35"/>
      <c r="AI182" s="35"/>
      <c r="AJ182" s="35"/>
      <c r="AK182" s="35"/>
      <c r="AL182" s="35"/>
      <c r="AM182" s="35"/>
      <c r="AN182" s="36"/>
      <c r="AO182" s="36"/>
      <c r="AP182" s="36"/>
      <c r="AQ182" s="36"/>
      <c r="AR182" s="36"/>
      <c r="AS182" s="36"/>
      <c r="AT182" s="36"/>
      <c r="AU182" s="36"/>
      <c r="AV182" s="36"/>
      <c r="AW182" s="36"/>
      <c r="AX182" s="36"/>
      <c r="AY182" s="36"/>
    </row>
    <row r="183" spans="1:51" s="37" customFormat="1" ht="12" x14ac:dyDescent="0.2">
      <c r="A183" s="85">
        <v>558</v>
      </c>
      <c r="B183" s="38" t="s">
        <v>73</v>
      </c>
      <c r="C183" s="431">
        <v>45274</v>
      </c>
      <c r="D183" s="407">
        <v>270</v>
      </c>
      <c r="E183" s="407">
        <v>149</v>
      </c>
      <c r="F183" s="406">
        <v>7</v>
      </c>
      <c r="G183" s="406">
        <v>3</v>
      </c>
      <c r="H183" s="408">
        <v>0.38</v>
      </c>
      <c r="I183" s="408">
        <v>0.34</v>
      </c>
      <c r="J183" s="408">
        <v>0.79</v>
      </c>
      <c r="K183" s="411">
        <v>2.5000000000000001E-2</v>
      </c>
      <c r="L183" s="408">
        <v>0.25</v>
      </c>
      <c r="M183" s="408">
        <v>0.69</v>
      </c>
      <c r="N183" s="408">
        <v>0.44</v>
      </c>
      <c r="O183" s="406">
        <v>4.2</v>
      </c>
      <c r="P183" s="407">
        <v>1200</v>
      </c>
      <c r="Q183" s="407">
        <v>75</v>
      </c>
      <c r="R183" s="406">
        <v>3.4</v>
      </c>
      <c r="S183" s="408">
        <v>0.69</v>
      </c>
      <c r="T183" s="406">
        <v>2.7</v>
      </c>
      <c r="U183" s="406">
        <v>3.2</v>
      </c>
      <c r="V183" s="35"/>
      <c r="W183" s="35"/>
      <c r="X183" s="35"/>
      <c r="Y183" s="35"/>
      <c r="Z183" s="35"/>
      <c r="AA183" s="35"/>
      <c r="AB183" s="35"/>
      <c r="AC183" s="35"/>
      <c r="AD183" s="35"/>
      <c r="AE183" s="35"/>
      <c r="AF183" s="35"/>
      <c r="AG183" s="35"/>
      <c r="AH183" s="35"/>
      <c r="AI183" s="35"/>
      <c r="AJ183" s="35"/>
      <c r="AK183" s="35"/>
      <c r="AL183" s="35"/>
      <c r="AM183" s="35"/>
      <c r="AN183" s="36"/>
      <c r="AO183" s="36"/>
      <c r="AP183" s="36"/>
      <c r="AQ183" s="36"/>
      <c r="AR183" s="36"/>
      <c r="AS183" s="36"/>
      <c r="AT183" s="36"/>
      <c r="AU183" s="36"/>
      <c r="AV183" s="36"/>
      <c r="AW183" s="36"/>
      <c r="AX183" s="36"/>
      <c r="AY183" s="36"/>
    </row>
    <row r="184" spans="1:51" s="37" customFormat="1" ht="12" x14ac:dyDescent="0.2">
      <c r="A184" s="35"/>
      <c r="B184" s="35"/>
      <c r="C184" s="46"/>
      <c r="D184" s="48"/>
      <c r="E184" s="48"/>
      <c r="F184" s="47"/>
      <c r="G184" s="47"/>
      <c r="H184" s="47"/>
      <c r="I184" s="47"/>
      <c r="J184" s="47"/>
      <c r="K184" s="49"/>
      <c r="L184" s="48"/>
      <c r="M184" s="50"/>
      <c r="N184" s="48"/>
      <c r="O184" s="50"/>
      <c r="P184" s="47"/>
      <c r="Q184" s="47"/>
      <c r="R184" s="50"/>
      <c r="S184" s="50"/>
      <c r="T184" s="50"/>
      <c r="U184" s="47"/>
      <c r="V184" s="35"/>
      <c r="W184" s="35"/>
      <c r="X184" s="35"/>
      <c r="Y184" s="35"/>
      <c r="Z184" s="35"/>
      <c r="AA184" s="35"/>
      <c r="AB184" s="35"/>
      <c r="AC184" s="35"/>
      <c r="AD184" s="35"/>
      <c r="AE184" s="35"/>
      <c r="AF184" s="35"/>
      <c r="AG184" s="35"/>
      <c r="AH184" s="35"/>
      <c r="AI184" s="35"/>
      <c r="AJ184" s="35"/>
      <c r="AK184" s="35"/>
      <c r="AL184" s="35"/>
      <c r="AM184" s="35"/>
      <c r="AN184" s="36"/>
      <c r="AO184" s="36"/>
      <c r="AP184" s="36"/>
      <c r="AQ184" s="36"/>
      <c r="AR184" s="36"/>
      <c r="AS184" s="36"/>
      <c r="AT184" s="36"/>
      <c r="AU184" s="36"/>
      <c r="AV184" s="36"/>
      <c r="AW184" s="36"/>
      <c r="AX184" s="36"/>
      <c r="AY184" s="36"/>
    </row>
    <row r="185" spans="1:51" s="37" customFormat="1" ht="12" x14ac:dyDescent="0.2">
      <c r="A185" s="35"/>
      <c r="B185" s="35"/>
      <c r="C185" s="46" t="s">
        <v>99</v>
      </c>
      <c r="D185" s="124">
        <f>MIN(D178:D183)</f>
        <v>140</v>
      </c>
      <c r="E185" s="124"/>
      <c r="F185" s="124">
        <f>MIN(F178:F183)</f>
        <v>5</v>
      </c>
      <c r="G185" s="124"/>
      <c r="H185" s="124"/>
      <c r="I185" s="125">
        <f t="shared" ref="I185:U185" si="30">MIN(I178:I183)</f>
        <v>0.21</v>
      </c>
      <c r="J185" s="125">
        <f t="shared" si="30"/>
        <v>0.61</v>
      </c>
      <c r="K185" s="125">
        <f t="shared" si="30"/>
        <v>1.4E-2</v>
      </c>
      <c r="L185" s="125">
        <f t="shared" si="30"/>
        <v>0.17</v>
      </c>
      <c r="M185" s="123">
        <f t="shared" si="30"/>
        <v>0.48</v>
      </c>
      <c r="N185" s="123">
        <f t="shared" si="30"/>
        <v>0.32</v>
      </c>
      <c r="O185" s="123">
        <f t="shared" si="30"/>
        <v>2</v>
      </c>
      <c r="P185" s="124">
        <f t="shared" si="30"/>
        <v>630</v>
      </c>
      <c r="Q185" s="124">
        <f t="shared" si="30"/>
        <v>50</v>
      </c>
      <c r="R185" s="123">
        <f t="shared" si="30"/>
        <v>3</v>
      </c>
      <c r="S185" s="123">
        <f t="shared" si="30"/>
        <v>0.57999999999999996</v>
      </c>
      <c r="T185" s="123">
        <f t="shared" si="30"/>
        <v>2.6</v>
      </c>
      <c r="U185" s="123">
        <f t="shared" si="30"/>
        <v>1.9</v>
      </c>
      <c r="V185" s="35"/>
      <c r="W185" s="35"/>
      <c r="X185" s="35"/>
      <c r="Y185" s="35"/>
      <c r="Z185" s="35"/>
      <c r="AA185" s="35"/>
      <c r="AB185" s="35"/>
      <c r="AC185" s="35"/>
      <c r="AD185" s="35"/>
      <c r="AE185" s="35"/>
      <c r="AF185" s="35"/>
      <c r="AG185" s="35"/>
      <c r="AH185" s="35"/>
      <c r="AI185" s="35"/>
      <c r="AJ185" s="35"/>
      <c r="AK185" s="35"/>
      <c r="AL185" s="35"/>
      <c r="AM185" s="35"/>
      <c r="AN185" s="36"/>
      <c r="AO185" s="36"/>
      <c r="AP185" s="36"/>
      <c r="AQ185" s="36"/>
      <c r="AR185" s="36"/>
      <c r="AS185" s="36"/>
      <c r="AT185" s="36"/>
      <c r="AU185" s="36"/>
      <c r="AV185" s="36"/>
      <c r="AW185" s="36"/>
      <c r="AX185" s="36"/>
      <c r="AY185" s="36"/>
    </row>
    <row r="186" spans="1:51" s="37" customFormat="1" ht="12" x14ac:dyDescent="0.2">
      <c r="A186" s="35"/>
      <c r="B186" s="35"/>
      <c r="C186" s="46" t="s">
        <v>100</v>
      </c>
      <c r="D186" s="124">
        <f>AVERAGE(D178:D183)</f>
        <v>215</v>
      </c>
      <c r="E186" s="124"/>
      <c r="F186" s="124">
        <f>AVERAGE(F178:F183)</f>
        <v>12.666666666666666</v>
      </c>
      <c r="G186" s="124"/>
      <c r="H186" s="124"/>
      <c r="I186" s="125">
        <f t="shared" ref="I186:U186" si="31">AVERAGE(I178:I183)</f>
        <v>0.28500000000000003</v>
      </c>
      <c r="J186" s="125">
        <f t="shared" si="31"/>
        <v>0.72333333333333327</v>
      </c>
      <c r="K186" s="125">
        <f t="shared" si="31"/>
        <v>0.10333333333333335</v>
      </c>
      <c r="L186" s="125">
        <f t="shared" si="31"/>
        <v>0.22333333333333336</v>
      </c>
      <c r="M186" s="123">
        <f t="shared" si="31"/>
        <v>0.65666666666666662</v>
      </c>
      <c r="N186" s="123">
        <f t="shared" si="31"/>
        <v>0.73166666666666658</v>
      </c>
      <c r="O186" s="123">
        <f t="shared" si="31"/>
        <v>3.7333333333333338</v>
      </c>
      <c r="P186" s="124">
        <f t="shared" si="31"/>
        <v>1033.3333333333333</v>
      </c>
      <c r="Q186" s="124">
        <f t="shared" si="31"/>
        <v>94.833333333333329</v>
      </c>
      <c r="R186" s="123">
        <f t="shared" si="31"/>
        <v>3.3833333333333329</v>
      </c>
      <c r="S186" s="123">
        <f t="shared" si="31"/>
        <v>0.65666666666666662</v>
      </c>
      <c r="T186" s="123">
        <f t="shared" si="31"/>
        <v>3.2833333333333332</v>
      </c>
      <c r="U186" s="123">
        <f t="shared" si="31"/>
        <v>2.5833333333333335</v>
      </c>
      <c r="V186" s="35"/>
      <c r="W186" s="35"/>
      <c r="X186" s="35"/>
      <c r="Y186" s="35"/>
      <c r="Z186" s="35"/>
      <c r="AA186" s="35"/>
      <c r="AB186" s="35"/>
      <c r="AC186" s="35"/>
      <c r="AD186" s="35"/>
      <c r="AE186" s="35"/>
      <c r="AF186" s="35"/>
      <c r="AG186" s="35"/>
      <c r="AH186" s="35"/>
      <c r="AI186" s="35"/>
      <c r="AJ186" s="35"/>
      <c r="AK186" s="35"/>
      <c r="AL186" s="35"/>
      <c r="AM186" s="35"/>
      <c r="AN186" s="36"/>
      <c r="AO186" s="36"/>
      <c r="AP186" s="36"/>
      <c r="AQ186" s="36"/>
      <c r="AR186" s="36"/>
      <c r="AS186" s="36"/>
      <c r="AT186" s="36"/>
      <c r="AU186" s="36"/>
      <c r="AV186" s="36"/>
      <c r="AW186" s="36"/>
      <c r="AX186" s="36"/>
      <c r="AY186" s="36"/>
    </row>
    <row r="187" spans="1:51" s="37" customFormat="1" ht="12" x14ac:dyDescent="0.2">
      <c r="A187" s="35"/>
      <c r="B187" s="35"/>
      <c r="C187" s="46" t="s">
        <v>101</v>
      </c>
      <c r="D187" s="124">
        <f>MAX(D178:D183)</f>
        <v>290</v>
      </c>
      <c r="E187" s="124"/>
      <c r="F187" s="124">
        <f>MAX(F178:F183)</f>
        <v>33</v>
      </c>
      <c r="G187" s="124"/>
      <c r="H187" s="124"/>
      <c r="I187" s="125">
        <f t="shared" ref="I187:U187" si="32">MAX(I178:I183)</f>
        <v>0.35</v>
      </c>
      <c r="J187" s="125">
        <f t="shared" si="32"/>
        <v>0.8</v>
      </c>
      <c r="K187" s="125">
        <f t="shared" si="32"/>
        <v>0.5</v>
      </c>
      <c r="L187" s="125">
        <f t="shared" si="32"/>
        <v>0.28999999999999998</v>
      </c>
      <c r="M187" s="123">
        <f t="shared" si="32"/>
        <v>0.86</v>
      </c>
      <c r="N187" s="123">
        <f t="shared" si="32"/>
        <v>2.2999999999999998</v>
      </c>
      <c r="O187" s="123">
        <f t="shared" si="32"/>
        <v>5</v>
      </c>
      <c r="P187" s="124">
        <f t="shared" si="32"/>
        <v>1700</v>
      </c>
      <c r="Q187" s="124">
        <f t="shared" si="32"/>
        <v>160</v>
      </c>
      <c r="R187" s="123">
        <f t="shared" si="32"/>
        <v>3.6</v>
      </c>
      <c r="S187" s="123">
        <f t="shared" si="32"/>
        <v>0.7</v>
      </c>
      <c r="T187" s="123">
        <f t="shared" si="32"/>
        <v>3.9</v>
      </c>
      <c r="U187" s="123">
        <f t="shared" si="32"/>
        <v>3.2</v>
      </c>
      <c r="V187" s="35"/>
      <c r="W187" s="35"/>
      <c r="X187" s="35"/>
      <c r="Y187" s="35"/>
      <c r="Z187" s="35"/>
      <c r="AA187" s="35"/>
      <c r="AB187" s="35"/>
      <c r="AC187" s="35"/>
      <c r="AD187" s="35"/>
      <c r="AE187" s="35"/>
      <c r="AF187" s="35"/>
      <c r="AG187" s="35"/>
      <c r="AH187" s="35"/>
      <c r="AI187" s="35"/>
      <c r="AJ187" s="35"/>
      <c r="AK187" s="35"/>
      <c r="AL187" s="35"/>
      <c r="AM187" s="35"/>
      <c r="AN187" s="36"/>
      <c r="AO187" s="36"/>
      <c r="AP187" s="36"/>
      <c r="AQ187" s="36"/>
      <c r="AR187" s="36"/>
      <c r="AS187" s="36"/>
      <c r="AT187" s="36"/>
      <c r="AU187" s="36"/>
      <c r="AV187" s="36"/>
      <c r="AW187" s="36"/>
      <c r="AX187" s="36"/>
      <c r="AY187" s="36"/>
    </row>
    <row r="188" spans="1:51" s="37" customFormat="1" ht="12" x14ac:dyDescent="0.2">
      <c r="A188" s="35"/>
      <c r="B188" s="35"/>
      <c r="C188" s="46"/>
      <c r="D188" s="46"/>
      <c r="E188" s="46"/>
      <c r="F188" s="46"/>
      <c r="G188" s="46"/>
      <c r="H188" s="46"/>
      <c r="I188" s="46"/>
      <c r="J188" s="46"/>
      <c r="K188" s="46"/>
      <c r="L188" s="46"/>
      <c r="M188" s="46"/>
      <c r="N188" s="46"/>
      <c r="O188" s="46"/>
      <c r="P188" s="91"/>
      <c r="Q188" s="91"/>
      <c r="R188" s="46"/>
      <c r="S188" s="46"/>
      <c r="T188" s="46"/>
      <c r="U188" s="46"/>
      <c r="V188" s="35"/>
      <c r="W188" s="35"/>
      <c r="X188" s="35"/>
      <c r="Y188" s="35"/>
      <c r="Z188" s="35"/>
      <c r="AA188" s="35"/>
      <c r="AB188" s="35"/>
      <c r="AC188" s="35"/>
      <c r="AD188" s="35"/>
      <c r="AE188" s="35"/>
      <c r="AF188" s="35"/>
      <c r="AG188" s="35"/>
      <c r="AH188" s="35"/>
      <c r="AI188" s="35"/>
      <c r="AJ188" s="35"/>
      <c r="AK188" s="35"/>
      <c r="AL188" s="35"/>
      <c r="AM188" s="35"/>
      <c r="AN188" s="36"/>
      <c r="AO188" s="36"/>
      <c r="AP188" s="36"/>
      <c r="AQ188" s="36"/>
      <c r="AR188" s="36"/>
      <c r="AS188" s="36"/>
      <c r="AT188" s="36"/>
      <c r="AU188" s="36"/>
      <c r="AV188" s="36"/>
      <c r="AW188" s="36"/>
      <c r="AX188" s="36"/>
      <c r="AY188" s="36"/>
    </row>
    <row r="189" spans="1:51" s="37" customFormat="1" ht="12" x14ac:dyDescent="0.2">
      <c r="A189" s="35"/>
      <c r="B189" s="35"/>
      <c r="C189" s="46"/>
      <c r="D189" s="55"/>
      <c r="E189" s="55"/>
      <c r="F189" s="55"/>
      <c r="G189" s="55"/>
      <c r="H189" s="55"/>
      <c r="I189" s="62"/>
      <c r="J189" s="62"/>
      <c r="K189" s="63"/>
      <c r="L189" s="55"/>
      <c r="M189" s="56"/>
      <c r="N189" s="56"/>
      <c r="O189" s="56"/>
      <c r="P189" s="62"/>
      <c r="Q189" s="62"/>
      <c r="R189" s="56"/>
      <c r="S189" s="56"/>
      <c r="T189" s="56"/>
      <c r="U189" s="55"/>
      <c r="V189" s="35"/>
      <c r="W189" s="35"/>
      <c r="X189" s="35"/>
      <c r="Y189" s="35"/>
      <c r="Z189" s="35"/>
      <c r="AA189" s="35"/>
      <c r="AB189" s="35"/>
      <c r="AC189" s="35"/>
      <c r="AD189" s="35"/>
      <c r="AE189" s="35"/>
      <c r="AF189" s="35"/>
      <c r="AG189" s="35"/>
      <c r="AH189" s="35"/>
      <c r="AI189" s="35"/>
      <c r="AJ189" s="35"/>
      <c r="AK189" s="35"/>
      <c r="AL189" s="35"/>
      <c r="AM189" s="35"/>
      <c r="AN189" s="36"/>
      <c r="AO189" s="36"/>
      <c r="AP189" s="36"/>
      <c r="AQ189" s="36"/>
      <c r="AR189" s="36"/>
      <c r="AS189" s="36"/>
      <c r="AT189" s="36"/>
      <c r="AU189" s="36"/>
      <c r="AV189" s="36"/>
      <c r="AW189" s="36"/>
      <c r="AX189" s="36"/>
      <c r="AY189" s="36"/>
    </row>
    <row r="190" spans="1:51" s="37" customFormat="1" ht="12" x14ac:dyDescent="0.2">
      <c r="A190" s="85">
        <v>568</v>
      </c>
      <c r="B190" s="38" t="s">
        <v>74</v>
      </c>
      <c r="C190" s="64">
        <v>44973</v>
      </c>
      <c r="D190" s="52">
        <v>190</v>
      </c>
      <c r="E190" s="97">
        <v>110</v>
      </c>
      <c r="F190" s="97">
        <v>28</v>
      </c>
      <c r="G190" s="164">
        <v>2</v>
      </c>
      <c r="H190" s="141">
        <v>0.28999999999999998</v>
      </c>
      <c r="I190" s="39">
        <v>0.21</v>
      </c>
      <c r="J190" s="39">
        <v>0.54</v>
      </c>
      <c r="K190" s="149">
        <v>2.4E-2</v>
      </c>
      <c r="L190" s="39">
        <v>0.17</v>
      </c>
      <c r="M190" s="39">
        <v>0.41</v>
      </c>
      <c r="N190" s="39">
        <v>0.63</v>
      </c>
      <c r="O190" s="41">
        <v>3.9</v>
      </c>
      <c r="P190" s="52">
        <v>680</v>
      </c>
      <c r="Q190" s="52">
        <v>31</v>
      </c>
      <c r="R190" s="41">
        <v>3.1</v>
      </c>
      <c r="S190" s="39">
        <v>0.5</v>
      </c>
      <c r="T190" s="41">
        <v>3.3</v>
      </c>
      <c r="U190" s="42">
        <v>2.7</v>
      </c>
      <c r="V190" s="35"/>
      <c r="W190" s="35"/>
      <c r="X190" s="35"/>
      <c r="Y190" s="35"/>
      <c r="Z190" s="35"/>
      <c r="AA190" s="35"/>
      <c r="AB190" s="35"/>
      <c r="AC190" s="35"/>
      <c r="AD190" s="35"/>
      <c r="AE190" s="35"/>
      <c r="AF190" s="35"/>
      <c r="AG190" s="35"/>
      <c r="AH190" s="35"/>
      <c r="AI190" s="35"/>
      <c r="AJ190" s="35"/>
      <c r="AK190" s="35"/>
      <c r="AL190" s="35"/>
      <c r="AM190" s="35"/>
      <c r="AN190" s="36"/>
      <c r="AO190" s="36"/>
      <c r="AP190" s="36"/>
      <c r="AQ190" s="36"/>
      <c r="AR190" s="36"/>
      <c r="AS190" s="36"/>
      <c r="AT190" s="36"/>
      <c r="AU190" s="36"/>
      <c r="AV190" s="36"/>
      <c r="AW190" s="36"/>
      <c r="AX190" s="36"/>
      <c r="AY190" s="36"/>
    </row>
    <row r="191" spans="1:51" s="37" customFormat="1" ht="12" x14ac:dyDescent="0.2">
      <c r="A191" s="85">
        <v>568</v>
      </c>
      <c r="B191" s="38" t="s">
        <v>74</v>
      </c>
      <c r="C191" s="64">
        <v>45035</v>
      </c>
      <c r="D191" s="52">
        <v>180</v>
      </c>
      <c r="E191" s="97">
        <v>99</v>
      </c>
      <c r="F191" s="97">
        <v>15</v>
      </c>
      <c r="G191" s="230">
        <v>30</v>
      </c>
      <c r="H191" s="141">
        <v>0.3</v>
      </c>
      <c r="I191" s="39">
        <v>0.28000000000000003</v>
      </c>
      <c r="J191" s="39">
        <v>0.52</v>
      </c>
      <c r="K191" s="149">
        <v>2.1000000000000001E-2</v>
      </c>
      <c r="L191" s="39">
        <v>0.19</v>
      </c>
      <c r="M191" s="39">
        <v>0.41</v>
      </c>
      <c r="N191" s="39">
        <v>0.42</v>
      </c>
      <c r="O191" s="41">
        <v>3.5</v>
      </c>
      <c r="P191" s="52">
        <v>770</v>
      </c>
      <c r="Q191" s="52">
        <v>52</v>
      </c>
      <c r="R191" s="41">
        <v>2.9</v>
      </c>
      <c r="S191" s="39">
        <v>0.51</v>
      </c>
      <c r="T191" s="41">
        <v>3.2</v>
      </c>
      <c r="U191" s="42">
        <v>2.5</v>
      </c>
      <c r="V191" s="35"/>
      <c r="W191" s="35"/>
      <c r="X191" s="35"/>
      <c r="Y191" s="35"/>
      <c r="Z191" s="35"/>
      <c r="AA191" s="35"/>
      <c r="AB191" s="35"/>
      <c r="AC191" s="35"/>
      <c r="AD191" s="35"/>
      <c r="AE191" s="35"/>
      <c r="AF191" s="35"/>
      <c r="AG191" s="35"/>
      <c r="AH191" s="35"/>
      <c r="AI191" s="35"/>
      <c r="AJ191" s="35"/>
      <c r="AK191" s="35"/>
      <c r="AL191" s="35"/>
      <c r="AM191" s="35"/>
      <c r="AN191" s="36"/>
      <c r="AO191" s="36"/>
      <c r="AP191" s="36"/>
      <c r="AQ191" s="36"/>
      <c r="AR191" s="36"/>
      <c r="AS191" s="36"/>
      <c r="AT191" s="36"/>
      <c r="AU191" s="36"/>
      <c r="AV191" s="36"/>
      <c r="AW191" s="36"/>
      <c r="AX191" s="36"/>
      <c r="AY191" s="36"/>
    </row>
    <row r="192" spans="1:51" s="37" customFormat="1" ht="12" x14ac:dyDescent="0.2">
      <c r="A192" s="85">
        <v>568</v>
      </c>
      <c r="B192" s="38" t="s">
        <v>74</v>
      </c>
      <c r="C192" s="64">
        <v>45092</v>
      </c>
      <c r="D192" s="52">
        <v>69</v>
      </c>
      <c r="E192" s="97">
        <v>28</v>
      </c>
      <c r="F192" s="163">
        <v>5</v>
      </c>
      <c r="G192" s="220">
        <v>2</v>
      </c>
      <c r="H192" s="141">
        <v>0.28000000000000003</v>
      </c>
      <c r="I192" s="39">
        <v>0.31</v>
      </c>
      <c r="J192" s="39">
        <v>0.6</v>
      </c>
      <c r="K192" s="40">
        <v>1.4E-2</v>
      </c>
      <c r="L192" s="39">
        <v>0.12</v>
      </c>
      <c r="M192" s="39">
        <v>0.43</v>
      </c>
      <c r="N192" s="39">
        <v>0.3</v>
      </c>
      <c r="O192" s="41">
        <v>2.2000000000000002</v>
      </c>
      <c r="P192" s="52">
        <v>1200</v>
      </c>
      <c r="Q192" s="52">
        <v>91</v>
      </c>
      <c r="R192" s="41">
        <v>3.8</v>
      </c>
      <c r="S192" s="39">
        <v>0.83</v>
      </c>
      <c r="T192" s="41">
        <v>4.4000000000000004</v>
      </c>
      <c r="U192" s="42">
        <v>2.6</v>
      </c>
      <c r="V192" s="35"/>
      <c r="W192" s="35"/>
      <c r="X192" s="35"/>
      <c r="Y192" s="35"/>
      <c r="Z192" s="35"/>
      <c r="AA192" s="35"/>
      <c r="AB192" s="35"/>
      <c r="AC192" s="35"/>
      <c r="AD192" s="35"/>
      <c r="AE192" s="35"/>
      <c r="AF192" s="35"/>
      <c r="AG192" s="35"/>
      <c r="AH192" s="35"/>
      <c r="AI192" s="35"/>
      <c r="AJ192" s="35"/>
      <c r="AK192" s="35"/>
      <c r="AL192" s="35"/>
      <c r="AM192" s="35"/>
      <c r="AN192" s="36"/>
      <c r="AO192" s="36"/>
      <c r="AP192" s="36"/>
      <c r="AQ192" s="36"/>
      <c r="AR192" s="36"/>
      <c r="AS192" s="36"/>
      <c r="AT192" s="36"/>
      <c r="AU192" s="36"/>
      <c r="AV192" s="36"/>
      <c r="AW192" s="36"/>
      <c r="AX192" s="36"/>
      <c r="AY192" s="36"/>
    </row>
    <row r="193" spans="1:51" s="37" customFormat="1" ht="12" x14ac:dyDescent="0.2">
      <c r="A193" s="85">
        <v>568</v>
      </c>
      <c r="B193" s="38" t="s">
        <v>74</v>
      </c>
      <c r="C193" s="36" t="s">
        <v>206</v>
      </c>
      <c r="D193" s="407">
        <v>380</v>
      </c>
      <c r="E193" s="407">
        <v>199</v>
      </c>
      <c r="F193" s="407">
        <v>43</v>
      </c>
      <c r="G193" s="406">
        <v>6</v>
      </c>
      <c r="H193" s="408">
        <v>0.59</v>
      </c>
      <c r="I193" s="408">
        <v>0.38</v>
      </c>
      <c r="J193" s="406">
        <v>1.1000000000000001</v>
      </c>
      <c r="K193" s="411">
        <v>4.5999999999999999E-2</v>
      </c>
      <c r="L193" s="408">
        <v>0.28000000000000003</v>
      </c>
      <c r="M193" s="408">
        <v>0.85</v>
      </c>
      <c r="N193" s="408">
        <v>0.71</v>
      </c>
      <c r="O193" s="406">
        <v>7.7</v>
      </c>
      <c r="P193" s="407">
        <v>1400</v>
      </c>
      <c r="Q193" s="407">
        <v>57</v>
      </c>
      <c r="R193" s="406">
        <v>2.9</v>
      </c>
      <c r="S193" s="408">
        <v>0.33</v>
      </c>
      <c r="T193" s="406">
        <v>2.4</v>
      </c>
      <c r="U193" s="406">
        <v>2.2000000000000002</v>
      </c>
      <c r="V193" s="35"/>
      <c r="W193" s="35"/>
      <c r="X193" s="35"/>
      <c r="Y193" s="35"/>
      <c r="Z193" s="35"/>
      <c r="AA193" s="35"/>
      <c r="AB193" s="35"/>
      <c r="AC193" s="35"/>
      <c r="AD193" s="35"/>
      <c r="AE193" s="35"/>
      <c r="AF193" s="35"/>
      <c r="AG193" s="35"/>
      <c r="AH193" s="35"/>
      <c r="AI193" s="35"/>
      <c r="AJ193" s="35"/>
      <c r="AK193" s="35"/>
      <c r="AL193" s="35"/>
      <c r="AM193" s="35"/>
      <c r="AN193" s="36"/>
      <c r="AO193" s="36"/>
      <c r="AP193" s="36"/>
      <c r="AQ193" s="36"/>
      <c r="AR193" s="36"/>
      <c r="AS193" s="36"/>
      <c r="AT193" s="36"/>
      <c r="AU193" s="36"/>
      <c r="AV193" s="36"/>
      <c r="AW193" s="36"/>
      <c r="AX193" s="36"/>
      <c r="AY193" s="36"/>
    </row>
    <row r="194" spans="1:51" s="37" customFormat="1" ht="12" x14ac:dyDescent="0.2">
      <c r="A194" s="85">
        <v>568</v>
      </c>
      <c r="B194" s="38" t="s">
        <v>74</v>
      </c>
      <c r="C194" s="449">
        <v>45212</v>
      </c>
      <c r="D194" s="407">
        <v>310</v>
      </c>
      <c r="E194" s="407">
        <v>185</v>
      </c>
      <c r="F194" s="414">
        <v>5</v>
      </c>
      <c r="G194" s="406">
        <v>3</v>
      </c>
      <c r="H194" s="408">
        <v>0.54</v>
      </c>
      <c r="I194" s="408">
        <v>0.24</v>
      </c>
      <c r="J194" s="408">
        <v>0.63</v>
      </c>
      <c r="K194" s="411">
        <v>3.1E-2</v>
      </c>
      <c r="L194" s="408">
        <v>0.27</v>
      </c>
      <c r="M194" s="408">
        <v>0.65</v>
      </c>
      <c r="N194" s="408">
        <v>0.59</v>
      </c>
      <c r="O194" s="406">
        <v>5.4</v>
      </c>
      <c r="P194" s="407">
        <v>1300</v>
      </c>
      <c r="Q194" s="407">
        <v>38</v>
      </c>
      <c r="R194" s="406">
        <v>2.8</v>
      </c>
      <c r="S194" s="408">
        <v>0.43</v>
      </c>
      <c r="T194" s="406">
        <v>2</v>
      </c>
      <c r="U194" s="406">
        <v>2.7</v>
      </c>
      <c r="V194" s="35"/>
      <c r="W194" s="35"/>
      <c r="X194" s="35"/>
      <c r="Y194" s="35"/>
      <c r="Z194" s="35"/>
      <c r="AA194" s="35"/>
      <c r="AB194" s="35"/>
      <c r="AC194" s="35"/>
      <c r="AD194" s="35"/>
      <c r="AE194" s="35"/>
      <c r="AF194" s="35"/>
      <c r="AG194" s="35"/>
      <c r="AH194" s="35"/>
      <c r="AI194" s="35"/>
      <c r="AJ194" s="35"/>
      <c r="AK194" s="35"/>
      <c r="AL194" s="35"/>
      <c r="AM194" s="35"/>
      <c r="AN194" s="36"/>
      <c r="AO194" s="36"/>
      <c r="AP194" s="36"/>
      <c r="AQ194" s="36"/>
      <c r="AR194" s="36"/>
      <c r="AS194" s="36"/>
      <c r="AT194" s="36"/>
      <c r="AU194" s="36"/>
      <c r="AV194" s="36"/>
      <c r="AW194" s="36"/>
      <c r="AX194" s="36"/>
      <c r="AY194" s="36"/>
    </row>
    <row r="195" spans="1:51" s="37" customFormat="1" ht="12" x14ac:dyDescent="0.2">
      <c r="A195" s="85">
        <v>568</v>
      </c>
      <c r="B195" s="38" t="s">
        <v>74</v>
      </c>
      <c r="C195" s="449">
        <v>45274</v>
      </c>
      <c r="D195" s="407">
        <v>200</v>
      </c>
      <c r="E195" s="407">
        <v>115</v>
      </c>
      <c r="F195" s="406">
        <v>6</v>
      </c>
      <c r="G195" s="406">
        <v>2</v>
      </c>
      <c r="H195" s="408">
        <v>0.3</v>
      </c>
      <c r="I195" s="408">
        <v>0.25</v>
      </c>
      <c r="J195" s="408">
        <v>0.48</v>
      </c>
      <c r="K195" s="411">
        <v>1.7000000000000001E-2</v>
      </c>
      <c r="L195" s="408">
        <v>0.18</v>
      </c>
      <c r="M195" s="408">
        <v>0.42</v>
      </c>
      <c r="N195" s="408">
        <v>0.38</v>
      </c>
      <c r="O195" s="406">
        <v>3.1</v>
      </c>
      <c r="P195" s="407">
        <v>980</v>
      </c>
      <c r="Q195" s="407">
        <v>42</v>
      </c>
      <c r="R195" s="406">
        <v>3.2</v>
      </c>
      <c r="S195" s="408">
        <v>0.51</v>
      </c>
      <c r="T195" s="406">
        <v>3.1</v>
      </c>
      <c r="U195" s="406">
        <v>3.3</v>
      </c>
      <c r="V195" s="35"/>
      <c r="W195" s="35"/>
      <c r="X195" s="35"/>
      <c r="Y195" s="35"/>
      <c r="Z195" s="35"/>
      <c r="AA195" s="35"/>
      <c r="AB195" s="35"/>
      <c r="AC195" s="35"/>
      <c r="AD195" s="35"/>
      <c r="AE195" s="35"/>
      <c r="AF195" s="35"/>
      <c r="AG195" s="35"/>
      <c r="AH195" s="35"/>
      <c r="AI195" s="35"/>
      <c r="AJ195" s="35"/>
      <c r="AK195" s="35"/>
      <c r="AL195" s="35"/>
      <c r="AM195" s="35"/>
      <c r="AN195" s="36"/>
      <c r="AO195" s="36"/>
      <c r="AP195" s="36"/>
      <c r="AQ195" s="36"/>
      <c r="AR195" s="36"/>
      <c r="AS195" s="36"/>
      <c r="AT195" s="36"/>
      <c r="AU195" s="36"/>
      <c r="AV195" s="36"/>
      <c r="AW195" s="36"/>
      <c r="AX195" s="36"/>
      <c r="AY195" s="36"/>
    </row>
    <row r="196" spans="1:51" s="37" customFormat="1" ht="12" x14ac:dyDescent="0.2">
      <c r="A196" s="35"/>
      <c r="B196" s="35"/>
      <c r="C196" s="46"/>
      <c r="D196" s="48"/>
      <c r="E196" s="48"/>
      <c r="F196" s="47"/>
      <c r="G196" s="47"/>
      <c r="H196" s="47"/>
      <c r="I196" s="47"/>
      <c r="J196" s="47"/>
      <c r="K196" s="49"/>
      <c r="L196" s="48"/>
      <c r="M196" s="50"/>
      <c r="N196" s="48"/>
      <c r="O196" s="50"/>
      <c r="P196" s="47"/>
      <c r="Q196" s="47"/>
      <c r="R196" s="50"/>
      <c r="S196" s="50"/>
      <c r="T196" s="50"/>
      <c r="U196" s="47"/>
      <c r="V196" s="35"/>
      <c r="W196" s="35"/>
      <c r="X196" s="35"/>
      <c r="Y196" s="35"/>
      <c r="Z196" s="35"/>
      <c r="AA196" s="35"/>
      <c r="AB196" s="35"/>
      <c r="AC196" s="35"/>
      <c r="AD196" s="35"/>
      <c r="AE196" s="35"/>
      <c r="AF196" s="35"/>
      <c r="AG196" s="35"/>
      <c r="AH196" s="35"/>
      <c r="AI196" s="35"/>
      <c r="AJ196" s="35"/>
      <c r="AK196" s="35"/>
      <c r="AL196" s="35"/>
      <c r="AM196" s="35"/>
      <c r="AN196" s="36"/>
      <c r="AO196" s="36"/>
      <c r="AP196" s="36"/>
      <c r="AQ196" s="36"/>
      <c r="AR196" s="36"/>
      <c r="AS196" s="36"/>
      <c r="AT196" s="36"/>
      <c r="AU196" s="36"/>
      <c r="AV196" s="36"/>
      <c r="AW196" s="36"/>
      <c r="AX196" s="36"/>
      <c r="AY196" s="36"/>
    </row>
    <row r="197" spans="1:51" s="37" customFormat="1" ht="12" x14ac:dyDescent="0.2">
      <c r="A197" s="35"/>
      <c r="B197" s="35"/>
      <c r="C197" s="46" t="s">
        <v>99</v>
      </c>
      <c r="D197" s="124">
        <f>MIN(D190:D195)</f>
        <v>69</v>
      </c>
      <c r="E197" s="124"/>
      <c r="F197" s="124">
        <f>MIN(F190:F195)</f>
        <v>5</v>
      </c>
      <c r="G197" s="124"/>
      <c r="H197" s="124"/>
      <c r="I197" s="125">
        <f t="shared" ref="I197:U197" si="33">MIN(I190:I195)</f>
        <v>0.21</v>
      </c>
      <c r="J197" s="125">
        <f t="shared" si="33"/>
        <v>0.48</v>
      </c>
      <c r="K197" s="125">
        <f t="shared" si="33"/>
        <v>1.4E-2</v>
      </c>
      <c r="L197" s="125">
        <f t="shared" si="33"/>
        <v>0.12</v>
      </c>
      <c r="M197" s="123">
        <f t="shared" si="33"/>
        <v>0.41</v>
      </c>
      <c r="N197" s="123">
        <f t="shared" si="33"/>
        <v>0.3</v>
      </c>
      <c r="O197" s="123">
        <f t="shared" si="33"/>
        <v>2.2000000000000002</v>
      </c>
      <c r="P197" s="124">
        <f t="shared" si="33"/>
        <v>680</v>
      </c>
      <c r="Q197" s="124">
        <f t="shared" si="33"/>
        <v>31</v>
      </c>
      <c r="R197" s="123">
        <f t="shared" si="33"/>
        <v>2.8</v>
      </c>
      <c r="S197" s="123">
        <f t="shared" si="33"/>
        <v>0.33</v>
      </c>
      <c r="T197" s="123">
        <f t="shared" si="33"/>
        <v>2</v>
      </c>
      <c r="U197" s="123">
        <f t="shared" si="33"/>
        <v>2.2000000000000002</v>
      </c>
      <c r="V197" s="35"/>
      <c r="W197" s="35"/>
      <c r="X197" s="35"/>
      <c r="Y197" s="35"/>
      <c r="Z197" s="35"/>
      <c r="AA197" s="35"/>
      <c r="AB197" s="35"/>
      <c r="AC197" s="35"/>
      <c r="AD197" s="35"/>
      <c r="AE197" s="35"/>
      <c r="AF197" s="35"/>
      <c r="AG197" s="35"/>
      <c r="AH197" s="35"/>
      <c r="AI197" s="35"/>
      <c r="AJ197" s="35"/>
      <c r="AK197" s="35"/>
      <c r="AL197" s="35"/>
      <c r="AM197" s="35"/>
      <c r="AN197" s="36"/>
      <c r="AO197" s="36"/>
      <c r="AP197" s="36"/>
      <c r="AQ197" s="36"/>
      <c r="AR197" s="36"/>
      <c r="AS197" s="36"/>
      <c r="AT197" s="36"/>
      <c r="AU197" s="36"/>
      <c r="AV197" s="36"/>
      <c r="AW197" s="36"/>
      <c r="AX197" s="36"/>
      <c r="AY197" s="36"/>
    </row>
    <row r="198" spans="1:51" s="37" customFormat="1" ht="12" x14ac:dyDescent="0.2">
      <c r="A198" s="35"/>
      <c r="B198" s="35"/>
      <c r="C198" s="46" t="s">
        <v>100</v>
      </c>
      <c r="D198" s="124">
        <f>AVERAGE(D190:D195)</f>
        <v>221.5</v>
      </c>
      <c r="E198" s="124"/>
      <c r="F198" s="124">
        <f>AVERAGE(F190:F195)</f>
        <v>17</v>
      </c>
      <c r="G198" s="124"/>
      <c r="H198" s="124"/>
      <c r="I198" s="125">
        <f t="shared" ref="I198:U198" si="34">AVERAGE(I190:I195)</f>
        <v>0.27833333333333338</v>
      </c>
      <c r="J198" s="125">
        <f t="shared" si="34"/>
        <v>0.64500000000000002</v>
      </c>
      <c r="K198" s="125">
        <f t="shared" si="34"/>
        <v>2.5500000000000005E-2</v>
      </c>
      <c r="L198" s="125">
        <f t="shared" si="34"/>
        <v>0.20166666666666666</v>
      </c>
      <c r="M198" s="123">
        <f t="shared" si="34"/>
        <v>0.52833333333333332</v>
      </c>
      <c r="N198" s="123">
        <f t="shared" si="34"/>
        <v>0.505</v>
      </c>
      <c r="O198" s="123">
        <f t="shared" si="34"/>
        <v>4.3000000000000007</v>
      </c>
      <c r="P198" s="124">
        <f t="shared" si="34"/>
        <v>1055</v>
      </c>
      <c r="Q198" s="124">
        <f t="shared" si="34"/>
        <v>51.833333333333336</v>
      </c>
      <c r="R198" s="123">
        <f t="shared" si="34"/>
        <v>3.1166666666666667</v>
      </c>
      <c r="S198" s="123">
        <f t="shared" si="34"/>
        <v>0.51833333333333342</v>
      </c>
      <c r="T198" s="123">
        <f t="shared" si="34"/>
        <v>3.0666666666666669</v>
      </c>
      <c r="U198" s="123">
        <f t="shared" si="34"/>
        <v>2.6666666666666665</v>
      </c>
      <c r="V198" s="35"/>
      <c r="W198" s="35"/>
      <c r="X198" s="35"/>
      <c r="Y198" s="35"/>
      <c r="Z198" s="35"/>
      <c r="AA198" s="35"/>
      <c r="AB198" s="35"/>
      <c r="AC198" s="35"/>
      <c r="AD198" s="35"/>
      <c r="AE198" s="35"/>
      <c r="AF198" s="35"/>
      <c r="AG198" s="35"/>
      <c r="AH198" s="35"/>
      <c r="AI198" s="35"/>
      <c r="AJ198" s="35"/>
      <c r="AK198" s="35"/>
      <c r="AL198" s="35"/>
      <c r="AM198" s="35"/>
      <c r="AN198" s="36"/>
      <c r="AO198" s="36"/>
      <c r="AP198" s="36"/>
      <c r="AQ198" s="36"/>
      <c r="AR198" s="36"/>
      <c r="AS198" s="36"/>
      <c r="AT198" s="36"/>
      <c r="AU198" s="36"/>
      <c r="AV198" s="36"/>
      <c r="AW198" s="36"/>
      <c r="AX198" s="36"/>
      <c r="AY198" s="36"/>
    </row>
    <row r="199" spans="1:51" s="37" customFormat="1" ht="12" x14ac:dyDescent="0.2">
      <c r="A199" s="35"/>
      <c r="B199" s="35"/>
      <c r="C199" s="46" t="s">
        <v>101</v>
      </c>
      <c r="D199" s="124">
        <f>MAX(D190:D195)</f>
        <v>380</v>
      </c>
      <c r="E199" s="124"/>
      <c r="F199" s="124">
        <f>MAX(F190:F195)</f>
        <v>43</v>
      </c>
      <c r="G199" s="124"/>
      <c r="H199" s="124"/>
      <c r="I199" s="125">
        <f t="shared" ref="I199:U199" si="35">MAX(I190:I195)</f>
        <v>0.38</v>
      </c>
      <c r="J199" s="125">
        <f t="shared" si="35"/>
        <v>1.1000000000000001</v>
      </c>
      <c r="K199" s="125">
        <f t="shared" si="35"/>
        <v>4.5999999999999999E-2</v>
      </c>
      <c r="L199" s="125">
        <f t="shared" si="35"/>
        <v>0.28000000000000003</v>
      </c>
      <c r="M199" s="123">
        <f t="shared" si="35"/>
        <v>0.85</v>
      </c>
      <c r="N199" s="123">
        <f t="shared" si="35"/>
        <v>0.71</v>
      </c>
      <c r="O199" s="123">
        <f t="shared" si="35"/>
        <v>7.7</v>
      </c>
      <c r="P199" s="124">
        <f t="shared" si="35"/>
        <v>1400</v>
      </c>
      <c r="Q199" s="124">
        <f t="shared" si="35"/>
        <v>91</v>
      </c>
      <c r="R199" s="123">
        <f t="shared" si="35"/>
        <v>3.8</v>
      </c>
      <c r="S199" s="123">
        <f t="shared" si="35"/>
        <v>0.83</v>
      </c>
      <c r="T199" s="123">
        <f t="shared" si="35"/>
        <v>4.4000000000000004</v>
      </c>
      <c r="U199" s="123">
        <f t="shared" si="35"/>
        <v>3.3</v>
      </c>
      <c r="V199" s="35"/>
      <c r="W199" s="35"/>
      <c r="X199" s="35"/>
      <c r="Y199" s="35"/>
      <c r="Z199" s="35"/>
      <c r="AA199" s="35"/>
      <c r="AB199" s="35"/>
      <c r="AC199" s="35"/>
      <c r="AD199" s="35"/>
      <c r="AE199" s="35"/>
      <c r="AF199" s="35"/>
      <c r="AG199" s="35"/>
      <c r="AH199" s="35"/>
      <c r="AI199" s="35"/>
      <c r="AJ199" s="35"/>
      <c r="AK199" s="35"/>
      <c r="AL199" s="35"/>
      <c r="AM199" s="35"/>
      <c r="AN199" s="36"/>
      <c r="AO199" s="36"/>
      <c r="AP199" s="36"/>
      <c r="AQ199" s="36"/>
      <c r="AR199" s="36"/>
      <c r="AS199" s="36"/>
      <c r="AT199" s="36"/>
      <c r="AU199" s="36"/>
      <c r="AV199" s="36"/>
      <c r="AW199" s="36"/>
      <c r="AX199" s="36"/>
      <c r="AY199" s="36"/>
    </row>
    <row r="200" spans="1:51" s="37" customFormat="1" ht="12" x14ac:dyDescent="0.2">
      <c r="A200" s="35"/>
      <c r="B200" s="35"/>
      <c r="C200" s="46"/>
      <c r="D200" s="46"/>
      <c r="E200" s="46"/>
      <c r="F200" s="46"/>
      <c r="G200" s="46"/>
      <c r="H200" s="46"/>
      <c r="I200" s="46"/>
      <c r="J200" s="46"/>
      <c r="K200" s="46"/>
      <c r="L200" s="46"/>
      <c r="M200" s="46"/>
      <c r="N200" s="46"/>
      <c r="O200" s="46"/>
      <c r="P200" s="91"/>
      <c r="Q200" s="91"/>
      <c r="R200" s="46"/>
      <c r="S200" s="46"/>
      <c r="T200" s="46"/>
      <c r="U200" s="46"/>
      <c r="V200" s="35"/>
      <c r="W200" s="35"/>
      <c r="X200" s="35"/>
      <c r="Y200" s="35"/>
      <c r="Z200" s="35"/>
      <c r="AA200" s="35"/>
      <c r="AB200" s="35"/>
      <c r="AC200" s="35"/>
      <c r="AD200" s="35"/>
      <c r="AE200" s="35"/>
      <c r="AF200" s="35"/>
      <c r="AG200" s="35"/>
      <c r="AH200" s="35"/>
      <c r="AI200" s="35"/>
      <c r="AJ200" s="35"/>
      <c r="AK200" s="35"/>
      <c r="AL200" s="35"/>
      <c r="AM200" s="35"/>
      <c r="AN200" s="36"/>
      <c r="AO200" s="36"/>
      <c r="AP200" s="36"/>
      <c r="AQ200" s="36"/>
      <c r="AR200" s="36"/>
      <c r="AS200" s="36"/>
      <c r="AT200" s="36"/>
      <c r="AU200" s="36"/>
      <c r="AV200" s="36"/>
      <c r="AW200" s="36"/>
      <c r="AX200" s="36"/>
      <c r="AY200" s="36"/>
    </row>
    <row r="201" spans="1:51" s="37" customFormat="1" ht="12" x14ac:dyDescent="0.2">
      <c r="A201" s="35"/>
      <c r="B201" s="35"/>
      <c r="C201" s="46"/>
      <c r="D201" s="55"/>
      <c r="E201" s="55"/>
      <c r="F201" s="55"/>
      <c r="G201" s="55"/>
      <c r="H201" s="55"/>
      <c r="I201" s="62"/>
      <c r="J201" s="62"/>
      <c r="K201" s="63"/>
      <c r="L201" s="55"/>
      <c r="M201" s="56"/>
      <c r="N201" s="56"/>
      <c r="O201" s="56"/>
      <c r="P201" s="62"/>
      <c r="Q201" s="62"/>
      <c r="R201" s="56"/>
      <c r="S201" s="56"/>
      <c r="T201" s="56"/>
      <c r="U201" s="55"/>
      <c r="V201" s="35"/>
      <c r="W201" s="35"/>
      <c r="X201" s="35"/>
      <c r="Y201" s="35"/>
      <c r="Z201" s="35"/>
      <c r="AA201" s="35"/>
      <c r="AB201" s="35"/>
      <c r="AC201" s="35"/>
      <c r="AD201" s="35"/>
      <c r="AE201" s="35"/>
      <c r="AF201" s="35"/>
      <c r="AG201" s="35"/>
      <c r="AH201" s="35"/>
      <c r="AI201" s="35"/>
      <c r="AJ201" s="35"/>
      <c r="AK201" s="35"/>
      <c r="AL201" s="35"/>
      <c r="AM201" s="35"/>
      <c r="AN201" s="36"/>
      <c r="AO201" s="36"/>
      <c r="AP201" s="36"/>
      <c r="AQ201" s="36"/>
      <c r="AR201" s="36"/>
      <c r="AS201" s="36"/>
      <c r="AT201" s="36"/>
      <c r="AU201" s="36"/>
      <c r="AV201" s="36"/>
      <c r="AW201" s="36"/>
      <c r="AX201" s="36"/>
      <c r="AY201" s="36"/>
    </row>
    <row r="202" spans="1:51" s="37" customFormat="1" ht="12" x14ac:dyDescent="0.2">
      <c r="A202" s="85">
        <v>602</v>
      </c>
      <c r="B202" s="38" t="s">
        <v>78</v>
      </c>
      <c r="C202" s="64">
        <v>44972</v>
      </c>
      <c r="D202" s="52">
        <v>88</v>
      </c>
      <c r="E202" s="97">
        <v>48</v>
      </c>
      <c r="F202" s="163">
        <v>9</v>
      </c>
      <c r="G202" s="230">
        <v>2</v>
      </c>
      <c r="H202" s="141">
        <v>0.32</v>
      </c>
      <c r="I202" s="40">
        <v>9.5000000000000001E-2</v>
      </c>
      <c r="J202" s="39">
        <v>0.94</v>
      </c>
      <c r="K202" s="40">
        <v>0.01</v>
      </c>
      <c r="L202" s="39">
        <v>0.18</v>
      </c>
      <c r="M202" s="39">
        <v>0.56000000000000005</v>
      </c>
      <c r="N202" s="39">
        <v>0.21</v>
      </c>
      <c r="O202" s="41">
        <v>1.7</v>
      </c>
      <c r="P202" s="52">
        <v>310</v>
      </c>
      <c r="Q202" s="52">
        <v>40</v>
      </c>
      <c r="R202" s="41">
        <v>5.7</v>
      </c>
      <c r="S202" s="41">
        <v>1</v>
      </c>
      <c r="T202" s="41">
        <v>6.8</v>
      </c>
      <c r="U202" s="42">
        <v>1.6</v>
      </c>
      <c r="V202" s="35"/>
      <c r="W202" s="35"/>
      <c r="X202" s="35"/>
      <c r="Y202" s="35"/>
      <c r="Z202" s="35"/>
      <c r="AA202" s="35"/>
      <c r="AB202" s="35"/>
      <c r="AC202" s="35"/>
      <c r="AD202" s="35"/>
      <c r="AE202" s="35"/>
      <c r="AF202" s="35"/>
      <c r="AG202" s="35"/>
      <c r="AH202" s="35"/>
      <c r="AI202" s="35"/>
      <c r="AJ202" s="35"/>
      <c r="AK202" s="35"/>
      <c r="AL202" s="35"/>
      <c r="AM202" s="35"/>
      <c r="AN202" s="36"/>
      <c r="AO202" s="36"/>
      <c r="AP202" s="36"/>
      <c r="AQ202" s="36"/>
      <c r="AR202" s="36"/>
      <c r="AS202" s="36"/>
      <c r="AT202" s="36"/>
      <c r="AU202" s="36"/>
      <c r="AV202" s="36"/>
      <c r="AW202" s="36"/>
      <c r="AX202" s="36"/>
      <c r="AY202" s="36"/>
    </row>
    <row r="203" spans="1:51" s="37" customFormat="1" ht="12" x14ac:dyDescent="0.2">
      <c r="A203" s="85">
        <v>602</v>
      </c>
      <c r="B203" s="38" t="s">
        <v>78</v>
      </c>
      <c r="C203" s="64">
        <v>45034</v>
      </c>
      <c r="D203" s="52">
        <v>110</v>
      </c>
      <c r="E203" s="97">
        <v>60</v>
      </c>
      <c r="F203" s="231">
        <v>5</v>
      </c>
      <c r="G203" s="230">
        <v>30</v>
      </c>
      <c r="H203" s="141">
        <v>0.28999999999999998</v>
      </c>
      <c r="I203" s="40">
        <v>8.4000000000000005E-2</v>
      </c>
      <c r="J203" s="39">
        <v>0.87</v>
      </c>
      <c r="K203" s="40">
        <v>1.4999999999999999E-2</v>
      </c>
      <c r="L203" s="39">
        <v>0.23</v>
      </c>
      <c r="M203" s="39">
        <v>0.54</v>
      </c>
      <c r="N203" s="39">
        <v>0.24</v>
      </c>
      <c r="O203" s="41">
        <v>2.2000000000000002</v>
      </c>
      <c r="P203" s="52">
        <v>340</v>
      </c>
      <c r="Q203" s="52">
        <v>51</v>
      </c>
      <c r="R203" s="41">
        <v>5.2</v>
      </c>
      <c r="S203" s="41">
        <v>1</v>
      </c>
      <c r="T203" s="41">
        <v>6.7</v>
      </c>
      <c r="U203" s="42">
        <v>2.5</v>
      </c>
      <c r="V203" s="35"/>
      <c r="W203" s="35"/>
      <c r="X203" s="35"/>
      <c r="Y203" s="35"/>
      <c r="Z203" s="35"/>
      <c r="AA203" s="35"/>
      <c r="AB203" s="35"/>
      <c r="AC203" s="35"/>
      <c r="AD203" s="35"/>
      <c r="AE203" s="35"/>
      <c r="AF203" s="35"/>
      <c r="AG203" s="35"/>
      <c r="AH203" s="35"/>
      <c r="AI203" s="35"/>
      <c r="AJ203" s="35"/>
      <c r="AK203" s="35"/>
      <c r="AL203" s="35"/>
      <c r="AM203" s="35"/>
      <c r="AN203" s="36"/>
      <c r="AO203" s="36"/>
      <c r="AP203" s="36"/>
      <c r="AQ203" s="36"/>
      <c r="AR203" s="36"/>
      <c r="AS203" s="36"/>
      <c r="AT203" s="36"/>
      <c r="AU203" s="36"/>
      <c r="AV203" s="36"/>
      <c r="AW203" s="36"/>
      <c r="AX203" s="36"/>
      <c r="AY203" s="36"/>
    </row>
    <row r="204" spans="1:51" s="37" customFormat="1" ht="12" x14ac:dyDescent="0.2">
      <c r="A204" s="85">
        <v>602</v>
      </c>
      <c r="B204" s="38" t="s">
        <v>78</v>
      </c>
      <c r="C204" s="64">
        <v>45091</v>
      </c>
      <c r="D204" s="52">
        <v>93</v>
      </c>
      <c r="E204" s="97">
        <v>24</v>
      </c>
      <c r="F204" s="97">
        <v>5</v>
      </c>
      <c r="G204" s="220">
        <v>2</v>
      </c>
      <c r="H204" s="141">
        <v>0.33</v>
      </c>
      <c r="I204" s="39">
        <v>0.11</v>
      </c>
      <c r="J204" s="39">
        <v>0.92</v>
      </c>
      <c r="K204" s="40">
        <v>1.6E-2</v>
      </c>
      <c r="L204" s="39">
        <v>0.24</v>
      </c>
      <c r="M204" s="39">
        <v>0.2</v>
      </c>
      <c r="N204" s="39">
        <v>0.45</v>
      </c>
      <c r="O204" s="41">
        <v>1.6</v>
      </c>
      <c r="P204" s="52">
        <v>430</v>
      </c>
      <c r="Q204" s="52">
        <v>130</v>
      </c>
      <c r="R204" s="41">
        <v>5.7</v>
      </c>
      <c r="S204" s="41">
        <v>1.1000000000000001</v>
      </c>
      <c r="T204" s="41">
        <v>7.2</v>
      </c>
      <c r="U204" s="42">
        <v>0.9</v>
      </c>
      <c r="V204" s="35"/>
      <c r="W204" s="35"/>
      <c r="X204" s="35"/>
      <c r="Y204" s="35"/>
      <c r="Z204" s="35"/>
      <c r="AA204" s="35"/>
      <c r="AB204" s="35"/>
      <c r="AC204" s="35"/>
      <c r="AD204" s="35"/>
      <c r="AE204" s="35"/>
      <c r="AF204" s="35"/>
      <c r="AG204" s="35"/>
      <c r="AH204" s="35"/>
      <c r="AI204" s="35"/>
      <c r="AJ204" s="35"/>
      <c r="AK204" s="35"/>
      <c r="AL204" s="35"/>
      <c r="AM204" s="35"/>
      <c r="AN204" s="36"/>
      <c r="AO204" s="36"/>
      <c r="AP204" s="36"/>
      <c r="AQ204" s="36"/>
      <c r="AR204" s="36"/>
      <c r="AS204" s="36"/>
      <c r="AT204" s="36"/>
      <c r="AU204" s="36"/>
      <c r="AV204" s="36"/>
      <c r="AW204" s="36"/>
      <c r="AX204" s="36"/>
      <c r="AY204" s="36"/>
    </row>
    <row r="205" spans="1:51" s="37" customFormat="1" ht="12" x14ac:dyDescent="0.2">
      <c r="A205" s="85">
        <v>602</v>
      </c>
      <c r="B205" s="38" t="s">
        <v>78</v>
      </c>
      <c r="C205" s="36" t="s">
        <v>207</v>
      </c>
      <c r="D205" s="407">
        <v>54</v>
      </c>
      <c r="E205" s="407">
        <v>32</v>
      </c>
      <c r="F205" s="407">
        <v>16</v>
      </c>
      <c r="G205" s="414">
        <v>2</v>
      </c>
      <c r="H205" s="408">
        <v>0.36</v>
      </c>
      <c r="I205" s="408">
        <v>0.12</v>
      </c>
      <c r="J205" s="408">
        <v>0.8</v>
      </c>
      <c r="K205" s="408">
        <v>0.49</v>
      </c>
      <c r="L205" s="408">
        <v>0.14000000000000001</v>
      </c>
      <c r="M205" s="408">
        <v>0.53</v>
      </c>
      <c r="N205" s="406">
        <v>1.2</v>
      </c>
      <c r="O205" s="406">
        <v>1.5</v>
      </c>
      <c r="P205" s="407">
        <v>390</v>
      </c>
      <c r="Q205" s="407">
        <v>180</v>
      </c>
      <c r="R205" s="406">
        <v>5.3</v>
      </c>
      <c r="S205" s="406">
        <v>1</v>
      </c>
      <c r="T205" s="406">
        <v>7.3</v>
      </c>
      <c r="U205" s="408">
        <v>0.49</v>
      </c>
      <c r="V205" s="35"/>
      <c r="W205" s="35"/>
      <c r="X205" s="35"/>
      <c r="Y205" s="35"/>
      <c r="Z205" s="35"/>
      <c r="AA205" s="35"/>
      <c r="AB205" s="35"/>
      <c r="AC205" s="35"/>
      <c r="AD205" s="35"/>
      <c r="AE205" s="35"/>
      <c r="AF205" s="35"/>
      <c r="AG205" s="35"/>
      <c r="AH205" s="35"/>
      <c r="AI205" s="35"/>
      <c r="AJ205" s="35"/>
      <c r="AK205" s="35"/>
      <c r="AL205" s="35"/>
      <c r="AM205" s="35"/>
      <c r="AN205" s="36"/>
      <c r="AO205" s="36"/>
      <c r="AP205" s="36"/>
      <c r="AQ205" s="36"/>
      <c r="AR205" s="36"/>
      <c r="AS205" s="36"/>
      <c r="AT205" s="36"/>
      <c r="AU205" s="36"/>
      <c r="AV205" s="36"/>
      <c r="AW205" s="36"/>
      <c r="AX205" s="36"/>
      <c r="AY205" s="36"/>
    </row>
    <row r="206" spans="1:51" s="37" customFormat="1" ht="12" x14ac:dyDescent="0.2">
      <c r="A206" s="85">
        <v>602</v>
      </c>
      <c r="B206" s="38" t="s">
        <v>78</v>
      </c>
      <c r="C206" s="449">
        <v>45210</v>
      </c>
      <c r="D206" s="407">
        <v>76</v>
      </c>
      <c r="E206" s="407">
        <v>28</v>
      </c>
      <c r="F206" s="407">
        <v>18</v>
      </c>
      <c r="G206" s="414">
        <v>2</v>
      </c>
      <c r="H206" s="408">
        <v>0.35</v>
      </c>
      <c r="I206" s="411">
        <v>2.9000000000000001E-2</v>
      </c>
      <c r="J206" s="408">
        <v>0.73</v>
      </c>
      <c r="K206" s="412">
        <v>0.01</v>
      </c>
      <c r="L206" s="408">
        <v>0.11</v>
      </c>
      <c r="M206" s="408">
        <v>0.51</v>
      </c>
      <c r="N206" s="408">
        <v>0.14000000000000001</v>
      </c>
      <c r="O206" s="414">
        <v>1</v>
      </c>
      <c r="P206" s="407">
        <v>210</v>
      </c>
      <c r="Q206" s="407">
        <v>11</v>
      </c>
      <c r="R206" s="406">
        <v>5.4</v>
      </c>
      <c r="S206" s="406">
        <v>1.2</v>
      </c>
      <c r="T206" s="406">
        <v>6.8</v>
      </c>
      <c r="U206" s="408">
        <v>0.6</v>
      </c>
      <c r="V206" s="35"/>
      <c r="W206" s="35"/>
      <c r="X206" s="35"/>
      <c r="Y206" s="35"/>
      <c r="Z206" s="35"/>
      <c r="AA206" s="35"/>
      <c r="AB206" s="35"/>
      <c r="AC206" s="35"/>
      <c r="AD206" s="35"/>
      <c r="AE206" s="35"/>
      <c r="AF206" s="35"/>
      <c r="AG206" s="35"/>
      <c r="AH206" s="35"/>
      <c r="AI206" s="35"/>
      <c r="AJ206" s="35"/>
      <c r="AK206" s="35"/>
      <c r="AL206" s="35"/>
      <c r="AM206" s="35"/>
      <c r="AN206" s="36"/>
      <c r="AO206" s="36"/>
      <c r="AP206" s="36"/>
      <c r="AQ206" s="36"/>
      <c r="AR206" s="36"/>
      <c r="AS206" s="36"/>
      <c r="AT206" s="36"/>
      <c r="AU206" s="36"/>
      <c r="AV206" s="36"/>
      <c r="AW206" s="36"/>
      <c r="AX206" s="36"/>
      <c r="AY206" s="36"/>
    </row>
    <row r="207" spans="1:51" s="37" customFormat="1" ht="12" x14ac:dyDescent="0.2">
      <c r="A207" s="85">
        <v>602</v>
      </c>
      <c r="B207" s="38" t="s">
        <v>78</v>
      </c>
      <c r="C207" s="449">
        <v>45272</v>
      </c>
      <c r="D207" s="407">
        <v>120</v>
      </c>
      <c r="E207" s="407">
        <v>57</v>
      </c>
      <c r="F207" s="407">
        <v>6</v>
      </c>
      <c r="G207" s="414">
        <v>2</v>
      </c>
      <c r="H207" s="408">
        <v>0.37</v>
      </c>
      <c r="I207" s="411">
        <v>8.7999999999999995E-2</v>
      </c>
      <c r="J207" s="408">
        <v>1.1000000000000001</v>
      </c>
      <c r="K207" s="411">
        <v>0.01</v>
      </c>
      <c r="L207" s="408">
        <v>0.25</v>
      </c>
      <c r="M207" s="408">
        <v>0.71</v>
      </c>
      <c r="N207" s="408">
        <v>0.23</v>
      </c>
      <c r="O207" s="406">
        <v>1.4</v>
      </c>
      <c r="P207" s="407">
        <v>470</v>
      </c>
      <c r="Q207" s="407">
        <v>36</v>
      </c>
      <c r="R207" s="406">
        <v>6</v>
      </c>
      <c r="S207" s="406">
        <v>1.1000000000000001</v>
      </c>
      <c r="T207" s="406">
        <v>6.7</v>
      </c>
      <c r="U207" s="408">
        <v>1.9</v>
      </c>
      <c r="V207" s="35"/>
      <c r="W207" s="35"/>
      <c r="X207" s="35"/>
      <c r="Y207" s="35"/>
      <c r="Z207" s="35"/>
      <c r="AA207" s="35"/>
      <c r="AB207" s="35"/>
      <c r="AC207" s="35"/>
      <c r="AD207" s="35"/>
      <c r="AE207" s="35"/>
      <c r="AF207" s="35"/>
      <c r="AG207" s="35"/>
      <c r="AH207" s="35"/>
      <c r="AI207" s="35"/>
      <c r="AJ207" s="35"/>
      <c r="AK207" s="35"/>
      <c r="AL207" s="35"/>
      <c r="AM207" s="35"/>
      <c r="AN207" s="36"/>
      <c r="AO207" s="36"/>
      <c r="AP207" s="36"/>
      <c r="AQ207" s="36"/>
      <c r="AR207" s="36"/>
      <c r="AS207" s="36"/>
      <c r="AT207" s="36"/>
      <c r="AU207" s="36"/>
      <c r="AV207" s="36"/>
      <c r="AW207" s="36"/>
      <c r="AX207" s="36"/>
      <c r="AY207" s="36"/>
    </row>
    <row r="208" spans="1:51" s="37" customFormat="1" ht="12" x14ac:dyDescent="0.2">
      <c r="A208" s="35"/>
      <c r="B208" s="35"/>
      <c r="C208" s="46"/>
      <c r="D208" s="48"/>
      <c r="E208" s="48"/>
      <c r="F208" s="47"/>
      <c r="G208" s="47"/>
      <c r="H208" s="47"/>
      <c r="I208" s="47"/>
      <c r="J208" s="47"/>
      <c r="K208" s="143"/>
      <c r="L208" s="48"/>
      <c r="M208" s="50"/>
      <c r="N208" s="48"/>
      <c r="O208" s="50"/>
      <c r="P208" s="47"/>
      <c r="Q208" s="47"/>
      <c r="R208" s="50"/>
      <c r="S208" s="50"/>
      <c r="T208" s="50"/>
      <c r="U208" s="47"/>
      <c r="V208" s="35"/>
      <c r="W208" s="35"/>
      <c r="X208" s="35"/>
      <c r="Y208" s="35"/>
      <c r="Z208" s="35"/>
      <c r="AA208" s="35"/>
      <c r="AB208" s="35"/>
      <c r="AC208" s="35"/>
      <c r="AD208" s="35"/>
      <c r="AE208" s="35"/>
      <c r="AF208" s="35"/>
      <c r="AG208" s="35"/>
      <c r="AH208" s="35"/>
      <c r="AI208" s="35"/>
      <c r="AJ208" s="35"/>
      <c r="AK208" s="35"/>
      <c r="AL208" s="35"/>
      <c r="AM208" s="35"/>
      <c r="AN208" s="36"/>
      <c r="AO208" s="36"/>
      <c r="AP208" s="36"/>
      <c r="AQ208" s="36"/>
      <c r="AR208" s="36"/>
      <c r="AS208" s="36"/>
      <c r="AT208" s="36"/>
      <c r="AU208" s="36"/>
      <c r="AV208" s="36"/>
      <c r="AW208" s="36"/>
      <c r="AX208" s="36"/>
      <c r="AY208" s="36"/>
    </row>
    <row r="209" spans="1:51" s="37" customFormat="1" ht="12" x14ac:dyDescent="0.2">
      <c r="A209" s="35"/>
      <c r="B209" s="35"/>
      <c r="C209" s="46" t="s">
        <v>99</v>
      </c>
      <c r="D209" s="124">
        <f>MIN(D202:D207)</f>
        <v>54</v>
      </c>
      <c r="E209" s="124"/>
      <c r="F209" s="124">
        <f>MIN(F202:F207)</f>
        <v>5</v>
      </c>
      <c r="G209" s="124"/>
      <c r="H209" s="124"/>
      <c r="I209" s="125">
        <f t="shared" ref="I209:U209" si="36">MIN(I202:I207)</f>
        <v>2.9000000000000001E-2</v>
      </c>
      <c r="J209" s="125">
        <f t="shared" si="36"/>
        <v>0.73</v>
      </c>
      <c r="K209" s="157">
        <f t="shared" si="36"/>
        <v>0.01</v>
      </c>
      <c r="L209" s="125">
        <f t="shared" si="36"/>
        <v>0.11</v>
      </c>
      <c r="M209" s="123">
        <f t="shared" si="36"/>
        <v>0.2</v>
      </c>
      <c r="N209" s="123">
        <f t="shared" si="36"/>
        <v>0.14000000000000001</v>
      </c>
      <c r="O209" s="123">
        <f t="shared" si="36"/>
        <v>1</v>
      </c>
      <c r="P209" s="124">
        <f t="shared" si="36"/>
        <v>210</v>
      </c>
      <c r="Q209" s="124">
        <f t="shared" si="36"/>
        <v>11</v>
      </c>
      <c r="R209" s="123">
        <f t="shared" si="36"/>
        <v>5.2</v>
      </c>
      <c r="S209" s="123">
        <f t="shared" si="36"/>
        <v>1</v>
      </c>
      <c r="T209" s="123">
        <f t="shared" si="36"/>
        <v>6.7</v>
      </c>
      <c r="U209" s="123">
        <f t="shared" si="36"/>
        <v>0.49</v>
      </c>
      <c r="V209" s="35"/>
      <c r="W209" s="35"/>
      <c r="X209" s="35"/>
      <c r="Y209" s="35"/>
      <c r="Z209" s="35"/>
      <c r="AA209" s="35"/>
      <c r="AB209" s="35"/>
      <c r="AC209" s="35"/>
      <c r="AD209" s="35"/>
      <c r="AE209" s="35"/>
      <c r="AF209" s="35"/>
      <c r="AG209" s="35"/>
      <c r="AH209" s="35"/>
      <c r="AI209" s="35"/>
      <c r="AJ209" s="35"/>
      <c r="AK209" s="35"/>
      <c r="AL209" s="35"/>
      <c r="AM209" s="35"/>
      <c r="AN209" s="36"/>
      <c r="AO209" s="36"/>
      <c r="AP209" s="36"/>
      <c r="AQ209" s="36"/>
      <c r="AR209" s="36"/>
      <c r="AS209" s="36"/>
      <c r="AT209" s="36"/>
      <c r="AU209" s="36"/>
      <c r="AV209" s="36"/>
      <c r="AW209" s="36"/>
      <c r="AX209" s="36"/>
      <c r="AY209" s="36"/>
    </row>
    <row r="210" spans="1:51" s="37" customFormat="1" ht="12" x14ac:dyDescent="0.2">
      <c r="A210" s="35"/>
      <c r="B210" s="35"/>
      <c r="C210" s="46" t="s">
        <v>100</v>
      </c>
      <c r="D210" s="124">
        <f>AVERAGE(D202:D207)</f>
        <v>90.166666666666671</v>
      </c>
      <c r="E210" s="124"/>
      <c r="F210" s="124">
        <f>AVERAGE(F202:F207)</f>
        <v>9.8333333333333339</v>
      </c>
      <c r="G210" s="124"/>
      <c r="H210" s="124"/>
      <c r="I210" s="125">
        <f t="shared" ref="I210:U210" si="37">AVERAGE(I202:I207)</f>
        <v>8.7666666666666671E-2</v>
      </c>
      <c r="J210" s="125">
        <f t="shared" si="37"/>
        <v>0.8933333333333332</v>
      </c>
      <c r="K210" s="157">
        <f t="shared" si="37"/>
        <v>9.1833333333333336E-2</v>
      </c>
      <c r="L210" s="125">
        <f t="shared" si="37"/>
        <v>0.19166666666666665</v>
      </c>
      <c r="M210" s="123">
        <f t="shared" si="37"/>
        <v>0.5083333333333333</v>
      </c>
      <c r="N210" s="123">
        <f t="shared" si="37"/>
        <v>0.41166666666666663</v>
      </c>
      <c r="O210" s="123">
        <f t="shared" si="37"/>
        <v>1.5666666666666667</v>
      </c>
      <c r="P210" s="124">
        <f t="shared" si="37"/>
        <v>358.33333333333331</v>
      </c>
      <c r="Q210" s="124">
        <f t="shared" si="37"/>
        <v>74.666666666666671</v>
      </c>
      <c r="R210" s="123">
        <f t="shared" si="37"/>
        <v>5.5500000000000007</v>
      </c>
      <c r="S210" s="123">
        <f t="shared" si="37"/>
        <v>1.0666666666666667</v>
      </c>
      <c r="T210" s="123">
        <f t="shared" si="37"/>
        <v>6.916666666666667</v>
      </c>
      <c r="U210" s="123">
        <f t="shared" si="37"/>
        <v>1.3316666666666668</v>
      </c>
      <c r="V210" s="35"/>
      <c r="W210" s="35"/>
      <c r="X210" s="35"/>
      <c r="Y210" s="35"/>
      <c r="Z210" s="35"/>
      <c r="AA210" s="35"/>
      <c r="AB210" s="35"/>
      <c r="AC210" s="35"/>
      <c r="AD210" s="35"/>
      <c r="AE210" s="35"/>
      <c r="AF210" s="35"/>
      <c r="AG210" s="35"/>
      <c r="AH210" s="35"/>
      <c r="AI210" s="35"/>
      <c r="AJ210" s="35"/>
      <c r="AK210" s="35"/>
      <c r="AL210" s="35"/>
      <c r="AM210" s="35"/>
      <c r="AN210" s="36"/>
      <c r="AO210" s="36"/>
      <c r="AP210" s="36"/>
      <c r="AQ210" s="36"/>
      <c r="AR210" s="36"/>
      <c r="AS210" s="36"/>
      <c r="AT210" s="36"/>
      <c r="AU210" s="36"/>
      <c r="AV210" s="36"/>
      <c r="AW210" s="36"/>
      <c r="AX210" s="36"/>
      <c r="AY210" s="36"/>
    </row>
    <row r="211" spans="1:51" s="37" customFormat="1" ht="12" x14ac:dyDescent="0.2">
      <c r="A211" s="35"/>
      <c r="B211" s="35"/>
      <c r="C211" s="46" t="s">
        <v>101</v>
      </c>
      <c r="D211" s="124">
        <f>MAX(D202:D207)</f>
        <v>120</v>
      </c>
      <c r="E211" s="124"/>
      <c r="F211" s="124">
        <f>MAX(F202:F207)</f>
        <v>18</v>
      </c>
      <c r="G211" s="124"/>
      <c r="H211" s="124"/>
      <c r="I211" s="125">
        <f t="shared" ref="I211:U211" si="38">MAX(I202:I207)</f>
        <v>0.12</v>
      </c>
      <c r="J211" s="125">
        <f t="shared" si="38"/>
        <v>1.1000000000000001</v>
      </c>
      <c r="K211" s="157">
        <f t="shared" si="38"/>
        <v>0.49</v>
      </c>
      <c r="L211" s="125">
        <f t="shared" si="38"/>
        <v>0.25</v>
      </c>
      <c r="M211" s="123">
        <f t="shared" si="38"/>
        <v>0.71</v>
      </c>
      <c r="N211" s="123">
        <f t="shared" si="38"/>
        <v>1.2</v>
      </c>
      <c r="O211" s="123">
        <f t="shared" si="38"/>
        <v>2.2000000000000002</v>
      </c>
      <c r="P211" s="124">
        <f t="shared" si="38"/>
        <v>470</v>
      </c>
      <c r="Q211" s="124">
        <f t="shared" si="38"/>
        <v>180</v>
      </c>
      <c r="R211" s="123">
        <f t="shared" si="38"/>
        <v>6</v>
      </c>
      <c r="S211" s="123">
        <f t="shared" si="38"/>
        <v>1.2</v>
      </c>
      <c r="T211" s="123">
        <f t="shared" si="38"/>
        <v>7.3</v>
      </c>
      <c r="U211" s="123">
        <f t="shared" si="38"/>
        <v>2.5</v>
      </c>
      <c r="V211" s="35"/>
      <c r="W211" s="35"/>
      <c r="X211" s="35"/>
      <c r="Y211" s="35"/>
      <c r="Z211" s="35"/>
      <c r="AA211" s="35"/>
      <c r="AB211" s="35"/>
      <c r="AC211" s="35"/>
      <c r="AD211" s="35"/>
      <c r="AE211" s="35"/>
      <c r="AF211" s="35"/>
      <c r="AG211" s="35"/>
      <c r="AH211" s="35"/>
      <c r="AI211" s="35"/>
      <c r="AJ211" s="35"/>
      <c r="AK211" s="35"/>
      <c r="AL211" s="35"/>
      <c r="AM211" s="35"/>
      <c r="AN211" s="36"/>
      <c r="AO211" s="36"/>
      <c r="AP211" s="36"/>
      <c r="AQ211" s="36"/>
      <c r="AR211" s="36"/>
      <c r="AS211" s="36"/>
      <c r="AT211" s="36"/>
      <c r="AU211" s="36"/>
      <c r="AV211" s="36"/>
      <c r="AW211" s="36"/>
      <c r="AX211" s="36"/>
      <c r="AY211" s="36"/>
    </row>
    <row r="212" spans="1:51" x14ac:dyDescent="0.2">
      <c r="A212" s="35"/>
      <c r="B212" s="35"/>
      <c r="C212" s="46"/>
      <c r="D212" s="46"/>
      <c r="E212" s="46"/>
      <c r="F212" s="46"/>
      <c r="G212" s="46"/>
      <c r="H212" s="46"/>
      <c r="I212" s="46"/>
      <c r="J212" s="46"/>
      <c r="K212" s="46"/>
      <c r="L212" s="46"/>
      <c r="M212" s="46"/>
      <c r="N212" s="46"/>
      <c r="O212" s="46"/>
      <c r="P212" s="91"/>
      <c r="Q212" s="91"/>
      <c r="R212" s="46"/>
      <c r="S212" s="46"/>
      <c r="T212" s="46"/>
      <c r="U212" s="46"/>
    </row>
    <row r="213" spans="1:51" x14ac:dyDescent="0.2">
      <c r="A213" s="35"/>
      <c r="B213" s="35"/>
      <c r="C213" s="46"/>
      <c r="D213" s="55"/>
      <c r="E213" s="55"/>
      <c r="F213" s="55"/>
      <c r="G213" s="55"/>
      <c r="H213" s="55"/>
      <c r="I213" s="62"/>
      <c r="J213" s="62"/>
      <c r="K213" s="63"/>
      <c r="L213" s="55"/>
      <c r="M213" s="56"/>
      <c r="N213" s="56"/>
      <c r="O213" s="56"/>
      <c r="P213" s="62"/>
      <c r="Q213" s="62"/>
      <c r="R213" s="56"/>
      <c r="S213" s="56"/>
      <c r="T213" s="56"/>
      <c r="U213" s="55"/>
    </row>
    <row r="214" spans="1:51" x14ac:dyDescent="0.2">
      <c r="A214" s="85">
        <v>675</v>
      </c>
      <c r="B214" s="38" t="s">
        <v>85</v>
      </c>
      <c r="C214" s="217">
        <v>44972</v>
      </c>
      <c r="D214" s="78">
        <v>110</v>
      </c>
      <c r="E214" s="235">
        <v>65</v>
      </c>
      <c r="F214" s="235">
        <v>18</v>
      </c>
      <c r="G214" s="236">
        <v>2</v>
      </c>
      <c r="H214" s="144">
        <v>0.27</v>
      </c>
      <c r="I214" s="219">
        <v>0.15</v>
      </c>
      <c r="J214" s="218">
        <v>2.1</v>
      </c>
      <c r="K214" s="237">
        <v>1.0999999999999999E-2</v>
      </c>
      <c r="L214" s="219">
        <v>0.52</v>
      </c>
      <c r="M214" s="219">
        <v>0.72</v>
      </c>
      <c r="N214" s="219">
        <v>0.2</v>
      </c>
      <c r="O214" s="218">
        <v>6.4</v>
      </c>
      <c r="P214" s="78">
        <v>480</v>
      </c>
      <c r="Q214" s="78">
        <v>49</v>
      </c>
      <c r="R214" s="78">
        <v>18</v>
      </c>
      <c r="S214" s="218">
        <v>3</v>
      </c>
      <c r="T214" s="78">
        <v>13</v>
      </c>
      <c r="U214" s="238">
        <v>3.3</v>
      </c>
    </row>
    <row r="215" spans="1:51" x14ac:dyDescent="0.2">
      <c r="A215" s="85">
        <v>675</v>
      </c>
      <c r="B215" s="221" t="s">
        <v>85</v>
      </c>
      <c r="C215" s="64">
        <v>45035</v>
      </c>
      <c r="D215" s="90">
        <v>110</v>
      </c>
      <c r="E215" s="165">
        <v>65</v>
      </c>
      <c r="F215" s="97">
        <v>10</v>
      </c>
      <c r="G215" s="230">
        <v>30</v>
      </c>
      <c r="H215" s="144">
        <v>0.28999999999999998</v>
      </c>
      <c r="I215" s="43">
        <v>0.15</v>
      </c>
      <c r="J215" s="44">
        <v>2.6</v>
      </c>
      <c r="K215" s="149">
        <v>0.01</v>
      </c>
      <c r="L215" s="43">
        <v>0.63</v>
      </c>
      <c r="M215" s="43">
        <v>0.76</v>
      </c>
      <c r="N215" s="43">
        <v>0.21</v>
      </c>
      <c r="O215" s="44">
        <v>4.7</v>
      </c>
      <c r="P215" s="90">
        <v>440</v>
      </c>
      <c r="Q215" s="90">
        <v>50</v>
      </c>
      <c r="R215" s="90">
        <v>15</v>
      </c>
      <c r="S215" s="44">
        <v>2.6</v>
      </c>
      <c r="T215" s="90">
        <v>11</v>
      </c>
      <c r="U215" s="45">
        <v>3</v>
      </c>
    </row>
    <row r="216" spans="1:51" x14ac:dyDescent="0.2">
      <c r="A216" s="85">
        <v>675</v>
      </c>
      <c r="B216" s="221" t="s">
        <v>85</v>
      </c>
      <c r="C216" s="64">
        <v>45091</v>
      </c>
      <c r="D216" s="52">
        <v>80</v>
      </c>
      <c r="E216" s="97">
        <v>34</v>
      </c>
      <c r="F216" s="97">
        <v>7</v>
      </c>
      <c r="G216" s="220">
        <v>2</v>
      </c>
      <c r="H216" s="141">
        <v>0.34</v>
      </c>
      <c r="I216" s="39">
        <v>0.16</v>
      </c>
      <c r="J216" s="41">
        <v>1.4</v>
      </c>
      <c r="K216" s="227">
        <v>5.0000000000000001E-3</v>
      </c>
      <c r="L216" s="39">
        <v>0.27</v>
      </c>
      <c r="M216" s="39">
        <v>0.84</v>
      </c>
      <c r="N216" s="39">
        <v>9.5000000000000001E-2</v>
      </c>
      <c r="O216" s="41">
        <v>3.4</v>
      </c>
      <c r="P216" s="52">
        <v>340</v>
      </c>
      <c r="Q216" s="52">
        <v>120</v>
      </c>
      <c r="R216" s="52">
        <v>68</v>
      </c>
      <c r="S216" s="41">
        <v>13</v>
      </c>
      <c r="T216" s="52">
        <v>29</v>
      </c>
      <c r="U216" s="42">
        <v>3.1</v>
      </c>
    </row>
    <row r="217" spans="1:51" s="37" customFormat="1" ht="12" x14ac:dyDescent="0.2">
      <c r="A217" s="85">
        <v>675</v>
      </c>
      <c r="B217" s="38" t="s">
        <v>85</v>
      </c>
      <c r="C217" s="36" t="s">
        <v>207</v>
      </c>
      <c r="D217" s="407">
        <v>210</v>
      </c>
      <c r="E217" s="407">
        <v>105</v>
      </c>
      <c r="F217" s="407">
        <v>18</v>
      </c>
      <c r="G217" s="406">
        <v>4</v>
      </c>
      <c r="H217" s="408">
        <v>0.5</v>
      </c>
      <c r="I217" s="408">
        <v>0.28000000000000003</v>
      </c>
      <c r="J217" s="406">
        <v>4.4000000000000004</v>
      </c>
      <c r="K217" s="411">
        <v>2.5999999999999999E-2</v>
      </c>
      <c r="L217" s="408">
        <v>0.7</v>
      </c>
      <c r="M217" s="406">
        <v>1.2</v>
      </c>
      <c r="N217" s="408">
        <v>0.55000000000000004</v>
      </c>
      <c r="O217" s="407">
        <v>14</v>
      </c>
      <c r="P217" s="407">
        <v>980</v>
      </c>
      <c r="Q217" s="407">
        <v>110</v>
      </c>
      <c r="R217" s="407">
        <v>19</v>
      </c>
      <c r="S217" s="406">
        <v>3.6</v>
      </c>
      <c r="T217" s="407">
        <v>15</v>
      </c>
      <c r="U217" s="406">
        <v>3.6</v>
      </c>
      <c r="V217" s="35"/>
      <c r="W217" s="35"/>
      <c r="X217" s="35"/>
      <c r="Y217" s="35"/>
      <c r="Z217" s="35"/>
      <c r="AA217" s="35"/>
      <c r="AB217" s="35"/>
      <c r="AC217" s="35"/>
      <c r="AD217" s="35"/>
      <c r="AE217" s="35"/>
      <c r="AF217" s="35"/>
      <c r="AG217" s="35"/>
      <c r="AH217" s="35"/>
      <c r="AI217" s="35"/>
      <c r="AJ217" s="35"/>
      <c r="AK217" s="35"/>
      <c r="AL217" s="35"/>
      <c r="AM217" s="35"/>
      <c r="AN217" s="36"/>
      <c r="AO217" s="36"/>
      <c r="AP217" s="36"/>
      <c r="AQ217" s="36"/>
      <c r="AR217" s="36"/>
      <c r="AS217" s="36"/>
      <c r="AT217" s="36"/>
      <c r="AU217" s="36"/>
      <c r="AV217" s="36"/>
      <c r="AW217" s="36"/>
      <c r="AX217" s="36"/>
      <c r="AY217" s="36"/>
    </row>
    <row r="218" spans="1:51" x14ac:dyDescent="0.2">
      <c r="A218" s="85">
        <v>675</v>
      </c>
      <c r="B218" s="38" t="s">
        <v>85</v>
      </c>
      <c r="C218" s="449">
        <v>45211</v>
      </c>
      <c r="D218" s="407">
        <v>93</v>
      </c>
      <c r="E218" s="407">
        <v>58</v>
      </c>
      <c r="F218" s="414">
        <v>5</v>
      </c>
      <c r="G218" s="414">
        <v>2</v>
      </c>
      <c r="H218" s="408">
        <v>0.35</v>
      </c>
      <c r="I218" s="408">
        <v>0.11</v>
      </c>
      <c r="J218" s="406">
        <v>3</v>
      </c>
      <c r="K218" s="412">
        <v>0.01</v>
      </c>
      <c r="L218" s="408">
        <v>0.48</v>
      </c>
      <c r="M218" s="408">
        <v>0.78</v>
      </c>
      <c r="N218" s="408">
        <v>0.21</v>
      </c>
      <c r="O218" s="406">
        <v>4.9000000000000004</v>
      </c>
      <c r="P218" s="407">
        <v>630</v>
      </c>
      <c r="Q218" s="407">
        <v>35</v>
      </c>
      <c r="R218" s="407">
        <v>19</v>
      </c>
      <c r="S218" s="406">
        <v>3.5</v>
      </c>
      <c r="T218" s="407">
        <v>12</v>
      </c>
      <c r="U218" s="406">
        <v>3.4</v>
      </c>
    </row>
    <row r="219" spans="1:51" x14ac:dyDescent="0.2">
      <c r="A219" s="85">
        <v>675</v>
      </c>
      <c r="B219" s="38" t="s">
        <v>85</v>
      </c>
      <c r="C219" s="449">
        <v>45273</v>
      </c>
      <c r="D219" s="407">
        <v>140</v>
      </c>
      <c r="E219" s="407">
        <v>74</v>
      </c>
      <c r="F219" s="406">
        <v>9</v>
      </c>
      <c r="G219" s="414">
        <v>2</v>
      </c>
      <c r="H219" s="408">
        <v>0.34</v>
      </c>
      <c r="I219" s="408">
        <v>0.21</v>
      </c>
      <c r="J219" s="406">
        <v>2</v>
      </c>
      <c r="K219" s="412">
        <v>0.01</v>
      </c>
      <c r="L219" s="408">
        <v>0.7</v>
      </c>
      <c r="M219" s="408">
        <v>0.9</v>
      </c>
      <c r="N219" s="408">
        <v>0.24</v>
      </c>
      <c r="O219" s="406">
        <v>4.9000000000000004</v>
      </c>
      <c r="P219" s="407">
        <v>750</v>
      </c>
      <c r="Q219" s="407">
        <v>98</v>
      </c>
      <c r="R219" s="407">
        <v>23</v>
      </c>
      <c r="S219" s="406">
        <v>3.2</v>
      </c>
      <c r="T219" s="407">
        <v>12</v>
      </c>
      <c r="U219" s="406">
        <v>4.0999999999999996</v>
      </c>
      <c r="V219" s="35"/>
      <c r="W219" s="35"/>
    </row>
    <row r="220" spans="1:51" x14ac:dyDescent="0.2">
      <c r="A220" s="35"/>
      <c r="B220" s="35"/>
      <c r="C220" s="46"/>
      <c r="D220" s="48"/>
      <c r="E220" s="48"/>
      <c r="F220" s="47"/>
      <c r="G220" s="47"/>
      <c r="H220" s="47"/>
      <c r="I220" s="47"/>
      <c r="J220" s="47"/>
      <c r="K220" s="143"/>
      <c r="L220" s="48"/>
      <c r="M220" s="50"/>
      <c r="N220" s="48"/>
      <c r="O220" s="50"/>
      <c r="P220" s="47"/>
      <c r="Q220" s="47"/>
      <c r="R220" s="50"/>
      <c r="S220" s="50"/>
      <c r="T220" s="50"/>
      <c r="U220" s="47"/>
    </row>
    <row r="221" spans="1:51" x14ac:dyDescent="0.2">
      <c r="A221" s="35"/>
      <c r="B221" s="35"/>
      <c r="C221" s="46" t="s">
        <v>99</v>
      </c>
      <c r="D221" s="124">
        <f>MIN(D214:D219)</f>
        <v>80</v>
      </c>
      <c r="E221" s="124"/>
      <c r="F221" s="124">
        <f>MIN(F214:F219)</f>
        <v>5</v>
      </c>
      <c r="G221" s="124"/>
      <c r="H221" s="124"/>
      <c r="I221" s="125">
        <f t="shared" ref="I221:U221" si="39">MIN(I214:I219)</f>
        <v>0.11</v>
      </c>
      <c r="J221" s="125">
        <f t="shared" si="39"/>
        <v>1.4</v>
      </c>
      <c r="K221" s="157">
        <f t="shared" si="39"/>
        <v>5.0000000000000001E-3</v>
      </c>
      <c r="L221" s="125">
        <f t="shared" si="39"/>
        <v>0.27</v>
      </c>
      <c r="M221" s="123">
        <f t="shared" si="39"/>
        <v>0.72</v>
      </c>
      <c r="N221" s="123">
        <f t="shared" si="39"/>
        <v>9.5000000000000001E-2</v>
      </c>
      <c r="O221" s="123">
        <f t="shared" si="39"/>
        <v>3.4</v>
      </c>
      <c r="P221" s="124">
        <f t="shared" si="39"/>
        <v>340</v>
      </c>
      <c r="Q221" s="124">
        <f t="shared" si="39"/>
        <v>35</v>
      </c>
      <c r="R221" s="123">
        <f t="shared" si="39"/>
        <v>15</v>
      </c>
      <c r="S221" s="123">
        <f t="shared" si="39"/>
        <v>2.6</v>
      </c>
      <c r="T221" s="123">
        <f t="shared" si="39"/>
        <v>11</v>
      </c>
      <c r="U221" s="123">
        <f t="shared" si="39"/>
        <v>3</v>
      </c>
    </row>
    <row r="222" spans="1:51" x14ac:dyDescent="0.2">
      <c r="A222" s="35"/>
      <c r="B222" s="35"/>
      <c r="C222" s="46" t="s">
        <v>100</v>
      </c>
      <c r="D222" s="124">
        <f>AVERAGE(D214:D219)</f>
        <v>123.83333333333333</v>
      </c>
      <c r="E222" s="124"/>
      <c r="F222" s="124">
        <f>AVERAGE(F214:F219)</f>
        <v>11.166666666666666</v>
      </c>
      <c r="G222" s="124"/>
      <c r="H222" s="124"/>
      <c r="I222" s="125">
        <f t="shared" ref="I222:U222" si="40">AVERAGE(I214:I219)</f>
        <v>0.17666666666666667</v>
      </c>
      <c r="J222" s="125">
        <f t="shared" si="40"/>
        <v>2.5833333333333335</v>
      </c>
      <c r="K222" s="157">
        <f t="shared" si="40"/>
        <v>1.1999999999999999E-2</v>
      </c>
      <c r="L222" s="125">
        <f t="shared" si="40"/>
        <v>0.54999999999999993</v>
      </c>
      <c r="M222" s="123">
        <f t="shared" si="40"/>
        <v>0.8666666666666667</v>
      </c>
      <c r="N222" s="123">
        <f t="shared" si="40"/>
        <v>0.25083333333333335</v>
      </c>
      <c r="O222" s="123">
        <f t="shared" si="40"/>
        <v>6.3833333333333329</v>
      </c>
      <c r="P222" s="124">
        <f t="shared" si="40"/>
        <v>603.33333333333337</v>
      </c>
      <c r="Q222" s="124">
        <f t="shared" si="40"/>
        <v>77</v>
      </c>
      <c r="R222" s="123">
        <f t="shared" si="40"/>
        <v>27</v>
      </c>
      <c r="S222" s="123">
        <f t="shared" si="40"/>
        <v>4.8166666666666673</v>
      </c>
      <c r="T222" s="123">
        <f t="shared" si="40"/>
        <v>15.333333333333334</v>
      </c>
      <c r="U222" s="123">
        <f t="shared" si="40"/>
        <v>3.4166666666666665</v>
      </c>
    </row>
    <row r="223" spans="1:51" x14ac:dyDescent="0.2">
      <c r="A223" s="35"/>
      <c r="B223" s="35"/>
      <c r="C223" s="46" t="s">
        <v>101</v>
      </c>
      <c r="D223" s="124">
        <f>MAX(D214:D219)</f>
        <v>210</v>
      </c>
      <c r="E223" s="124"/>
      <c r="F223" s="124">
        <f>MAX(F214:F219)</f>
        <v>18</v>
      </c>
      <c r="G223" s="124"/>
      <c r="H223" s="124"/>
      <c r="I223" s="125">
        <f t="shared" ref="I223:U223" si="41">MAX(I214:I219)</f>
        <v>0.28000000000000003</v>
      </c>
      <c r="J223" s="125">
        <f t="shared" si="41"/>
        <v>4.4000000000000004</v>
      </c>
      <c r="K223" s="157">
        <f t="shared" si="41"/>
        <v>2.5999999999999999E-2</v>
      </c>
      <c r="L223" s="125">
        <f t="shared" si="41"/>
        <v>0.7</v>
      </c>
      <c r="M223" s="123">
        <f t="shared" si="41"/>
        <v>1.2</v>
      </c>
      <c r="N223" s="123">
        <f t="shared" si="41"/>
        <v>0.55000000000000004</v>
      </c>
      <c r="O223" s="123">
        <f t="shared" si="41"/>
        <v>14</v>
      </c>
      <c r="P223" s="124">
        <f t="shared" si="41"/>
        <v>980</v>
      </c>
      <c r="Q223" s="124">
        <f t="shared" si="41"/>
        <v>120</v>
      </c>
      <c r="R223" s="123">
        <f t="shared" si="41"/>
        <v>68</v>
      </c>
      <c r="S223" s="123">
        <f t="shared" si="41"/>
        <v>13</v>
      </c>
      <c r="T223" s="123">
        <f t="shared" si="41"/>
        <v>29</v>
      </c>
      <c r="U223" s="123">
        <f t="shared" si="41"/>
        <v>4.0999999999999996</v>
      </c>
    </row>
    <row r="224" spans="1:51" x14ac:dyDescent="0.2">
      <c r="A224" s="17"/>
      <c r="B224" s="17"/>
      <c r="C224" s="12"/>
      <c r="D224" s="15"/>
      <c r="E224" s="15"/>
      <c r="F224" s="15"/>
      <c r="G224" s="15"/>
      <c r="H224" s="15"/>
      <c r="I224" s="13"/>
      <c r="J224" s="13"/>
      <c r="K224" s="14"/>
      <c r="L224" s="15"/>
      <c r="M224" s="16"/>
      <c r="N224" s="16"/>
      <c r="O224" s="16"/>
      <c r="P224" s="13"/>
      <c r="Q224" s="13"/>
      <c r="R224" s="16"/>
      <c r="S224" s="16"/>
      <c r="T224" s="16"/>
      <c r="U224" s="15"/>
    </row>
    <row r="225" spans="1:21" x14ac:dyDescent="0.2">
      <c r="A225" s="17"/>
      <c r="B225" s="17"/>
      <c r="C225" s="12"/>
      <c r="D225" s="15"/>
      <c r="E225" s="15"/>
      <c r="F225" s="15"/>
      <c r="G225" s="15"/>
      <c r="H225" s="15"/>
      <c r="I225" s="13"/>
      <c r="J225" s="13"/>
      <c r="K225" s="14"/>
      <c r="L225" s="15"/>
      <c r="M225" s="16"/>
      <c r="N225" s="16"/>
      <c r="O225" s="16"/>
      <c r="P225" s="13"/>
      <c r="Q225" s="13"/>
      <c r="R225" s="16"/>
      <c r="S225" s="16"/>
      <c r="T225" s="16"/>
      <c r="U225" s="15"/>
    </row>
    <row r="226" spans="1:21" x14ac:dyDescent="0.2">
      <c r="A226" s="17"/>
      <c r="B226" s="17"/>
      <c r="C226" s="12"/>
      <c r="D226" s="15"/>
      <c r="E226" s="15"/>
      <c r="F226" s="15"/>
      <c r="G226" s="15"/>
      <c r="H226" s="15"/>
      <c r="I226" s="13"/>
      <c r="J226" s="13"/>
      <c r="K226" s="14"/>
      <c r="L226" s="15"/>
      <c r="M226" s="16"/>
      <c r="N226" s="16"/>
      <c r="O226" s="16"/>
      <c r="P226" s="13"/>
      <c r="Q226" s="13"/>
      <c r="R226" s="16"/>
      <c r="S226" s="16"/>
      <c r="T226" s="16"/>
      <c r="U226" s="15"/>
    </row>
    <row r="227" spans="1:21" x14ac:dyDescent="0.2">
      <c r="A227" s="17"/>
      <c r="B227" s="17"/>
      <c r="C227" s="12"/>
      <c r="D227" s="15"/>
      <c r="E227" s="15"/>
      <c r="F227" s="15"/>
      <c r="G227" s="15"/>
      <c r="H227" s="15"/>
      <c r="I227" s="13"/>
      <c r="J227" s="13"/>
      <c r="K227" s="14"/>
      <c r="L227" s="15"/>
      <c r="M227" s="16"/>
      <c r="N227" s="16"/>
      <c r="O227" s="16"/>
      <c r="P227" s="13"/>
      <c r="Q227" s="13"/>
      <c r="R227" s="16"/>
      <c r="S227" s="16"/>
      <c r="T227" s="16"/>
      <c r="U227" s="15"/>
    </row>
    <row r="228" spans="1:21" x14ac:dyDescent="0.2">
      <c r="A228" s="17"/>
      <c r="B228" s="17"/>
      <c r="C228" s="12"/>
      <c r="D228" s="15"/>
      <c r="E228" s="15"/>
      <c r="F228" s="15"/>
      <c r="G228" s="15"/>
      <c r="H228" s="15"/>
      <c r="I228" s="13"/>
      <c r="J228" s="13"/>
      <c r="K228" s="14"/>
      <c r="L228" s="15"/>
      <c r="M228" s="16"/>
      <c r="N228" s="16"/>
      <c r="O228" s="16"/>
      <c r="P228" s="13"/>
      <c r="Q228" s="13"/>
      <c r="R228" s="16"/>
      <c r="S228" s="16"/>
      <c r="T228" s="16"/>
      <c r="U228" s="15"/>
    </row>
    <row r="229" spans="1:21" x14ac:dyDescent="0.2">
      <c r="A229" s="17"/>
      <c r="B229" s="17"/>
      <c r="C229" s="12"/>
      <c r="D229" s="15"/>
      <c r="E229" s="15"/>
      <c r="F229" s="15"/>
      <c r="G229" s="15"/>
      <c r="H229" s="15"/>
      <c r="I229" s="13"/>
      <c r="J229" s="13"/>
      <c r="K229" s="14"/>
      <c r="L229" s="15"/>
      <c r="M229" s="16"/>
      <c r="N229" s="16"/>
      <c r="O229" s="16"/>
      <c r="P229" s="13"/>
      <c r="Q229" s="13"/>
      <c r="R229" s="16"/>
      <c r="S229" s="16"/>
      <c r="T229" s="16"/>
      <c r="U229" s="15"/>
    </row>
    <row r="230" spans="1:21" x14ac:dyDescent="0.2">
      <c r="A230" s="17"/>
      <c r="B230" s="17"/>
      <c r="C230" s="12"/>
      <c r="D230" s="15"/>
      <c r="E230" s="15"/>
      <c r="F230" s="15"/>
      <c r="G230" s="15"/>
      <c r="H230" s="15"/>
      <c r="I230" s="13"/>
      <c r="J230" s="13"/>
      <c r="K230" s="14"/>
      <c r="L230" s="15"/>
      <c r="M230" s="16"/>
      <c r="N230" s="16"/>
      <c r="O230" s="16"/>
      <c r="P230" s="13"/>
      <c r="Q230" s="13"/>
      <c r="R230" s="16"/>
      <c r="S230" s="16"/>
      <c r="T230" s="16"/>
      <c r="U230" s="15"/>
    </row>
    <row r="231" spans="1:21" x14ac:dyDescent="0.2">
      <c r="A231" s="17"/>
      <c r="B231" s="17"/>
      <c r="C231" s="12"/>
      <c r="D231" s="15"/>
      <c r="E231" s="15"/>
      <c r="F231" s="15"/>
      <c r="G231" s="15"/>
      <c r="H231" s="15"/>
      <c r="I231" s="13"/>
      <c r="J231" s="13"/>
      <c r="K231" s="14"/>
      <c r="L231" s="15"/>
      <c r="M231" s="16"/>
      <c r="N231" s="16"/>
      <c r="O231" s="16"/>
      <c r="P231" s="13"/>
      <c r="Q231" s="13"/>
      <c r="R231" s="16"/>
      <c r="S231" s="16"/>
      <c r="T231" s="16"/>
      <c r="U231" s="15"/>
    </row>
    <row r="232" spans="1:21" x14ac:dyDescent="0.2">
      <c r="A232" s="17"/>
      <c r="B232" s="17"/>
      <c r="C232" s="12"/>
      <c r="D232" s="15"/>
      <c r="E232" s="15"/>
      <c r="F232" s="15"/>
      <c r="G232" s="15"/>
      <c r="H232" s="15"/>
      <c r="I232" s="13"/>
      <c r="J232" s="13"/>
      <c r="K232" s="14"/>
      <c r="L232" s="15"/>
      <c r="M232" s="16"/>
      <c r="N232" s="16"/>
      <c r="O232" s="16"/>
      <c r="P232" s="13"/>
      <c r="Q232" s="13"/>
      <c r="R232" s="16"/>
      <c r="S232" s="16"/>
      <c r="T232" s="16"/>
      <c r="U232" s="15"/>
    </row>
    <row r="233" spans="1:21" x14ac:dyDescent="0.2">
      <c r="A233" s="17"/>
      <c r="B233" s="17"/>
      <c r="C233" s="12"/>
      <c r="D233" s="15"/>
      <c r="E233" s="15"/>
      <c r="F233" s="15"/>
      <c r="G233" s="15"/>
      <c r="H233" s="15"/>
      <c r="I233" s="13"/>
      <c r="J233" s="13"/>
      <c r="K233" s="14"/>
      <c r="L233" s="15"/>
      <c r="M233" s="16"/>
      <c r="N233" s="16"/>
      <c r="O233" s="16"/>
      <c r="P233" s="13"/>
      <c r="Q233" s="13"/>
      <c r="R233" s="16"/>
      <c r="S233" s="16"/>
      <c r="T233" s="16"/>
      <c r="U233" s="15"/>
    </row>
    <row r="234" spans="1:21" x14ac:dyDescent="0.2">
      <c r="A234" s="17"/>
      <c r="B234" s="17"/>
      <c r="C234" s="12"/>
      <c r="D234" s="15"/>
      <c r="E234" s="15"/>
      <c r="F234" s="15"/>
      <c r="G234" s="15"/>
      <c r="H234" s="15"/>
      <c r="I234" s="13"/>
      <c r="J234" s="13"/>
      <c r="K234" s="14"/>
      <c r="L234" s="15"/>
      <c r="M234" s="16"/>
      <c r="N234" s="16"/>
      <c r="O234" s="16"/>
      <c r="P234" s="13"/>
      <c r="Q234" s="13"/>
      <c r="R234" s="16"/>
      <c r="S234" s="16"/>
      <c r="T234" s="16"/>
      <c r="U234" s="15"/>
    </row>
    <row r="235" spans="1:21" x14ac:dyDescent="0.2">
      <c r="A235" s="17"/>
      <c r="B235" s="17"/>
      <c r="C235" s="12"/>
      <c r="D235" s="15"/>
      <c r="E235" s="15"/>
      <c r="F235" s="15"/>
      <c r="G235" s="15"/>
      <c r="H235" s="15"/>
      <c r="I235" s="13"/>
      <c r="J235" s="13"/>
      <c r="K235" s="14"/>
      <c r="L235" s="15"/>
      <c r="M235" s="16"/>
      <c r="N235" s="16"/>
      <c r="O235" s="16"/>
      <c r="P235" s="13"/>
      <c r="Q235" s="13"/>
      <c r="R235" s="16"/>
      <c r="S235" s="16"/>
      <c r="T235" s="16"/>
      <c r="U235" s="15"/>
    </row>
    <row r="236" spans="1:21" x14ac:dyDescent="0.2">
      <c r="A236" s="17"/>
      <c r="B236" s="17"/>
      <c r="C236" s="12"/>
      <c r="D236" s="15"/>
      <c r="E236" s="15"/>
      <c r="F236" s="15"/>
      <c r="G236" s="15"/>
      <c r="H236" s="15"/>
      <c r="I236" s="13"/>
      <c r="J236" s="13"/>
      <c r="K236" s="14"/>
      <c r="L236" s="15"/>
      <c r="M236" s="16"/>
      <c r="N236" s="16"/>
      <c r="O236" s="16"/>
      <c r="P236" s="13"/>
      <c r="Q236" s="13"/>
      <c r="R236" s="16"/>
      <c r="S236" s="16"/>
      <c r="T236" s="16"/>
      <c r="U236" s="15"/>
    </row>
    <row r="237" spans="1:21" x14ac:dyDescent="0.2">
      <c r="A237" s="17"/>
      <c r="B237" s="17"/>
      <c r="C237" s="12"/>
      <c r="D237" s="15"/>
      <c r="E237" s="15"/>
      <c r="F237" s="15"/>
      <c r="G237" s="15"/>
      <c r="H237" s="15"/>
      <c r="I237" s="13"/>
      <c r="J237" s="13"/>
      <c r="K237" s="14"/>
      <c r="L237" s="15"/>
      <c r="M237" s="16"/>
      <c r="N237" s="16"/>
      <c r="O237" s="16"/>
      <c r="P237" s="13"/>
      <c r="Q237" s="13"/>
      <c r="R237" s="16"/>
      <c r="S237" s="16"/>
      <c r="T237" s="16"/>
      <c r="U237" s="15"/>
    </row>
    <row r="238" spans="1:21" x14ac:dyDescent="0.2">
      <c r="A238" s="17"/>
      <c r="B238" s="17"/>
      <c r="C238" s="12"/>
      <c r="D238" s="15"/>
      <c r="E238" s="15"/>
      <c r="F238" s="15"/>
      <c r="G238" s="15"/>
      <c r="H238" s="15"/>
      <c r="I238" s="13"/>
      <c r="J238" s="13"/>
      <c r="K238" s="14"/>
      <c r="L238" s="15"/>
      <c r="M238" s="16"/>
      <c r="N238" s="16"/>
      <c r="O238" s="16"/>
      <c r="P238" s="13"/>
      <c r="Q238" s="13"/>
      <c r="R238" s="16"/>
      <c r="S238" s="16"/>
      <c r="T238" s="16"/>
      <c r="U238" s="15"/>
    </row>
    <row r="239" spans="1:21" x14ac:dyDescent="0.2">
      <c r="A239" s="17"/>
      <c r="B239" s="17"/>
      <c r="C239" s="12"/>
      <c r="D239" s="15"/>
      <c r="E239" s="15"/>
      <c r="F239" s="15"/>
      <c r="G239" s="15"/>
      <c r="H239" s="15"/>
      <c r="I239" s="13"/>
      <c r="J239" s="13"/>
      <c r="K239" s="14"/>
      <c r="L239" s="15"/>
      <c r="M239" s="16"/>
      <c r="N239" s="16"/>
      <c r="O239" s="16"/>
      <c r="P239" s="13"/>
      <c r="Q239" s="13"/>
      <c r="R239" s="16"/>
      <c r="S239" s="16"/>
      <c r="T239" s="16"/>
      <c r="U239" s="15"/>
    </row>
    <row r="240" spans="1:21" x14ac:dyDescent="0.2">
      <c r="A240" s="17"/>
      <c r="B240" s="17"/>
      <c r="C240" s="12"/>
      <c r="D240" s="15"/>
      <c r="E240" s="15"/>
      <c r="F240" s="15"/>
      <c r="G240" s="15"/>
      <c r="H240" s="15"/>
      <c r="I240" s="13"/>
      <c r="J240" s="13"/>
      <c r="K240" s="14"/>
      <c r="L240" s="15"/>
      <c r="M240" s="16"/>
      <c r="N240" s="16"/>
      <c r="O240" s="16"/>
      <c r="P240" s="13"/>
      <c r="Q240" s="13"/>
      <c r="R240" s="16"/>
      <c r="S240" s="16"/>
      <c r="T240" s="16"/>
      <c r="U240" s="15"/>
    </row>
    <row r="241" spans="1:21" x14ac:dyDescent="0.2">
      <c r="A241" s="17"/>
      <c r="B241" s="17"/>
      <c r="C241" s="12"/>
      <c r="D241" s="15"/>
      <c r="E241" s="15"/>
      <c r="F241" s="15"/>
      <c r="G241" s="15"/>
      <c r="H241" s="15"/>
      <c r="I241" s="13"/>
      <c r="J241" s="13"/>
      <c r="K241" s="14"/>
      <c r="L241" s="15"/>
      <c r="M241" s="16"/>
      <c r="N241" s="16"/>
      <c r="O241" s="16"/>
      <c r="P241" s="13"/>
      <c r="Q241" s="13"/>
      <c r="R241" s="16"/>
      <c r="S241" s="16"/>
      <c r="T241" s="16"/>
      <c r="U241" s="15"/>
    </row>
    <row r="242" spans="1:21" x14ac:dyDescent="0.2">
      <c r="A242" s="17"/>
      <c r="B242" s="17"/>
      <c r="C242" s="12"/>
      <c r="D242" s="15"/>
      <c r="E242" s="15"/>
      <c r="F242" s="15"/>
      <c r="G242" s="15"/>
      <c r="H242" s="15"/>
      <c r="I242" s="13"/>
      <c r="J242" s="13"/>
      <c r="K242" s="14"/>
      <c r="L242" s="15"/>
      <c r="M242" s="16"/>
      <c r="N242" s="16"/>
      <c r="O242" s="16"/>
      <c r="P242" s="13"/>
      <c r="Q242" s="13"/>
      <c r="R242" s="16"/>
      <c r="S242" s="16"/>
      <c r="T242" s="16"/>
      <c r="U242" s="15"/>
    </row>
    <row r="243" spans="1:21" x14ac:dyDescent="0.2">
      <c r="A243" s="17"/>
      <c r="B243" s="17"/>
      <c r="C243" s="12"/>
      <c r="D243" s="15"/>
      <c r="E243" s="15"/>
      <c r="F243" s="15"/>
      <c r="G243" s="15"/>
      <c r="H243" s="15"/>
      <c r="I243" s="13"/>
      <c r="J243" s="13"/>
      <c r="K243" s="14"/>
      <c r="L243" s="15"/>
      <c r="M243" s="16"/>
      <c r="N243" s="16"/>
      <c r="O243" s="16"/>
      <c r="P243" s="13"/>
      <c r="Q243" s="13"/>
      <c r="R243" s="16"/>
      <c r="S243" s="16"/>
      <c r="T243" s="16"/>
      <c r="U243" s="15"/>
    </row>
    <row r="244" spans="1:21" x14ac:dyDescent="0.2">
      <c r="A244" s="17"/>
      <c r="B244" s="17"/>
      <c r="C244" s="12"/>
      <c r="D244" s="15"/>
      <c r="E244" s="15"/>
      <c r="F244" s="15"/>
      <c r="G244" s="15"/>
      <c r="H244" s="15"/>
      <c r="I244" s="13"/>
      <c r="J244" s="13"/>
      <c r="K244" s="14"/>
      <c r="L244" s="15"/>
      <c r="M244" s="16"/>
      <c r="N244" s="16"/>
      <c r="O244" s="16"/>
      <c r="P244" s="13"/>
      <c r="Q244" s="13"/>
      <c r="R244" s="16"/>
      <c r="S244" s="16"/>
      <c r="T244" s="16"/>
      <c r="U244" s="15"/>
    </row>
    <row r="245" spans="1:21" x14ac:dyDescent="0.2">
      <c r="A245" s="17"/>
      <c r="B245" s="17"/>
      <c r="C245" s="12"/>
      <c r="D245" s="15"/>
      <c r="E245" s="15"/>
      <c r="F245" s="15"/>
      <c r="G245" s="15"/>
      <c r="H245" s="15"/>
      <c r="I245" s="13"/>
      <c r="J245" s="13"/>
      <c r="K245" s="14"/>
      <c r="L245" s="15"/>
      <c r="M245" s="16"/>
      <c r="N245" s="16"/>
      <c r="O245" s="16"/>
      <c r="P245" s="13"/>
      <c r="Q245" s="13"/>
      <c r="R245" s="16"/>
      <c r="S245" s="16"/>
      <c r="T245" s="16"/>
      <c r="U245" s="15"/>
    </row>
    <row r="246" spans="1:21" x14ac:dyDescent="0.2">
      <c r="A246" s="17"/>
      <c r="B246" s="17"/>
      <c r="C246" s="12"/>
      <c r="D246" s="15"/>
      <c r="E246" s="15"/>
      <c r="F246" s="15"/>
      <c r="G246" s="15"/>
      <c r="H246" s="15"/>
      <c r="I246" s="13"/>
      <c r="J246" s="13"/>
      <c r="K246" s="14"/>
      <c r="L246" s="15"/>
      <c r="M246" s="16"/>
      <c r="N246" s="16"/>
      <c r="O246" s="16"/>
      <c r="P246" s="13"/>
      <c r="Q246" s="13"/>
      <c r="R246" s="16"/>
      <c r="S246" s="16"/>
      <c r="T246" s="16"/>
      <c r="U246" s="15"/>
    </row>
    <row r="247" spans="1:21" x14ac:dyDescent="0.2">
      <c r="A247" s="17"/>
      <c r="B247" s="17"/>
      <c r="C247" s="12"/>
      <c r="D247" s="15"/>
      <c r="E247" s="15"/>
      <c r="F247" s="15"/>
      <c r="G247" s="15"/>
      <c r="H247" s="15"/>
      <c r="I247" s="13"/>
      <c r="J247" s="13"/>
      <c r="K247" s="14"/>
      <c r="L247" s="15"/>
      <c r="M247" s="16"/>
      <c r="N247" s="16"/>
      <c r="O247" s="16"/>
      <c r="P247" s="13"/>
      <c r="Q247" s="13"/>
      <c r="R247" s="16"/>
      <c r="S247" s="16"/>
      <c r="T247" s="16"/>
      <c r="U247" s="15"/>
    </row>
    <row r="248" spans="1:21" x14ac:dyDescent="0.2">
      <c r="A248" s="17"/>
      <c r="B248" s="17"/>
      <c r="C248" s="12"/>
      <c r="D248" s="15"/>
      <c r="E248" s="15"/>
      <c r="F248" s="15"/>
      <c r="G248" s="15"/>
      <c r="H248" s="15"/>
      <c r="I248" s="13"/>
      <c r="J248" s="13"/>
      <c r="K248" s="14"/>
      <c r="L248" s="15"/>
      <c r="M248" s="16"/>
      <c r="N248" s="16"/>
      <c r="O248" s="16"/>
      <c r="P248" s="13"/>
      <c r="Q248" s="13"/>
      <c r="R248" s="16"/>
      <c r="S248" s="16"/>
      <c r="T248" s="16"/>
      <c r="U248" s="15"/>
    </row>
    <row r="249" spans="1:21" x14ac:dyDescent="0.2">
      <c r="A249" s="17"/>
      <c r="B249" s="17"/>
      <c r="C249" s="12"/>
      <c r="D249" s="15"/>
      <c r="E249" s="15"/>
      <c r="F249" s="15"/>
      <c r="G249" s="15"/>
      <c r="H249" s="15"/>
      <c r="I249" s="13"/>
      <c r="J249" s="13"/>
      <c r="K249" s="14"/>
      <c r="L249" s="15"/>
      <c r="M249" s="16"/>
      <c r="N249" s="16"/>
      <c r="O249" s="16"/>
      <c r="P249" s="13"/>
      <c r="Q249" s="13"/>
      <c r="R249" s="16"/>
      <c r="S249" s="16"/>
      <c r="T249" s="16"/>
      <c r="U249" s="15"/>
    </row>
    <row r="250" spans="1:21" x14ac:dyDescent="0.2">
      <c r="A250" s="17"/>
      <c r="B250" s="17"/>
      <c r="C250" s="12"/>
      <c r="D250" s="15"/>
      <c r="E250" s="15"/>
      <c r="F250" s="15"/>
      <c r="G250" s="15"/>
      <c r="H250" s="15"/>
      <c r="I250" s="13"/>
      <c r="J250" s="13"/>
      <c r="K250" s="14"/>
      <c r="L250" s="15"/>
      <c r="M250" s="16"/>
      <c r="N250" s="16"/>
      <c r="O250" s="16"/>
      <c r="P250" s="13"/>
      <c r="Q250" s="13"/>
      <c r="R250" s="16"/>
      <c r="S250" s="16"/>
      <c r="T250" s="16"/>
      <c r="U250" s="15"/>
    </row>
    <row r="251" spans="1:21" x14ac:dyDescent="0.2">
      <c r="A251" s="17"/>
      <c r="B251" s="17"/>
      <c r="C251" s="12"/>
      <c r="D251" s="15"/>
      <c r="E251" s="15"/>
      <c r="F251" s="15"/>
      <c r="G251" s="15"/>
      <c r="H251" s="15"/>
      <c r="I251" s="13"/>
      <c r="J251" s="13"/>
      <c r="K251" s="14"/>
      <c r="L251" s="15"/>
      <c r="M251" s="16"/>
      <c r="N251" s="16"/>
      <c r="O251" s="16"/>
      <c r="P251" s="13"/>
      <c r="Q251" s="13"/>
      <c r="R251" s="16"/>
      <c r="S251" s="16"/>
      <c r="T251" s="16"/>
      <c r="U251" s="15"/>
    </row>
    <row r="252" spans="1:21" x14ac:dyDescent="0.2">
      <c r="A252" s="17"/>
      <c r="B252" s="17"/>
      <c r="C252" s="12"/>
      <c r="D252" s="15"/>
      <c r="E252" s="15"/>
      <c r="F252" s="15"/>
      <c r="G252" s="15"/>
      <c r="H252" s="15"/>
      <c r="I252" s="13"/>
      <c r="J252" s="13"/>
      <c r="K252" s="14"/>
      <c r="L252" s="15"/>
      <c r="M252" s="16"/>
      <c r="N252" s="16"/>
      <c r="O252" s="16"/>
      <c r="P252" s="13"/>
      <c r="Q252" s="13"/>
      <c r="R252" s="16"/>
      <c r="S252" s="16"/>
      <c r="T252" s="16"/>
      <c r="U252" s="15"/>
    </row>
    <row r="253" spans="1:21" x14ac:dyDescent="0.2">
      <c r="A253" s="17"/>
      <c r="B253" s="17"/>
      <c r="C253" s="12"/>
      <c r="D253" s="15"/>
      <c r="E253" s="15"/>
      <c r="F253" s="15"/>
      <c r="G253" s="15"/>
      <c r="H253" s="15"/>
      <c r="I253" s="13"/>
      <c r="J253" s="13"/>
      <c r="K253" s="14"/>
      <c r="L253" s="15"/>
      <c r="M253" s="16"/>
      <c r="N253" s="16"/>
      <c r="O253" s="16"/>
      <c r="P253" s="13"/>
      <c r="Q253" s="13"/>
      <c r="R253" s="16"/>
      <c r="S253" s="16"/>
      <c r="T253" s="16"/>
      <c r="U253" s="15"/>
    </row>
    <row r="254" spans="1:21" x14ac:dyDescent="0.2">
      <c r="A254" s="17"/>
      <c r="B254" s="17"/>
      <c r="C254" s="12"/>
      <c r="D254" s="15"/>
      <c r="E254" s="15"/>
      <c r="F254" s="15"/>
      <c r="G254" s="15"/>
      <c r="H254" s="15"/>
      <c r="I254" s="13"/>
      <c r="J254" s="13"/>
      <c r="K254" s="14"/>
      <c r="L254" s="15"/>
      <c r="M254" s="16"/>
      <c r="N254" s="16"/>
      <c r="O254" s="16"/>
      <c r="P254" s="13"/>
      <c r="Q254" s="13"/>
      <c r="R254" s="16"/>
      <c r="S254" s="16"/>
      <c r="T254" s="16"/>
      <c r="U254" s="15"/>
    </row>
    <row r="255" spans="1:21" x14ac:dyDescent="0.2">
      <c r="A255" s="17"/>
      <c r="B255" s="17"/>
      <c r="C255" s="12"/>
      <c r="D255" s="15"/>
      <c r="E255" s="15"/>
      <c r="F255" s="15"/>
      <c r="G255" s="15"/>
      <c r="H255" s="15"/>
      <c r="I255" s="13"/>
      <c r="J255" s="13"/>
      <c r="K255" s="14"/>
      <c r="L255" s="15"/>
      <c r="M255" s="16"/>
      <c r="N255" s="16"/>
      <c r="O255" s="16"/>
      <c r="P255" s="13"/>
      <c r="Q255" s="13"/>
      <c r="R255" s="16"/>
      <c r="S255" s="16"/>
      <c r="T255" s="16"/>
      <c r="U255" s="15"/>
    </row>
    <row r="256" spans="1:21" x14ac:dyDescent="0.2">
      <c r="A256" s="17"/>
      <c r="B256" s="17"/>
      <c r="C256" s="12"/>
      <c r="D256" s="15"/>
      <c r="E256" s="15"/>
      <c r="F256" s="15"/>
      <c r="G256" s="15"/>
      <c r="H256" s="15"/>
      <c r="I256" s="13"/>
      <c r="J256" s="13"/>
      <c r="K256" s="14"/>
      <c r="L256" s="15"/>
      <c r="M256" s="16"/>
      <c r="N256" s="16"/>
      <c r="O256" s="16"/>
      <c r="P256" s="13"/>
      <c r="Q256" s="13"/>
      <c r="R256" s="16"/>
      <c r="S256" s="16"/>
      <c r="T256" s="16"/>
      <c r="U256" s="15"/>
    </row>
    <row r="257" spans="1:21" x14ac:dyDescent="0.2">
      <c r="A257" s="17"/>
      <c r="B257" s="17"/>
      <c r="C257" s="12"/>
      <c r="D257" s="15"/>
      <c r="E257" s="15"/>
      <c r="F257" s="15"/>
      <c r="G257" s="15"/>
      <c r="H257" s="15"/>
      <c r="I257" s="13"/>
      <c r="J257" s="13"/>
      <c r="K257" s="14"/>
      <c r="L257" s="15"/>
      <c r="M257" s="16"/>
      <c r="N257" s="16"/>
      <c r="O257" s="16"/>
      <c r="P257" s="13"/>
      <c r="Q257" s="13"/>
      <c r="R257" s="16"/>
      <c r="S257" s="16"/>
      <c r="T257" s="16"/>
      <c r="U257" s="15"/>
    </row>
    <row r="258" spans="1:21" x14ac:dyDescent="0.2">
      <c r="A258" s="17"/>
      <c r="B258" s="17"/>
      <c r="C258" s="12"/>
      <c r="D258" s="15"/>
      <c r="E258" s="15"/>
      <c r="F258" s="15"/>
      <c r="G258" s="15"/>
      <c r="H258" s="15"/>
      <c r="I258" s="13"/>
      <c r="J258" s="13"/>
      <c r="K258" s="14"/>
      <c r="L258" s="15"/>
      <c r="M258" s="16"/>
      <c r="N258" s="16"/>
      <c r="O258" s="16"/>
      <c r="P258" s="13"/>
      <c r="Q258" s="13"/>
      <c r="R258" s="16"/>
      <c r="S258" s="16"/>
      <c r="T258" s="16"/>
      <c r="U258" s="15"/>
    </row>
    <row r="259" spans="1:21" x14ac:dyDescent="0.2">
      <c r="A259" s="17"/>
      <c r="B259" s="17"/>
      <c r="C259" s="12"/>
      <c r="D259" s="15"/>
      <c r="E259" s="15"/>
      <c r="F259" s="15"/>
      <c r="G259" s="15"/>
      <c r="H259" s="15"/>
      <c r="I259" s="13"/>
      <c r="J259" s="13"/>
      <c r="K259" s="14"/>
      <c r="L259" s="15"/>
      <c r="M259" s="16"/>
      <c r="N259" s="16"/>
      <c r="O259" s="16"/>
      <c r="P259" s="13"/>
      <c r="Q259" s="13"/>
      <c r="R259" s="16"/>
      <c r="S259" s="16"/>
      <c r="T259" s="16"/>
      <c r="U259" s="15"/>
    </row>
    <row r="260" spans="1:21" x14ac:dyDescent="0.2">
      <c r="A260" s="17"/>
      <c r="B260" s="17"/>
      <c r="C260" s="12"/>
      <c r="D260" s="15"/>
      <c r="E260" s="15"/>
      <c r="F260" s="15"/>
      <c r="G260" s="15"/>
      <c r="H260" s="15"/>
      <c r="I260" s="13"/>
      <c r="J260" s="13"/>
      <c r="K260" s="14"/>
      <c r="L260" s="15"/>
      <c r="M260" s="16"/>
      <c r="N260" s="16"/>
      <c r="O260" s="16"/>
      <c r="P260" s="13"/>
      <c r="Q260" s="13"/>
      <c r="R260" s="16"/>
      <c r="S260" s="16"/>
      <c r="T260" s="16"/>
      <c r="U260" s="15"/>
    </row>
    <row r="261" spans="1:21" x14ac:dyDescent="0.2">
      <c r="A261" s="17"/>
      <c r="B261" s="17"/>
      <c r="C261" s="12"/>
      <c r="D261" s="15"/>
      <c r="E261" s="15"/>
      <c r="F261" s="15"/>
      <c r="G261" s="15"/>
      <c r="H261" s="15"/>
      <c r="I261" s="13"/>
      <c r="J261" s="13"/>
      <c r="K261" s="14"/>
      <c r="L261" s="15"/>
      <c r="M261" s="16"/>
      <c r="N261" s="16"/>
      <c r="O261" s="16"/>
      <c r="P261" s="13"/>
      <c r="Q261" s="13"/>
      <c r="R261" s="16"/>
      <c r="S261" s="16"/>
      <c r="T261" s="16"/>
      <c r="U261" s="15"/>
    </row>
    <row r="262" spans="1:21" x14ac:dyDescent="0.2">
      <c r="A262" s="17"/>
      <c r="B262" s="17"/>
      <c r="C262" s="12"/>
      <c r="D262" s="15"/>
      <c r="E262" s="15"/>
      <c r="F262" s="15"/>
      <c r="G262" s="15"/>
      <c r="H262" s="15"/>
      <c r="I262" s="13"/>
      <c r="J262" s="13"/>
      <c r="K262" s="14"/>
      <c r="L262" s="15"/>
      <c r="M262" s="16"/>
      <c r="N262" s="16"/>
      <c r="O262" s="16"/>
      <c r="P262" s="13"/>
      <c r="Q262" s="13"/>
      <c r="R262" s="16"/>
      <c r="S262" s="16"/>
      <c r="T262" s="16"/>
      <c r="U262" s="15"/>
    </row>
    <row r="263" spans="1:21" x14ac:dyDescent="0.2">
      <c r="A263" s="17"/>
      <c r="B263" s="17"/>
      <c r="C263" s="12"/>
      <c r="D263" s="15"/>
      <c r="E263" s="15"/>
      <c r="F263" s="15"/>
      <c r="G263" s="15"/>
      <c r="H263" s="15"/>
      <c r="I263" s="13"/>
      <c r="J263" s="13"/>
      <c r="K263" s="14"/>
      <c r="L263" s="15"/>
      <c r="M263" s="16"/>
      <c r="N263" s="16"/>
      <c r="O263" s="16"/>
      <c r="P263" s="13"/>
      <c r="Q263" s="13"/>
      <c r="R263" s="16"/>
      <c r="S263" s="16"/>
      <c r="T263" s="16"/>
      <c r="U263" s="15"/>
    </row>
    <row r="264" spans="1:21" x14ac:dyDescent="0.2">
      <c r="A264" s="17"/>
      <c r="B264" s="17"/>
      <c r="C264" s="12"/>
      <c r="D264" s="15"/>
      <c r="E264" s="15"/>
      <c r="F264" s="15"/>
      <c r="G264" s="15"/>
      <c r="H264" s="15"/>
      <c r="I264" s="13"/>
      <c r="J264" s="13"/>
      <c r="K264" s="14"/>
      <c r="L264" s="15"/>
      <c r="M264" s="16"/>
      <c r="N264" s="16"/>
      <c r="O264" s="16"/>
      <c r="P264" s="13"/>
      <c r="Q264" s="13"/>
      <c r="R264" s="16"/>
      <c r="S264" s="16"/>
      <c r="T264" s="16"/>
      <c r="U264" s="15"/>
    </row>
    <row r="265" spans="1:21" x14ac:dyDescent="0.2">
      <c r="A265" s="17"/>
      <c r="B265" s="17"/>
      <c r="C265" s="12"/>
      <c r="D265" s="15"/>
      <c r="E265" s="15"/>
      <c r="F265" s="15"/>
      <c r="G265" s="15"/>
      <c r="H265" s="15"/>
      <c r="I265" s="13"/>
      <c r="J265" s="13"/>
      <c r="K265" s="14"/>
      <c r="L265" s="15"/>
      <c r="M265" s="16"/>
      <c r="N265" s="16"/>
      <c r="O265" s="16"/>
      <c r="P265" s="13"/>
      <c r="Q265" s="13"/>
      <c r="R265" s="16"/>
      <c r="S265" s="16"/>
      <c r="T265" s="16"/>
      <c r="U265" s="15"/>
    </row>
    <row r="266" spans="1:21" x14ac:dyDescent="0.2">
      <c r="A266" s="17"/>
      <c r="B266" s="17"/>
      <c r="C266" s="12"/>
      <c r="D266" s="15"/>
      <c r="E266" s="15"/>
      <c r="F266" s="15"/>
      <c r="G266" s="15"/>
      <c r="H266" s="15"/>
      <c r="I266" s="13"/>
      <c r="J266" s="13"/>
      <c r="K266" s="14"/>
      <c r="L266" s="15"/>
      <c r="M266" s="16"/>
      <c r="N266" s="16"/>
      <c r="O266" s="16"/>
      <c r="P266" s="13"/>
      <c r="Q266" s="13"/>
      <c r="R266" s="16"/>
      <c r="S266" s="16"/>
      <c r="T266" s="16"/>
      <c r="U266" s="15"/>
    </row>
    <row r="267" spans="1:21" x14ac:dyDescent="0.2">
      <c r="A267" s="17"/>
      <c r="B267" s="17"/>
      <c r="C267" s="12"/>
      <c r="D267" s="15"/>
      <c r="E267" s="15"/>
      <c r="F267" s="15"/>
      <c r="G267" s="15"/>
      <c r="H267" s="15"/>
      <c r="I267" s="13"/>
      <c r="J267" s="13"/>
      <c r="K267" s="14"/>
      <c r="L267" s="15"/>
      <c r="M267" s="16"/>
      <c r="N267" s="16"/>
      <c r="O267" s="16"/>
      <c r="P267" s="13"/>
      <c r="Q267" s="13"/>
      <c r="R267" s="16"/>
      <c r="S267" s="16"/>
      <c r="T267" s="16"/>
      <c r="U267" s="15"/>
    </row>
    <row r="268" spans="1:21" x14ac:dyDescent="0.2">
      <c r="A268" s="17"/>
      <c r="B268" s="17"/>
      <c r="C268" s="12"/>
      <c r="D268" s="15"/>
      <c r="E268" s="15"/>
      <c r="F268" s="15"/>
      <c r="G268" s="15"/>
      <c r="H268" s="15"/>
      <c r="I268" s="13"/>
      <c r="J268" s="13"/>
      <c r="K268" s="14"/>
      <c r="L268" s="15"/>
      <c r="M268" s="16"/>
      <c r="N268" s="16"/>
      <c r="O268" s="16"/>
      <c r="P268" s="13"/>
      <c r="Q268" s="13"/>
      <c r="R268" s="16"/>
      <c r="S268" s="16"/>
      <c r="T268" s="16"/>
      <c r="U268" s="15"/>
    </row>
    <row r="269" spans="1:21" x14ac:dyDescent="0.2">
      <c r="A269" s="17"/>
      <c r="B269" s="17"/>
      <c r="C269" s="12"/>
      <c r="D269" s="15"/>
      <c r="E269" s="15"/>
      <c r="F269" s="15"/>
      <c r="G269" s="15"/>
      <c r="H269" s="15"/>
      <c r="I269" s="13"/>
      <c r="J269" s="13"/>
      <c r="K269" s="14"/>
      <c r="L269" s="15"/>
      <c r="M269" s="16"/>
      <c r="N269" s="16"/>
      <c r="O269" s="16"/>
      <c r="P269" s="13"/>
      <c r="Q269" s="13"/>
      <c r="R269" s="16"/>
      <c r="S269" s="16"/>
      <c r="T269" s="16"/>
      <c r="U269" s="15"/>
    </row>
    <row r="270" spans="1:21" x14ac:dyDescent="0.2">
      <c r="A270" s="17"/>
      <c r="B270" s="17"/>
      <c r="C270" s="12"/>
      <c r="D270" s="15"/>
      <c r="E270" s="15"/>
      <c r="F270" s="15"/>
      <c r="G270" s="15"/>
      <c r="H270" s="15"/>
      <c r="I270" s="13"/>
      <c r="J270" s="13"/>
      <c r="K270" s="14"/>
      <c r="L270" s="15"/>
      <c r="M270" s="16"/>
      <c r="N270" s="16"/>
      <c r="O270" s="16"/>
      <c r="P270" s="13"/>
      <c r="Q270" s="13"/>
      <c r="R270" s="16"/>
      <c r="S270" s="16"/>
      <c r="T270" s="16"/>
      <c r="U270" s="15"/>
    </row>
    <row r="271" spans="1:21" x14ac:dyDescent="0.2">
      <c r="A271" s="17"/>
      <c r="B271" s="17"/>
      <c r="C271" s="12"/>
      <c r="D271" s="15"/>
      <c r="E271" s="15"/>
      <c r="F271" s="15"/>
      <c r="G271" s="15"/>
      <c r="H271" s="15"/>
      <c r="I271" s="13"/>
      <c r="J271" s="13"/>
      <c r="K271" s="14"/>
      <c r="L271" s="15"/>
      <c r="M271" s="16"/>
      <c r="N271" s="16"/>
      <c r="O271" s="16"/>
      <c r="P271" s="13"/>
      <c r="Q271" s="13"/>
      <c r="R271" s="16"/>
      <c r="S271" s="16"/>
      <c r="T271" s="16"/>
      <c r="U271" s="15"/>
    </row>
    <row r="272" spans="1:21" x14ac:dyDescent="0.2">
      <c r="A272" s="17"/>
      <c r="B272" s="17"/>
      <c r="C272" s="12"/>
      <c r="D272" s="15"/>
      <c r="E272" s="15"/>
      <c r="F272" s="15"/>
      <c r="G272" s="15"/>
      <c r="H272" s="15"/>
      <c r="I272" s="13"/>
      <c r="J272" s="13"/>
      <c r="K272" s="14"/>
      <c r="L272" s="15"/>
      <c r="M272" s="16"/>
      <c r="N272" s="16"/>
      <c r="O272" s="16"/>
      <c r="P272" s="13"/>
      <c r="Q272" s="13"/>
      <c r="R272" s="16"/>
      <c r="S272" s="16"/>
      <c r="T272" s="16"/>
      <c r="U272" s="15"/>
    </row>
    <row r="273" spans="1:21" x14ac:dyDescent="0.2">
      <c r="A273" s="17"/>
      <c r="B273" s="17"/>
      <c r="C273" s="12"/>
      <c r="D273" s="15"/>
      <c r="E273" s="15"/>
      <c r="F273" s="15"/>
      <c r="G273" s="15"/>
      <c r="H273" s="15"/>
      <c r="I273" s="13"/>
      <c r="J273" s="13"/>
      <c r="K273" s="14"/>
      <c r="L273" s="15"/>
      <c r="M273" s="16"/>
      <c r="N273" s="16"/>
      <c r="O273" s="16"/>
      <c r="P273" s="13"/>
      <c r="Q273" s="13"/>
      <c r="R273" s="16"/>
      <c r="S273" s="16"/>
      <c r="T273" s="16"/>
      <c r="U273" s="15"/>
    </row>
    <row r="274" spans="1:21" x14ac:dyDescent="0.2">
      <c r="A274" s="17"/>
      <c r="B274" s="17"/>
      <c r="C274" s="12"/>
      <c r="D274" s="15"/>
      <c r="E274" s="15"/>
      <c r="F274" s="15"/>
      <c r="G274" s="15"/>
      <c r="H274" s="15"/>
      <c r="I274" s="13"/>
      <c r="J274" s="13"/>
      <c r="K274" s="14"/>
      <c r="L274" s="15"/>
      <c r="M274" s="16"/>
      <c r="N274" s="16"/>
      <c r="O274" s="16"/>
      <c r="P274" s="13"/>
      <c r="Q274" s="13"/>
      <c r="R274" s="16"/>
      <c r="S274" s="16"/>
      <c r="T274" s="16"/>
      <c r="U274" s="15"/>
    </row>
    <row r="275" spans="1:21" x14ac:dyDescent="0.2">
      <c r="A275" s="17"/>
      <c r="B275" s="17"/>
      <c r="C275" s="12"/>
      <c r="D275" s="15"/>
      <c r="E275" s="15"/>
      <c r="F275" s="15"/>
      <c r="G275" s="15"/>
      <c r="H275" s="15"/>
      <c r="I275" s="13"/>
      <c r="J275" s="13"/>
      <c r="K275" s="14"/>
      <c r="L275" s="15"/>
      <c r="M275" s="16"/>
      <c r="N275" s="16"/>
      <c r="O275" s="16"/>
      <c r="P275" s="13"/>
      <c r="Q275" s="13"/>
      <c r="R275" s="16"/>
      <c r="S275" s="16"/>
      <c r="T275" s="16"/>
      <c r="U275" s="15"/>
    </row>
    <row r="276" spans="1:21" x14ac:dyDescent="0.2">
      <c r="A276" s="17"/>
      <c r="B276" s="17"/>
      <c r="C276" s="12"/>
      <c r="D276" s="15"/>
      <c r="E276" s="15"/>
      <c r="F276" s="15"/>
      <c r="G276" s="15"/>
      <c r="H276" s="15"/>
      <c r="I276" s="13"/>
      <c r="J276" s="13"/>
      <c r="K276" s="14"/>
      <c r="L276" s="15"/>
      <c r="M276" s="16"/>
      <c r="N276" s="16"/>
      <c r="O276" s="16"/>
      <c r="P276" s="13"/>
      <c r="Q276" s="13"/>
      <c r="R276" s="16"/>
      <c r="S276" s="16"/>
      <c r="T276" s="16"/>
      <c r="U276" s="15"/>
    </row>
    <row r="277" spans="1:21" x14ac:dyDescent="0.2">
      <c r="A277" s="17"/>
      <c r="B277" s="17"/>
      <c r="C277" s="12"/>
      <c r="D277" s="15"/>
      <c r="E277" s="15"/>
      <c r="F277" s="15"/>
      <c r="G277" s="15"/>
      <c r="H277" s="15"/>
      <c r="I277" s="13"/>
      <c r="J277" s="13"/>
      <c r="K277" s="14"/>
      <c r="L277" s="15"/>
      <c r="M277" s="16"/>
      <c r="N277" s="16"/>
      <c r="O277" s="16"/>
      <c r="P277" s="13"/>
      <c r="Q277" s="13"/>
      <c r="R277" s="16"/>
      <c r="S277" s="16"/>
      <c r="T277" s="16"/>
      <c r="U277" s="15"/>
    </row>
    <row r="278" spans="1:21" x14ac:dyDescent="0.2">
      <c r="A278" s="17"/>
      <c r="B278" s="17"/>
      <c r="C278" s="12"/>
      <c r="D278" s="15"/>
      <c r="E278" s="15"/>
      <c r="F278" s="15"/>
      <c r="G278" s="15"/>
      <c r="H278" s="15"/>
      <c r="I278" s="13"/>
      <c r="J278" s="13"/>
      <c r="K278" s="14"/>
      <c r="L278" s="15"/>
      <c r="M278" s="16"/>
      <c r="N278" s="16"/>
      <c r="O278" s="16"/>
      <c r="P278" s="13"/>
      <c r="Q278" s="13"/>
      <c r="R278" s="16"/>
      <c r="S278" s="16"/>
      <c r="T278" s="16"/>
      <c r="U278" s="15"/>
    </row>
    <row r="279" spans="1:21" x14ac:dyDescent="0.2">
      <c r="A279" s="17"/>
      <c r="B279" s="17"/>
      <c r="C279" s="12"/>
      <c r="D279" s="15"/>
      <c r="E279" s="15"/>
      <c r="F279" s="15"/>
      <c r="G279" s="15"/>
      <c r="H279" s="15"/>
      <c r="I279" s="13"/>
      <c r="J279" s="13"/>
      <c r="K279" s="14"/>
      <c r="L279" s="15"/>
      <c r="M279" s="16"/>
      <c r="N279" s="16"/>
      <c r="O279" s="16"/>
      <c r="P279" s="13"/>
      <c r="Q279" s="13"/>
      <c r="R279" s="16"/>
      <c r="S279" s="16"/>
      <c r="T279" s="16"/>
      <c r="U279" s="15"/>
    </row>
    <row r="280" spans="1:21" x14ac:dyDescent="0.2">
      <c r="A280" s="17"/>
      <c r="B280" s="17"/>
      <c r="C280" s="12"/>
      <c r="D280" s="15"/>
      <c r="E280" s="15"/>
      <c r="F280" s="15"/>
      <c r="G280" s="15"/>
      <c r="H280" s="15"/>
      <c r="I280" s="13"/>
      <c r="J280" s="13"/>
      <c r="K280" s="14"/>
      <c r="L280" s="15"/>
      <c r="M280" s="16"/>
      <c r="N280" s="16"/>
      <c r="O280" s="16"/>
      <c r="P280" s="13"/>
      <c r="Q280" s="13"/>
      <c r="R280" s="16"/>
      <c r="S280" s="16"/>
      <c r="T280" s="16"/>
      <c r="U280" s="15"/>
    </row>
    <row r="281" spans="1:21" x14ac:dyDescent="0.2">
      <c r="A281" s="17"/>
      <c r="B281" s="17"/>
      <c r="C281" s="12"/>
      <c r="D281" s="15"/>
      <c r="E281" s="15"/>
      <c r="F281" s="15"/>
      <c r="G281" s="15"/>
      <c r="H281" s="15"/>
      <c r="I281" s="13"/>
      <c r="J281" s="13"/>
      <c r="K281" s="14"/>
      <c r="L281" s="15"/>
      <c r="M281" s="16"/>
      <c r="N281" s="16"/>
      <c r="O281" s="16"/>
      <c r="P281" s="13"/>
      <c r="Q281" s="13"/>
      <c r="R281" s="16"/>
      <c r="S281" s="16"/>
      <c r="T281" s="16"/>
      <c r="U281" s="15"/>
    </row>
    <row r="282" spans="1:21" x14ac:dyDescent="0.2">
      <c r="A282" s="17"/>
      <c r="B282" s="17"/>
      <c r="C282" s="12"/>
      <c r="D282" s="15"/>
      <c r="E282" s="15"/>
      <c r="F282" s="15"/>
      <c r="G282" s="15"/>
      <c r="H282" s="15"/>
      <c r="I282" s="13"/>
      <c r="J282" s="13"/>
      <c r="K282" s="14"/>
      <c r="L282" s="15"/>
      <c r="M282" s="16"/>
      <c r="N282" s="16"/>
      <c r="O282" s="16"/>
      <c r="P282" s="13"/>
      <c r="Q282" s="13"/>
      <c r="R282" s="16"/>
      <c r="S282" s="16"/>
      <c r="T282" s="16"/>
      <c r="U282" s="15"/>
    </row>
    <row r="283" spans="1:21" x14ac:dyDescent="0.2">
      <c r="A283" s="17"/>
      <c r="B283" s="17"/>
      <c r="C283" s="12"/>
      <c r="D283" s="15"/>
      <c r="E283" s="15"/>
      <c r="F283" s="15"/>
      <c r="G283" s="15"/>
      <c r="H283" s="15"/>
      <c r="I283" s="13"/>
      <c r="J283" s="13"/>
      <c r="K283" s="14"/>
      <c r="L283" s="15"/>
      <c r="M283" s="16"/>
      <c r="N283" s="16"/>
      <c r="O283" s="16"/>
      <c r="P283" s="13"/>
      <c r="Q283" s="13"/>
      <c r="R283" s="16"/>
      <c r="S283" s="16"/>
      <c r="T283" s="16"/>
      <c r="U283" s="15"/>
    </row>
    <row r="284" spans="1:21" x14ac:dyDescent="0.2">
      <c r="A284" s="17"/>
      <c r="B284" s="17"/>
      <c r="C284" s="12"/>
      <c r="D284" s="15"/>
      <c r="E284" s="15"/>
      <c r="F284" s="15"/>
      <c r="G284" s="15"/>
      <c r="H284" s="15"/>
      <c r="I284" s="13"/>
      <c r="J284" s="13"/>
      <c r="K284" s="14"/>
      <c r="L284" s="15"/>
      <c r="M284" s="16"/>
      <c r="N284" s="16"/>
      <c r="O284" s="16"/>
      <c r="P284" s="13"/>
      <c r="Q284" s="13"/>
      <c r="R284" s="16"/>
      <c r="S284" s="16"/>
      <c r="T284" s="16"/>
      <c r="U284" s="15"/>
    </row>
    <row r="285" spans="1:21" x14ac:dyDescent="0.2">
      <c r="A285" s="17"/>
      <c r="B285" s="17"/>
      <c r="C285" s="12"/>
      <c r="D285" s="15"/>
      <c r="E285" s="15"/>
      <c r="F285" s="15"/>
      <c r="G285" s="15"/>
      <c r="H285" s="15"/>
      <c r="I285" s="13"/>
      <c r="J285" s="13"/>
      <c r="K285" s="14"/>
      <c r="L285" s="15"/>
      <c r="M285" s="16"/>
      <c r="N285" s="16"/>
      <c r="O285" s="16"/>
      <c r="P285" s="13"/>
      <c r="Q285" s="13"/>
      <c r="R285" s="16"/>
      <c r="S285" s="16"/>
      <c r="T285" s="16"/>
      <c r="U285" s="15"/>
    </row>
    <row r="286" spans="1:21" x14ac:dyDescent="0.2">
      <c r="A286" s="17"/>
      <c r="B286" s="17"/>
      <c r="C286" s="12"/>
      <c r="D286" s="15"/>
      <c r="E286" s="15"/>
      <c r="F286" s="15"/>
      <c r="G286" s="15"/>
      <c r="H286" s="15"/>
      <c r="I286" s="13"/>
      <c r="J286" s="13"/>
      <c r="K286" s="14"/>
      <c r="L286" s="15"/>
      <c r="M286" s="16"/>
      <c r="N286" s="16"/>
      <c r="O286" s="16"/>
      <c r="P286" s="13"/>
      <c r="Q286" s="13"/>
      <c r="R286" s="16"/>
      <c r="S286" s="16"/>
      <c r="T286" s="16"/>
      <c r="U286" s="15"/>
    </row>
    <row r="287" spans="1:21" x14ac:dyDescent="0.2">
      <c r="A287" s="17"/>
      <c r="B287" s="17"/>
      <c r="C287" s="12"/>
      <c r="D287" s="15"/>
      <c r="E287" s="15"/>
      <c r="F287" s="15"/>
      <c r="G287" s="15"/>
      <c r="H287" s="15"/>
      <c r="I287" s="13"/>
      <c r="J287" s="13"/>
      <c r="K287" s="14"/>
      <c r="L287" s="15"/>
      <c r="M287" s="16"/>
      <c r="N287" s="16"/>
      <c r="O287" s="16"/>
      <c r="P287" s="13"/>
      <c r="Q287" s="13"/>
      <c r="R287" s="16"/>
      <c r="S287" s="16"/>
      <c r="T287" s="16"/>
      <c r="U287" s="15"/>
    </row>
    <row r="288" spans="1:21" x14ac:dyDescent="0.2">
      <c r="A288" s="17"/>
      <c r="B288" s="17"/>
      <c r="C288" s="12"/>
      <c r="D288" s="15"/>
      <c r="E288" s="15"/>
      <c r="F288" s="15"/>
      <c r="G288" s="15"/>
      <c r="H288" s="15"/>
      <c r="I288" s="13"/>
      <c r="J288" s="13"/>
      <c r="K288" s="14"/>
      <c r="L288" s="15"/>
      <c r="M288" s="16"/>
      <c r="N288" s="16"/>
      <c r="O288" s="16"/>
      <c r="P288" s="13"/>
      <c r="Q288" s="13"/>
      <c r="R288" s="16"/>
      <c r="S288" s="16"/>
      <c r="T288" s="16"/>
      <c r="U288" s="15"/>
    </row>
    <row r="289" spans="1:21" x14ac:dyDescent="0.2">
      <c r="A289" s="17"/>
      <c r="B289" s="17"/>
      <c r="C289" s="12"/>
      <c r="D289" s="15"/>
      <c r="E289" s="15"/>
      <c r="F289" s="15"/>
      <c r="G289" s="15"/>
      <c r="H289" s="15"/>
      <c r="I289" s="13"/>
      <c r="J289" s="13"/>
      <c r="K289" s="14"/>
      <c r="L289" s="15"/>
      <c r="M289" s="16"/>
      <c r="N289" s="16"/>
      <c r="O289" s="16"/>
      <c r="P289" s="13"/>
      <c r="Q289" s="13"/>
      <c r="R289" s="16"/>
      <c r="S289" s="16"/>
      <c r="T289" s="16"/>
      <c r="U289" s="15"/>
    </row>
    <row r="290" spans="1:21" x14ac:dyDescent="0.2">
      <c r="A290" s="17"/>
      <c r="B290" s="17"/>
      <c r="C290" s="12"/>
      <c r="D290" s="15"/>
      <c r="E290" s="15"/>
      <c r="F290" s="15"/>
      <c r="G290" s="15"/>
      <c r="H290" s="15"/>
      <c r="I290" s="13"/>
      <c r="J290" s="13"/>
      <c r="K290" s="14"/>
      <c r="L290" s="15"/>
      <c r="M290" s="16"/>
      <c r="N290" s="16"/>
      <c r="O290" s="16"/>
      <c r="P290" s="13"/>
      <c r="Q290" s="13"/>
      <c r="R290" s="16"/>
      <c r="S290" s="16"/>
      <c r="T290" s="16"/>
      <c r="U290" s="15"/>
    </row>
    <row r="291" spans="1:21" x14ac:dyDescent="0.2">
      <c r="A291" s="17"/>
      <c r="B291" s="17"/>
      <c r="C291" s="12"/>
      <c r="D291" s="15"/>
      <c r="E291" s="15"/>
      <c r="F291" s="15"/>
      <c r="G291" s="15"/>
      <c r="H291" s="15"/>
      <c r="I291" s="13"/>
      <c r="J291" s="13"/>
      <c r="K291" s="14"/>
      <c r="L291" s="15"/>
      <c r="M291" s="16"/>
      <c r="N291" s="16"/>
      <c r="O291" s="16"/>
      <c r="P291" s="13"/>
      <c r="Q291" s="13"/>
      <c r="R291" s="16"/>
      <c r="S291" s="16"/>
      <c r="T291" s="16"/>
      <c r="U291" s="15"/>
    </row>
    <row r="292" spans="1:21" x14ac:dyDescent="0.2">
      <c r="A292" s="17"/>
      <c r="B292" s="17"/>
      <c r="C292" s="12"/>
      <c r="D292" s="15"/>
      <c r="E292" s="15"/>
      <c r="F292" s="15"/>
      <c r="G292" s="15"/>
      <c r="H292" s="15"/>
      <c r="I292" s="13"/>
      <c r="J292" s="13"/>
      <c r="K292" s="14"/>
      <c r="L292" s="15"/>
      <c r="M292" s="16"/>
      <c r="N292" s="16"/>
      <c r="O292" s="16"/>
      <c r="P292" s="13"/>
      <c r="Q292" s="13"/>
      <c r="R292" s="16"/>
      <c r="S292" s="16"/>
      <c r="T292" s="16"/>
      <c r="U292" s="15"/>
    </row>
    <row r="293" spans="1:21" x14ac:dyDescent="0.2">
      <c r="A293" s="17"/>
      <c r="B293" s="17"/>
      <c r="C293" s="12"/>
      <c r="D293" s="15"/>
      <c r="E293" s="15"/>
      <c r="F293" s="15"/>
      <c r="G293" s="15"/>
      <c r="H293" s="15"/>
      <c r="I293" s="13"/>
      <c r="J293" s="13"/>
      <c r="K293" s="14"/>
      <c r="L293" s="15"/>
      <c r="M293" s="16"/>
      <c r="N293" s="16"/>
      <c r="O293" s="16"/>
      <c r="P293" s="13"/>
      <c r="Q293" s="13"/>
      <c r="R293" s="16"/>
      <c r="S293" s="16"/>
      <c r="T293" s="16"/>
      <c r="U293" s="15"/>
    </row>
    <row r="294" spans="1:21" x14ac:dyDescent="0.2">
      <c r="A294" s="17"/>
      <c r="B294" s="17"/>
      <c r="C294" s="12"/>
      <c r="D294" s="15"/>
      <c r="E294" s="15"/>
      <c r="F294" s="15"/>
      <c r="G294" s="15"/>
      <c r="H294" s="15"/>
      <c r="I294" s="13"/>
      <c r="J294" s="13"/>
      <c r="K294" s="14"/>
      <c r="L294" s="15"/>
      <c r="M294" s="16"/>
      <c r="N294" s="16"/>
      <c r="O294" s="16"/>
      <c r="P294" s="13"/>
      <c r="Q294" s="13"/>
      <c r="R294" s="16"/>
      <c r="S294" s="16"/>
      <c r="T294" s="16"/>
      <c r="U294" s="15"/>
    </row>
    <row r="295" spans="1:21" x14ac:dyDescent="0.2">
      <c r="A295" s="17"/>
      <c r="B295" s="17"/>
      <c r="C295" s="12"/>
      <c r="D295" s="15"/>
      <c r="E295" s="15"/>
      <c r="F295" s="15"/>
      <c r="G295" s="15"/>
      <c r="H295" s="15"/>
      <c r="I295" s="13"/>
      <c r="J295" s="13"/>
      <c r="K295" s="14"/>
      <c r="L295" s="15"/>
      <c r="M295" s="16"/>
      <c r="N295" s="16"/>
      <c r="O295" s="16"/>
      <c r="P295" s="13"/>
      <c r="Q295" s="13"/>
      <c r="R295" s="16"/>
      <c r="S295" s="16"/>
      <c r="T295" s="16"/>
      <c r="U295" s="15"/>
    </row>
    <row r="296" spans="1:21" x14ac:dyDescent="0.2">
      <c r="A296" s="17"/>
      <c r="B296" s="17"/>
      <c r="C296" s="12"/>
      <c r="D296" s="15"/>
      <c r="E296" s="15"/>
      <c r="F296" s="15"/>
      <c r="G296" s="15"/>
      <c r="H296" s="15"/>
      <c r="I296" s="13"/>
      <c r="J296" s="13"/>
      <c r="K296" s="14"/>
      <c r="L296" s="15"/>
      <c r="M296" s="16"/>
      <c r="N296" s="16"/>
      <c r="O296" s="16"/>
      <c r="P296" s="13"/>
      <c r="Q296" s="13"/>
      <c r="R296" s="16"/>
      <c r="S296" s="16"/>
      <c r="T296" s="16"/>
      <c r="U296" s="15"/>
    </row>
    <row r="297" spans="1:21" x14ac:dyDescent="0.2">
      <c r="A297" s="17"/>
      <c r="B297" s="17"/>
      <c r="C297" s="12"/>
      <c r="D297" s="15"/>
      <c r="E297" s="15"/>
      <c r="F297" s="15"/>
      <c r="G297" s="15"/>
      <c r="H297" s="15"/>
      <c r="I297" s="13"/>
      <c r="J297" s="13"/>
      <c r="K297" s="14"/>
      <c r="L297" s="15"/>
      <c r="M297" s="16"/>
      <c r="N297" s="16"/>
      <c r="O297" s="16"/>
      <c r="P297" s="13"/>
      <c r="Q297" s="13"/>
      <c r="R297" s="16"/>
      <c r="S297" s="16"/>
      <c r="T297" s="16"/>
      <c r="U297" s="15"/>
    </row>
    <row r="298" spans="1:21" x14ac:dyDescent="0.2">
      <c r="A298" s="17"/>
      <c r="B298" s="17"/>
      <c r="C298" s="12"/>
      <c r="D298" s="15"/>
      <c r="E298" s="15"/>
      <c r="F298" s="15"/>
      <c r="G298" s="15"/>
      <c r="H298" s="15"/>
      <c r="I298" s="13"/>
      <c r="J298" s="13"/>
      <c r="K298" s="14"/>
      <c r="L298" s="15"/>
      <c r="M298" s="16"/>
      <c r="N298" s="16"/>
      <c r="O298" s="16"/>
      <c r="P298" s="13"/>
      <c r="Q298" s="13"/>
      <c r="R298" s="16"/>
      <c r="S298" s="16"/>
      <c r="T298" s="16"/>
      <c r="U298" s="15"/>
    </row>
    <row r="299" spans="1:21" x14ac:dyDescent="0.2">
      <c r="A299" s="17"/>
      <c r="B299" s="17"/>
      <c r="C299" s="12"/>
      <c r="D299" s="15"/>
      <c r="E299" s="15"/>
      <c r="F299" s="15"/>
      <c r="G299" s="15"/>
      <c r="H299" s="15"/>
      <c r="I299" s="13"/>
      <c r="J299" s="13"/>
      <c r="K299" s="14"/>
      <c r="L299" s="15"/>
      <c r="M299" s="16"/>
      <c r="N299" s="16"/>
      <c r="O299" s="16"/>
      <c r="P299" s="13"/>
      <c r="Q299" s="13"/>
      <c r="R299" s="16"/>
      <c r="S299" s="16"/>
      <c r="T299" s="16"/>
      <c r="U299" s="15"/>
    </row>
    <row r="300" spans="1:21" x14ac:dyDescent="0.2">
      <c r="A300" s="17"/>
      <c r="B300" s="17"/>
      <c r="C300" s="12"/>
      <c r="D300" s="15"/>
      <c r="E300" s="15"/>
      <c r="F300" s="15"/>
      <c r="G300" s="15"/>
      <c r="H300" s="15"/>
      <c r="I300" s="13"/>
      <c r="J300" s="13"/>
      <c r="K300" s="14"/>
      <c r="L300" s="15"/>
      <c r="M300" s="16"/>
      <c r="N300" s="16"/>
      <c r="O300" s="16"/>
      <c r="P300" s="13"/>
      <c r="Q300" s="13"/>
      <c r="R300" s="16"/>
      <c r="S300" s="16"/>
      <c r="T300" s="16"/>
      <c r="U300" s="15"/>
    </row>
    <row r="301" spans="1:21" x14ac:dyDescent="0.2">
      <c r="A301" s="17"/>
      <c r="B301" s="17"/>
      <c r="C301" s="12"/>
      <c r="D301" s="15"/>
      <c r="E301" s="15"/>
      <c r="F301" s="15"/>
      <c r="G301" s="15"/>
      <c r="H301" s="15"/>
      <c r="I301" s="13"/>
      <c r="J301" s="13"/>
      <c r="K301" s="14"/>
      <c r="L301" s="15"/>
      <c r="M301" s="16"/>
      <c r="N301" s="16"/>
      <c r="O301" s="16"/>
      <c r="P301" s="13"/>
      <c r="Q301" s="13"/>
      <c r="R301" s="16"/>
      <c r="S301" s="16"/>
      <c r="T301" s="16"/>
      <c r="U301" s="15"/>
    </row>
    <row r="302" spans="1:21" x14ac:dyDescent="0.2">
      <c r="A302" s="17"/>
      <c r="B302" s="17"/>
      <c r="C302" s="12"/>
      <c r="D302" s="15"/>
      <c r="E302" s="15"/>
      <c r="F302" s="15"/>
      <c r="G302" s="15"/>
      <c r="H302" s="15"/>
      <c r="I302" s="13"/>
      <c r="J302" s="13"/>
      <c r="K302" s="14"/>
      <c r="L302" s="15"/>
      <c r="M302" s="16"/>
      <c r="N302" s="16"/>
      <c r="O302" s="16"/>
      <c r="P302" s="13"/>
      <c r="Q302" s="13"/>
      <c r="R302" s="16"/>
      <c r="S302" s="16"/>
      <c r="T302" s="16"/>
      <c r="U302" s="15"/>
    </row>
    <row r="303" spans="1:21" x14ac:dyDescent="0.2">
      <c r="A303" s="17"/>
      <c r="B303" s="17"/>
      <c r="C303" s="12"/>
      <c r="D303" s="15"/>
      <c r="E303" s="15"/>
      <c r="F303" s="15"/>
      <c r="G303" s="15"/>
      <c r="H303" s="15"/>
      <c r="I303" s="13"/>
      <c r="J303" s="13"/>
      <c r="K303" s="14"/>
      <c r="L303" s="15"/>
      <c r="M303" s="16"/>
      <c r="N303" s="16"/>
      <c r="O303" s="16"/>
      <c r="P303" s="13"/>
      <c r="Q303" s="13"/>
      <c r="R303" s="16"/>
      <c r="S303" s="16"/>
      <c r="T303" s="16"/>
      <c r="U303" s="15"/>
    </row>
    <row r="304" spans="1:21" x14ac:dyDescent="0.2">
      <c r="A304" s="17"/>
      <c r="B304" s="17"/>
      <c r="C304" s="12"/>
      <c r="D304" s="15"/>
      <c r="E304" s="15"/>
      <c r="F304" s="15"/>
      <c r="G304" s="15"/>
      <c r="H304" s="15"/>
      <c r="I304" s="13"/>
      <c r="J304" s="13"/>
      <c r="K304" s="14"/>
      <c r="L304" s="15"/>
      <c r="M304" s="16"/>
      <c r="N304" s="16"/>
      <c r="O304" s="16"/>
      <c r="P304" s="13"/>
      <c r="Q304" s="13"/>
      <c r="R304" s="16"/>
      <c r="S304" s="16"/>
      <c r="T304" s="16"/>
      <c r="U304" s="15"/>
    </row>
    <row r="305" spans="1:21" x14ac:dyDescent="0.2">
      <c r="A305" s="17"/>
      <c r="B305" s="17"/>
      <c r="C305" s="12"/>
      <c r="D305" s="15"/>
      <c r="E305" s="15"/>
      <c r="F305" s="15"/>
      <c r="G305" s="15"/>
      <c r="H305" s="15"/>
      <c r="I305" s="13"/>
      <c r="J305" s="13"/>
      <c r="K305" s="14"/>
      <c r="L305" s="15"/>
      <c r="M305" s="16"/>
      <c r="N305" s="16"/>
      <c r="O305" s="16"/>
      <c r="P305" s="13"/>
      <c r="Q305" s="13"/>
      <c r="R305" s="16"/>
      <c r="S305" s="16"/>
      <c r="T305" s="16"/>
      <c r="U305" s="15"/>
    </row>
    <row r="306" spans="1:21" x14ac:dyDescent="0.2">
      <c r="A306" s="17"/>
      <c r="B306" s="17"/>
      <c r="C306" s="12"/>
      <c r="D306" s="15"/>
      <c r="E306" s="15"/>
      <c r="F306" s="15"/>
      <c r="G306" s="15"/>
      <c r="H306" s="15"/>
      <c r="I306" s="13"/>
      <c r="J306" s="13"/>
      <c r="K306" s="14"/>
      <c r="L306" s="15"/>
      <c r="M306" s="16"/>
      <c r="N306" s="16"/>
      <c r="O306" s="16"/>
      <c r="P306" s="13"/>
      <c r="Q306" s="13"/>
      <c r="R306" s="16"/>
      <c r="S306" s="16"/>
      <c r="T306" s="16"/>
      <c r="U306" s="15"/>
    </row>
    <row r="307" spans="1:21" x14ac:dyDescent="0.2">
      <c r="A307" s="17"/>
      <c r="B307" s="17"/>
      <c r="C307" s="12"/>
      <c r="D307" s="15"/>
      <c r="E307" s="15"/>
      <c r="F307" s="15"/>
      <c r="G307" s="15"/>
      <c r="H307" s="15"/>
      <c r="I307" s="13"/>
      <c r="J307" s="13"/>
      <c r="K307" s="14"/>
      <c r="L307" s="15"/>
      <c r="M307" s="16"/>
      <c r="N307" s="16"/>
      <c r="O307" s="16"/>
      <c r="P307" s="13"/>
      <c r="Q307" s="13"/>
      <c r="R307" s="16"/>
      <c r="S307" s="16"/>
      <c r="T307" s="16"/>
      <c r="U307" s="15"/>
    </row>
    <row r="308" spans="1:21" x14ac:dyDescent="0.2">
      <c r="A308" s="17"/>
      <c r="B308" s="17"/>
      <c r="C308" s="12"/>
      <c r="D308" s="15"/>
      <c r="E308" s="15"/>
      <c r="F308" s="15"/>
      <c r="G308" s="15"/>
      <c r="H308" s="15"/>
      <c r="I308" s="13"/>
      <c r="J308" s="13"/>
      <c r="K308" s="14"/>
      <c r="L308" s="15"/>
      <c r="M308" s="16"/>
      <c r="N308" s="16"/>
      <c r="O308" s="16"/>
      <c r="P308" s="13"/>
      <c r="Q308" s="13"/>
      <c r="R308" s="16"/>
      <c r="S308" s="16"/>
      <c r="T308" s="16"/>
      <c r="U308" s="15"/>
    </row>
    <row r="309" spans="1:21" x14ac:dyDescent="0.2">
      <c r="A309" s="17"/>
      <c r="B309" s="17"/>
      <c r="C309" s="12"/>
      <c r="D309" s="15"/>
      <c r="E309" s="15"/>
      <c r="F309" s="15"/>
      <c r="G309" s="15"/>
      <c r="H309" s="15"/>
      <c r="I309" s="13"/>
      <c r="J309" s="13"/>
      <c r="K309" s="14"/>
      <c r="L309" s="15"/>
      <c r="M309" s="16"/>
      <c r="N309" s="16"/>
      <c r="O309" s="16"/>
      <c r="P309" s="13"/>
      <c r="Q309" s="13"/>
      <c r="R309" s="16"/>
      <c r="S309" s="16"/>
      <c r="T309" s="16"/>
      <c r="U309" s="15"/>
    </row>
    <row r="310" spans="1:21" x14ac:dyDescent="0.2">
      <c r="A310" s="17"/>
      <c r="B310" s="17"/>
      <c r="C310" s="12"/>
      <c r="D310" s="15"/>
      <c r="E310" s="15"/>
      <c r="F310" s="15"/>
      <c r="G310" s="15"/>
      <c r="H310" s="15"/>
      <c r="I310" s="13"/>
      <c r="J310" s="13"/>
      <c r="K310" s="14"/>
      <c r="L310" s="15"/>
      <c r="M310" s="16"/>
      <c r="N310" s="16"/>
      <c r="O310" s="16"/>
      <c r="P310" s="13"/>
      <c r="Q310" s="13"/>
      <c r="R310" s="16"/>
      <c r="S310" s="16"/>
      <c r="T310" s="16"/>
      <c r="U310" s="15"/>
    </row>
    <row r="311" spans="1:21" x14ac:dyDescent="0.2">
      <c r="A311" s="17"/>
      <c r="B311" s="17"/>
      <c r="C311" s="12"/>
      <c r="D311" s="15"/>
      <c r="E311" s="15"/>
      <c r="F311" s="15"/>
      <c r="G311" s="15"/>
      <c r="H311" s="15"/>
      <c r="I311" s="13"/>
      <c r="J311" s="13"/>
      <c r="K311" s="14"/>
      <c r="L311" s="15"/>
      <c r="M311" s="16"/>
      <c r="N311" s="16"/>
      <c r="O311" s="16"/>
      <c r="P311" s="13"/>
      <c r="Q311" s="13"/>
      <c r="R311" s="16"/>
      <c r="S311" s="16"/>
      <c r="T311" s="16"/>
      <c r="U311" s="15"/>
    </row>
    <row r="312" spans="1:21" x14ac:dyDescent="0.2">
      <c r="A312" s="17"/>
      <c r="B312" s="17"/>
      <c r="C312" s="12"/>
      <c r="D312" s="15"/>
      <c r="E312" s="15"/>
      <c r="F312" s="15"/>
      <c r="G312" s="15"/>
      <c r="H312" s="15"/>
      <c r="I312" s="13"/>
      <c r="J312" s="13"/>
      <c r="K312" s="14"/>
      <c r="L312" s="15"/>
      <c r="M312" s="16"/>
      <c r="N312" s="16"/>
      <c r="O312" s="16"/>
      <c r="P312" s="13"/>
      <c r="Q312" s="13"/>
      <c r="R312" s="16"/>
      <c r="S312" s="16"/>
      <c r="T312" s="16"/>
      <c r="U312" s="15"/>
    </row>
    <row r="313" spans="1:21" x14ac:dyDescent="0.2">
      <c r="A313" s="17"/>
      <c r="B313" s="17"/>
      <c r="C313" s="12"/>
      <c r="D313" s="15"/>
      <c r="E313" s="15"/>
      <c r="F313" s="15"/>
      <c r="G313" s="15"/>
      <c r="H313" s="15"/>
      <c r="I313" s="13"/>
      <c r="J313" s="13"/>
      <c r="K313" s="14"/>
      <c r="L313" s="15"/>
      <c r="M313" s="16"/>
      <c r="N313" s="16"/>
      <c r="O313" s="16"/>
      <c r="P313" s="13"/>
      <c r="Q313" s="13"/>
      <c r="R313" s="16"/>
      <c r="S313" s="16"/>
      <c r="T313" s="16"/>
      <c r="U313" s="15"/>
    </row>
    <row r="314" spans="1:21" x14ac:dyDescent="0.2">
      <c r="A314" s="17"/>
      <c r="B314" s="17"/>
      <c r="C314" s="12"/>
      <c r="D314" s="15"/>
      <c r="E314" s="15"/>
      <c r="F314" s="15"/>
      <c r="G314" s="15"/>
      <c r="H314" s="15"/>
      <c r="I314" s="13"/>
      <c r="J314" s="13"/>
      <c r="K314" s="14"/>
      <c r="L314" s="15"/>
      <c r="M314" s="16"/>
      <c r="N314" s="16"/>
      <c r="O314" s="16"/>
      <c r="P314" s="13"/>
      <c r="Q314" s="13"/>
      <c r="R314" s="16"/>
      <c r="S314" s="16"/>
      <c r="T314" s="16"/>
      <c r="U314" s="15"/>
    </row>
    <row r="315" spans="1:21" x14ac:dyDescent="0.2">
      <c r="A315" s="17"/>
      <c r="B315" s="17"/>
      <c r="C315" s="12"/>
      <c r="D315" s="15"/>
      <c r="E315" s="15"/>
      <c r="F315" s="15"/>
      <c r="G315" s="15"/>
      <c r="H315" s="15"/>
      <c r="I315" s="13"/>
      <c r="J315" s="13"/>
      <c r="K315" s="14"/>
      <c r="L315" s="15"/>
      <c r="M315" s="16"/>
      <c r="N315" s="16"/>
      <c r="O315" s="16"/>
      <c r="P315" s="13"/>
      <c r="Q315" s="13"/>
      <c r="R315" s="16"/>
      <c r="S315" s="16"/>
      <c r="T315" s="16"/>
      <c r="U315" s="15"/>
    </row>
    <row r="316" spans="1:21" x14ac:dyDescent="0.2">
      <c r="A316" s="17"/>
      <c r="B316" s="17"/>
      <c r="C316" s="12"/>
      <c r="D316" s="15"/>
      <c r="E316" s="15"/>
      <c r="F316" s="15"/>
      <c r="G316" s="15"/>
      <c r="H316" s="15"/>
      <c r="I316" s="13"/>
      <c r="J316" s="13"/>
      <c r="K316" s="14"/>
      <c r="L316" s="15"/>
      <c r="M316" s="16"/>
      <c r="N316" s="16"/>
      <c r="O316" s="16"/>
      <c r="P316" s="13"/>
      <c r="Q316" s="13"/>
      <c r="R316" s="16"/>
      <c r="S316" s="16"/>
      <c r="T316" s="16"/>
      <c r="U316" s="15"/>
    </row>
    <row r="317" spans="1:21" x14ac:dyDescent="0.2">
      <c r="A317" s="17"/>
      <c r="B317" s="17"/>
      <c r="C317" s="12"/>
      <c r="D317" s="15"/>
      <c r="E317" s="15"/>
      <c r="F317" s="15"/>
      <c r="G317" s="15"/>
      <c r="H317" s="15"/>
      <c r="I317" s="13"/>
      <c r="J317" s="13"/>
      <c r="K317" s="14"/>
      <c r="L317" s="15"/>
      <c r="M317" s="16"/>
      <c r="N317" s="16"/>
      <c r="O317" s="16"/>
      <c r="P317" s="13"/>
      <c r="Q317" s="13"/>
      <c r="R317" s="16"/>
      <c r="S317" s="16"/>
      <c r="T317" s="16"/>
      <c r="U317" s="15"/>
    </row>
    <row r="318" spans="1:21" x14ac:dyDescent="0.2">
      <c r="A318" s="17"/>
      <c r="B318" s="17"/>
      <c r="C318" s="12"/>
      <c r="D318" s="15"/>
      <c r="E318" s="15"/>
      <c r="F318" s="15"/>
      <c r="G318" s="15"/>
      <c r="H318" s="15"/>
      <c r="I318" s="13"/>
      <c r="J318" s="13"/>
      <c r="K318" s="14"/>
      <c r="L318" s="15"/>
      <c r="M318" s="16"/>
      <c r="N318" s="16"/>
      <c r="O318" s="16"/>
      <c r="P318" s="13"/>
      <c r="Q318" s="13"/>
      <c r="R318" s="16"/>
      <c r="S318" s="16"/>
      <c r="T318" s="16"/>
      <c r="U318" s="15"/>
    </row>
    <row r="319" spans="1:21" x14ac:dyDescent="0.2">
      <c r="A319" s="17"/>
      <c r="B319" s="17"/>
      <c r="C319" s="12"/>
      <c r="D319" s="15"/>
      <c r="E319" s="15"/>
      <c r="F319" s="15"/>
      <c r="G319" s="15"/>
      <c r="H319" s="15"/>
      <c r="I319" s="13"/>
      <c r="J319" s="13"/>
      <c r="K319" s="14"/>
      <c r="L319" s="15"/>
      <c r="M319" s="16"/>
      <c r="N319" s="16"/>
      <c r="O319" s="16"/>
      <c r="P319" s="13"/>
      <c r="Q319" s="13"/>
      <c r="R319" s="16"/>
      <c r="S319" s="16"/>
      <c r="T319" s="16"/>
      <c r="U319" s="15"/>
    </row>
    <row r="320" spans="1:21" x14ac:dyDescent="0.2">
      <c r="A320" s="17"/>
      <c r="B320" s="17"/>
      <c r="C320" s="12"/>
      <c r="D320" s="15"/>
      <c r="E320" s="15"/>
      <c r="F320" s="15"/>
      <c r="G320" s="15"/>
      <c r="H320" s="15"/>
      <c r="I320" s="13"/>
      <c r="J320" s="13"/>
      <c r="K320" s="14"/>
      <c r="L320" s="15"/>
      <c r="M320" s="16"/>
      <c r="N320" s="16"/>
      <c r="O320" s="16"/>
      <c r="P320" s="13"/>
      <c r="Q320" s="13"/>
      <c r="R320" s="16"/>
      <c r="S320" s="16"/>
      <c r="T320" s="16"/>
      <c r="U320" s="15"/>
    </row>
    <row r="321" spans="1:21" x14ac:dyDescent="0.2">
      <c r="A321" s="17"/>
      <c r="B321" s="17"/>
      <c r="C321" s="12"/>
      <c r="D321" s="15"/>
      <c r="E321" s="15"/>
      <c r="F321" s="15"/>
      <c r="G321" s="15"/>
      <c r="H321" s="15"/>
      <c r="I321" s="13"/>
      <c r="J321" s="13"/>
      <c r="K321" s="14"/>
      <c r="L321" s="15"/>
      <c r="M321" s="16"/>
      <c r="N321" s="16"/>
      <c r="O321" s="16"/>
      <c r="P321" s="13"/>
      <c r="Q321" s="13"/>
      <c r="R321" s="16"/>
      <c r="S321" s="16"/>
      <c r="T321" s="16"/>
      <c r="U321" s="15"/>
    </row>
    <row r="322" spans="1:21" x14ac:dyDescent="0.2">
      <c r="A322" s="17"/>
      <c r="B322" s="17"/>
      <c r="C322" s="12"/>
      <c r="D322" s="15"/>
      <c r="E322" s="15"/>
      <c r="F322" s="15"/>
      <c r="G322" s="15"/>
      <c r="H322" s="15"/>
      <c r="I322" s="13"/>
      <c r="J322" s="13"/>
      <c r="K322" s="14"/>
      <c r="L322" s="15"/>
      <c r="M322" s="16"/>
      <c r="N322" s="16"/>
      <c r="O322" s="16"/>
      <c r="P322" s="13"/>
      <c r="Q322" s="13"/>
      <c r="R322" s="16"/>
      <c r="S322" s="16"/>
      <c r="T322" s="16"/>
      <c r="U322" s="15"/>
    </row>
    <row r="323" spans="1:21" x14ac:dyDescent="0.2">
      <c r="A323" s="17"/>
      <c r="B323" s="17"/>
      <c r="C323" s="12"/>
      <c r="D323" s="15"/>
      <c r="E323" s="15"/>
      <c r="F323" s="15"/>
      <c r="G323" s="15"/>
      <c r="H323" s="15"/>
      <c r="I323" s="13"/>
      <c r="J323" s="13"/>
      <c r="K323" s="14"/>
      <c r="L323" s="15"/>
      <c r="M323" s="16"/>
      <c r="N323" s="16"/>
      <c r="O323" s="16"/>
      <c r="P323" s="13"/>
      <c r="Q323" s="13"/>
      <c r="R323" s="16"/>
      <c r="S323" s="16"/>
      <c r="T323" s="16"/>
      <c r="U323" s="15"/>
    </row>
    <row r="324" spans="1:21" x14ac:dyDescent="0.2">
      <c r="A324" s="17"/>
      <c r="B324" s="17"/>
      <c r="C324" s="12"/>
      <c r="D324" s="15"/>
      <c r="E324" s="15"/>
      <c r="F324" s="15"/>
      <c r="G324" s="15"/>
      <c r="H324" s="15"/>
      <c r="I324" s="13"/>
      <c r="J324" s="13"/>
      <c r="K324" s="14"/>
      <c r="L324" s="15"/>
      <c r="M324" s="16"/>
      <c r="N324" s="16"/>
      <c r="O324" s="16"/>
      <c r="P324" s="13"/>
      <c r="Q324" s="13"/>
      <c r="R324" s="16"/>
      <c r="S324" s="16"/>
      <c r="T324" s="16"/>
      <c r="U324" s="15"/>
    </row>
    <row r="325" spans="1:21" x14ac:dyDescent="0.2">
      <c r="A325" s="17"/>
      <c r="B325" s="17"/>
      <c r="C325" s="12"/>
      <c r="D325" s="15"/>
      <c r="E325" s="15"/>
      <c r="F325" s="15"/>
      <c r="G325" s="15"/>
      <c r="H325" s="15"/>
      <c r="I325" s="13"/>
      <c r="J325" s="13"/>
      <c r="K325" s="14"/>
      <c r="L325" s="15"/>
      <c r="M325" s="16"/>
      <c r="N325" s="16"/>
      <c r="O325" s="16"/>
      <c r="P325" s="13"/>
      <c r="Q325" s="13"/>
      <c r="R325" s="16"/>
      <c r="S325" s="16"/>
      <c r="T325" s="16"/>
      <c r="U325" s="15"/>
    </row>
    <row r="326" spans="1:21" x14ac:dyDescent="0.2">
      <c r="A326" s="17"/>
      <c r="B326" s="17"/>
      <c r="C326" s="12"/>
      <c r="D326" s="15"/>
      <c r="E326" s="15"/>
      <c r="F326" s="15"/>
      <c r="G326" s="15"/>
      <c r="H326" s="15"/>
      <c r="I326" s="13"/>
      <c r="J326" s="13"/>
      <c r="K326" s="14"/>
      <c r="L326" s="15"/>
      <c r="M326" s="16"/>
      <c r="N326" s="16"/>
      <c r="O326" s="16"/>
      <c r="P326" s="13"/>
      <c r="Q326" s="13"/>
      <c r="R326" s="16"/>
      <c r="S326" s="16"/>
      <c r="T326" s="16"/>
      <c r="U326" s="15"/>
    </row>
    <row r="327" spans="1:21" x14ac:dyDescent="0.2">
      <c r="A327" s="17"/>
      <c r="B327" s="17"/>
      <c r="C327" s="12"/>
      <c r="D327" s="15"/>
      <c r="E327" s="15"/>
      <c r="F327" s="15"/>
      <c r="G327" s="15"/>
      <c r="H327" s="15"/>
      <c r="I327" s="13"/>
      <c r="J327" s="13"/>
      <c r="K327" s="14"/>
      <c r="L327" s="15"/>
      <c r="M327" s="16"/>
      <c r="N327" s="16"/>
      <c r="O327" s="16"/>
      <c r="P327" s="13"/>
      <c r="Q327" s="13"/>
      <c r="R327" s="16"/>
      <c r="S327" s="16"/>
      <c r="T327" s="16"/>
      <c r="U327" s="15"/>
    </row>
    <row r="328" spans="1:21" x14ac:dyDescent="0.2">
      <c r="A328" s="17"/>
      <c r="B328" s="17"/>
      <c r="C328" s="12"/>
      <c r="D328" s="15"/>
      <c r="E328" s="15"/>
      <c r="F328" s="15"/>
      <c r="G328" s="15"/>
      <c r="H328" s="15"/>
      <c r="I328" s="13"/>
      <c r="J328" s="13"/>
      <c r="K328" s="14"/>
      <c r="L328" s="15"/>
      <c r="M328" s="16"/>
      <c r="N328" s="16"/>
      <c r="O328" s="16"/>
      <c r="P328" s="13"/>
      <c r="Q328" s="13"/>
      <c r="R328" s="16"/>
      <c r="S328" s="16"/>
      <c r="T328" s="16"/>
      <c r="U328" s="15"/>
    </row>
    <row r="329" spans="1:21" x14ac:dyDescent="0.2">
      <c r="A329" s="17"/>
      <c r="B329" s="17"/>
      <c r="C329" s="12"/>
      <c r="D329" s="15"/>
      <c r="E329" s="15"/>
      <c r="F329" s="15"/>
      <c r="G329" s="15"/>
      <c r="H329" s="15"/>
      <c r="I329" s="13"/>
      <c r="J329" s="13"/>
      <c r="K329" s="14"/>
      <c r="L329" s="15"/>
      <c r="M329" s="16"/>
      <c r="N329" s="16"/>
      <c r="O329" s="16"/>
      <c r="P329" s="13"/>
      <c r="Q329" s="13"/>
      <c r="R329" s="16"/>
      <c r="S329" s="16"/>
      <c r="T329" s="16"/>
      <c r="U329" s="15"/>
    </row>
    <row r="330" spans="1:21" x14ac:dyDescent="0.2">
      <c r="A330" s="17"/>
      <c r="B330" s="17"/>
      <c r="C330" s="12"/>
      <c r="D330" s="15"/>
      <c r="E330" s="15"/>
      <c r="F330" s="15"/>
      <c r="G330" s="15"/>
      <c r="H330" s="15"/>
      <c r="I330" s="13"/>
      <c r="J330" s="13"/>
      <c r="K330" s="14"/>
      <c r="L330" s="15"/>
      <c r="M330" s="16"/>
      <c r="N330" s="16"/>
      <c r="O330" s="16"/>
      <c r="P330" s="13"/>
      <c r="Q330" s="13"/>
      <c r="R330" s="16"/>
      <c r="S330" s="16"/>
      <c r="T330" s="16"/>
      <c r="U330" s="15"/>
    </row>
    <row r="331" spans="1:21" x14ac:dyDescent="0.2">
      <c r="A331" s="17"/>
      <c r="B331" s="17"/>
      <c r="C331" s="12"/>
      <c r="D331" s="15"/>
      <c r="E331" s="15"/>
      <c r="F331" s="15"/>
      <c r="G331" s="15"/>
      <c r="H331" s="15"/>
      <c r="I331" s="13"/>
      <c r="J331" s="13"/>
      <c r="K331" s="14"/>
      <c r="L331" s="15"/>
      <c r="M331" s="16"/>
      <c r="N331" s="16"/>
      <c r="O331" s="16"/>
      <c r="P331" s="13"/>
      <c r="Q331" s="13"/>
      <c r="R331" s="16"/>
      <c r="S331" s="16"/>
      <c r="T331" s="16"/>
      <c r="U331" s="15"/>
    </row>
    <row r="332" spans="1:21" x14ac:dyDescent="0.2">
      <c r="A332" s="17"/>
      <c r="B332" s="17"/>
      <c r="C332" s="12"/>
      <c r="D332" s="15"/>
      <c r="E332" s="15"/>
      <c r="F332" s="15"/>
      <c r="G332" s="15"/>
      <c r="H332" s="15"/>
      <c r="I332" s="13"/>
      <c r="J332" s="13"/>
      <c r="K332" s="14"/>
      <c r="L332" s="15"/>
      <c r="M332" s="16"/>
      <c r="N332" s="16"/>
      <c r="O332" s="16"/>
      <c r="P332" s="13"/>
      <c r="Q332" s="13"/>
      <c r="R332" s="16"/>
      <c r="S332" s="16"/>
      <c r="T332" s="16"/>
      <c r="U332" s="15"/>
    </row>
    <row r="333" spans="1:21" x14ac:dyDescent="0.2">
      <c r="A333" s="17"/>
      <c r="B333" s="17"/>
      <c r="C333" s="12"/>
      <c r="D333" s="15"/>
      <c r="E333" s="15"/>
      <c r="F333" s="15"/>
      <c r="G333" s="15"/>
      <c r="H333" s="15"/>
      <c r="I333" s="13"/>
      <c r="J333" s="13"/>
      <c r="K333" s="14"/>
      <c r="L333" s="15"/>
      <c r="M333" s="16"/>
      <c r="N333" s="16"/>
      <c r="O333" s="16"/>
      <c r="P333" s="13"/>
      <c r="Q333" s="13"/>
      <c r="R333" s="16"/>
      <c r="S333" s="16"/>
      <c r="T333" s="16"/>
      <c r="U333" s="15"/>
    </row>
    <row r="334" spans="1:21" x14ac:dyDescent="0.2">
      <c r="A334" s="17"/>
      <c r="B334" s="17"/>
      <c r="C334" s="12"/>
      <c r="D334" s="15"/>
      <c r="E334" s="15"/>
      <c r="F334" s="15"/>
      <c r="G334" s="15"/>
      <c r="H334" s="15"/>
      <c r="I334" s="13"/>
      <c r="J334" s="13"/>
      <c r="K334" s="14"/>
      <c r="L334" s="15"/>
      <c r="M334" s="16"/>
      <c r="N334" s="16"/>
      <c r="O334" s="16"/>
      <c r="P334" s="13"/>
      <c r="Q334" s="13"/>
      <c r="R334" s="16"/>
      <c r="S334" s="16"/>
      <c r="T334" s="16"/>
      <c r="U334" s="15"/>
    </row>
    <row r="335" spans="1:21" x14ac:dyDescent="0.2">
      <c r="A335" s="17"/>
      <c r="B335" s="17"/>
      <c r="C335" s="12"/>
      <c r="D335" s="15"/>
      <c r="E335" s="15"/>
      <c r="F335" s="15"/>
      <c r="G335" s="15"/>
      <c r="H335" s="15"/>
      <c r="I335" s="13"/>
      <c r="J335" s="13"/>
      <c r="K335" s="14"/>
      <c r="L335" s="15"/>
      <c r="M335" s="16"/>
      <c r="N335" s="16"/>
      <c r="O335" s="16"/>
      <c r="P335" s="13"/>
      <c r="Q335" s="13"/>
      <c r="R335" s="16"/>
      <c r="S335" s="16"/>
      <c r="T335" s="16"/>
      <c r="U335" s="15"/>
    </row>
    <row r="336" spans="1:21" x14ac:dyDescent="0.2">
      <c r="A336" s="17"/>
      <c r="B336" s="17"/>
      <c r="C336" s="12"/>
      <c r="D336" s="15"/>
      <c r="E336" s="15"/>
      <c r="F336" s="15"/>
      <c r="G336" s="15"/>
      <c r="H336" s="15"/>
      <c r="I336" s="13"/>
      <c r="J336" s="13"/>
      <c r="K336" s="14"/>
      <c r="L336" s="15"/>
      <c r="M336" s="16"/>
      <c r="N336" s="16"/>
      <c r="O336" s="16"/>
      <c r="P336" s="13"/>
      <c r="Q336" s="13"/>
      <c r="R336" s="16"/>
      <c r="S336" s="16"/>
      <c r="T336" s="16"/>
      <c r="U336" s="15"/>
    </row>
    <row r="337" spans="1:21" x14ac:dyDescent="0.2">
      <c r="A337" s="17"/>
      <c r="B337" s="17"/>
      <c r="C337" s="12"/>
      <c r="D337" s="15"/>
      <c r="E337" s="15"/>
      <c r="F337" s="15"/>
      <c r="G337" s="15"/>
      <c r="H337" s="15"/>
      <c r="I337" s="13"/>
      <c r="J337" s="13"/>
      <c r="K337" s="14"/>
      <c r="L337" s="15"/>
      <c r="M337" s="16"/>
      <c r="N337" s="16"/>
      <c r="O337" s="16"/>
      <c r="P337" s="13"/>
      <c r="Q337" s="13"/>
      <c r="R337" s="16"/>
      <c r="S337" s="16"/>
      <c r="T337" s="16"/>
      <c r="U337" s="15"/>
    </row>
    <row r="338" spans="1:21" x14ac:dyDescent="0.2">
      <c r="A338" s="17"/>
      <c r="B338" s="17"/>
      <c r="C338" s="12"/>
      <c r="D338" s="15"/>
      <c r="E338" s="15"/>
      <c r="F338" s="15"/>
      <c r="G338" s="15"/>
      <c r="H338" s="15"/>
      <c r="I338" s="13"/>
      <c r="J338" s="13"/>
      <c r="K338" s="14"/>
      <c r="L338" s="15"/>
      <c r="M338" s="16"/>
      <c r="N338" s="16"/>
      <c r="O338" s="16"/>
      <c r="P338" s="13"/>
      <c r="Q338" s="13"/>
      <c r="R338" s="16"/>
      <c r="S338" s="16"/>
      <c r="T338" s="16"/>
      <c r="U338" s="15"/>
    </row>
    <row r="339" spans="1:21" x14ac:dyDescent="0.2">
      <c r="A339" s="17"/>
      <c r="B339" s="17"/>
      <c r="C339" s="12"/>
      <c r="D339" s="15"/>
      <c r="E339" s="15"/>
      <c r="F339" s="15"/>
      <c r="G339" s="15"/>
      <c r="H339" s="15"/>
      <c r="I339" s="13"/>
      <c r="J339" s="13"/>
      <c r="K339" s="14"/>
      <c r="L339" s="15"/>
      <c r="M339" s="16"/>
      <c r="N339" s="16"/>
      <c r="O339" s="16"/>
      <c r="P339" s="13"/>
      <c r="Q339" s="13"/>
      <c r="R339" s="16"/>
      <c r="S339" s="16"/>
      <c r="T339" s="16"/>
      <c r="U339" s="15"/>
    </row>
    <row r="340" spans="1:21" x14ac:dyDescent="0.2">
      <c r="A340" s="17"/>
      <c r="B340" s="17"/>
      <c r="C340" s="12"/>
      <c r="D340" s="15"/>
      <c r="E340" s="15"/>
      <c r="F340" s="15"/>
      <c r="G340" s="15"/>
      <c r="H340" s="15"/>
      <c r="I340" s="13"/>
      <c r="J340" s="13"/>
      <c r="K340" s="14"/>
      <c r="L340" s="15"/>
      <c r="M340" s="16"/>
      <c r="N340" s="16"/>
      <c r="O340" s="16"/>
      <c r="P340" s="13"/>
      <c r="Q340" s="13"/>
      <c r="R340" s="16"/>
      <c r="S340" s="16"/>
      <c r="T340" s="16"/>
      <c r="U340" s="15"/>
    </row>
    <row r="341" spans="1:21" x14ac:dyDescent="0.2">
      <c r="A341" s="17"/>
      <c r="B341" s="17"/>
      <c r="C341" s="12"/>
      <c r="D341" s="15"/>
      <c r="E341" s="15"/>
      <c r="F341" s="15"/>
      <c r="G341" s="15"/>
      <c r="H341" s="15"/>
      <c r="I341" s="13"/>
      <c r="J341" s="13"/>
      <c r="K341" s="14"/>
      <c r="L341" s="15"/>
      <c r="M341" s="16"/>
      <c r="N341" s="16"/>
      <c r="O341" s="16"/>
      <c r="P341" s="13"/>
      <c r="Q341" s="13"/>
      <c r="R341" s="16"/>
      <c r="S341" s="16"/>
      <c r="T341" s="16"/>
      <c r="U341" s="15"/>
    </row>
    <row r="342" spans="1:21" x14ac:dyDescent="0.2">
      <c r="A342" s="17"/>
      <c r="B342" s="17"/>
      <c r="C342" s="12"/>
      <c r="D342" s="15"/>
      <c r="E342" s="15"/>
      <c r="F342" s="15"/>
      <c r="G342" s="15"/>
      <c r="H342" s="15"/>
      <c r="I342" s="13"/>
      <c r="J342" s="13"/>
      <c r="K342" s="14"/>
      <c r="L342" s="15"/>
      <c r="M342" s="16"/>
      <c r="N342" s="16"/>
      <c r="O342" s="16"/>
      <c r="P342" s="13"/>
      <c r="Q342" s="13"/>
      <c r="R342" s="16"/>
      <c r="S342" s="16"/>
      <c r="T342" s="16"/>
      <c r="U342" s="15"/>
    </row>
    <row r="343" spans="1:21" x14ac:dyDescent="0.2">
      <c r="A343" s="17"/>
      <c r="B343" s="17"/>
      <c r="C343" s="12"/>
      <c r="D343" s="15"/>
      <c r="E343" s="15"/>
      <c r="F343" s="15"/>
      <c r="G343" s="15"/>
      <c r="H343" s="15"/>
      <c r="I343" s="13"/>
      <c r="J343" s="13"/>
      <c r="K343" s="14"/>
      <c r="L343" s="15"/>
      <c r="M343" s="16"/>
      <c r="N343" s="16"/>
      <c r="O343" s="16"/>
      <c r="P343" s="13"/>
      <c r="Q343" s="13"/>
      <c r="R343" s="16"/>
      <c r="S343" s="16"/>
      <c r="T343" s="16"/>
      <c r="U343" s="15"/>
    </row>
    <row r="344" spans="1:21" x14ac:dyDescent="0.2">
      <c r="A344" s="17"/>
      <c r="B344" s="17"/>
      <c r="C344" s="12"/>
      <c r="D344" s="15"/>
      <c r="E344" s="15"/>
      <c r="F344" s="15"/>
      <c r="G344" s="15"/>
      <c r="H344" s="15"/>
      <c r="I344" s="13"/>
      <c r="J344" s="13"/>
      <c r="K344" s="14"/>
      <c r="L344" s="15"/>
      <c r="M344" s="16"/>
      <c r="N344" s="16"/>
      <c r="O344" s="16"/>
      <c r="P344" s="13"/>
      <c r="Q344" s="13"/>
      <c r="R344" s="16"/>
      <c r="S344" s="16"/>
      <c r="T344" s="16"/>
      <c r="U344" s="15"/>
    </row>
    <row r="345" spans="1:21" x14ac:dyDescent="0.2">
      <c r="A345" s="17"/>
      <c r="B345" s="17"/>
      <c r="C345" s="12"/>
      <c r="D345" s="15"/>
      <c r="E345" s="15"/>
      <c r="F345" s="15"/>
      <c r="G345" s="15"/>
      <c r="H345" s="15"/>
      <c r="I345" s="13"/>
      <c r="J345" s="13"/>
      <c r="K345" s="14"/>
      <c r="L345" s="15"/>
      <c r="M345" s="16"/>
      <c r="N345" s="16"/>
      <c r="O345" s="16"/>
      <c r="P345" s="13"/>
      <c r="Q345" s="13"/>
      <c r="R345" s="16"/>
      <c r="S345" s="16"/>
      <c r="T345" s="16"/>
      <c r="U345" s="15"/>
    </row>
    <row r="346" spans="1:21" x14ac:dyDescent="0.2">
      <c r="A346" s="17"/>
      <c r="B346" s="17"/>
      <c r="C346" s="12"/>
      <c r="D346" s="15"/>
      <c r="E346" s="15"/>
      <c r="F346" s="15"/>
      <c r="G346" s="15"/>
      <c r="H346" s="15"/>
      <c r="I346" s="13"/>
      <c r="J346" s="13"/>
      <c r="K346" s="14"/>
      <c r="L346" s="15"/>
      <c r="M346" s="16"/>
      <c r="N346" s="16"/>
      <c r="O346" s="16"/>
      <c r="P346" s="13"/>
      <c r="Q346" s="13"/>
      <c r="R346" s="16"/>
      <c r="S346" s="16"/>
      <c r="T346" s="16"/>
      <c r="U346" s="15"/>
    </row>
    <row r="347" spans="1:21" x14ac:dyDescent="0.2">
      <c r="A347" s="17"/>
      <c r="B347" s="17"/>
      <c r="C347" s="12"/>
      <c r="D347" s="15"/>
      <c r="E347" s="15"/>
      <c r="F347" s="15"/>
      <c r="G347" s="15"/>
      <c r="H347" s="15"/>
      <c r="I347" s="13"/>
      <c r="J347" s="13"/>
      <c r="K347" s="14"/>
      <c r="L347" s="15"/>
      <c r="M347" s="16"/>
      <c r="N347" s="16"/>
      <c r="O347" s="16"/>
      <c r="P347" s="13"/>
      <c r="Q347" s="13"/>
      <c r="R347" s="16"/>
      <c r="S347" s="16"/>
      <c r="T347" s="16"/>
      <c r="U347" s="15"/>
    </row>
    <row r="348" spans="1:21" x14ac:dyDescent="0.2">
      <c r="A348" s="17"/>
      <c r="B348" s="17"/>
      <c r="C348" s="12"/>
      <c r="D348" s="15"/>
      <c r="E348" s="15"/>
      <c r="F348" s="15"/>
      <c r="G348" s="15"/>
      <c r="H348" s="15"/>
      <c r="I348" s="13"/>
      <c r="J348" s="13"/>
      <c r="K348" s="14"/>
      <c r="L348" s="15"/>
      <c r="M348" s="16"/>
      <c r="N348" s="16"/>
      <c r="O348" s="16"/>
      <c r="P348" s="13"/>
      <c r="Q348" s="13"/>
      <c r="R348" s="16"/>
      <c r="S348" s="16"/>
      <c r="T348" s="16"/>
      <c r="U348" s="15"/>
    </row>
    <row r="349" spans="1:21" x14ac:dyDescent="0.2">
      <c r="A349" s="17"/>
      <c r="B349" s="17"/>
      <c r="C349" s="12"/>
      <c r="D349" s="15"/>
      <c r="E349" s="15"/>
      <c r="F349" s="15"/>
      <c r="G349" s="15"/>
      <c r="H349" s="15"/>
      <c r="I349" s="13"/>
      <c r="J349" s="13"/>
      <c r="K349" s="14"/>
      <c r="L349" s="15"/>
      <c r="M349" s="16"/>
      <c r="N349" s="16"/>
      <c r="O349" s="16"/>
      <c r="P349" s="13"/>
      <c r="Q349" s="13"/>
      <c r="R349" s="16"/>
      <c r="S349" s="16"/>
      <c r="T349" s="16"/>
      <c r="U349" s="15"/>
    </row>
    <row r="350" spans="1:21" x14ac:dyDescent="0.2">
      <c r="A350" s="17"/>
      <c r="B350" s="17"/>
      <c r="C350" s="12"/>
      <c r="D350" s="15"/>
      <c r="E350" s="15"/>
      <c r="F350" s="15"/>
      <c r="G350" s="15"/>
      <c r="H350" s="15"/>
      <c r="I350" s="13"/>
      <c r="J350" s="13"/>
      <c r="K350" s="14"/>
      <c r="L350" s="15"/>
      <c r="M350" s="16"/>
      <c r="N350" s="16"/>
      <c r="O350" s="16"/>
      <c r="P350" s="13"/>
      <c r="Q350" s="13"/>
      <c r="R350" s="16"/>
      <c r="S350" s="16"/>
      <c r="T350" s="16"/>
      <c r="U350" s="15"/>
    </row>
    <row r="351" spans="1:21" x14ac:dyDescent="0.2">
      <c r="A351" s="17"/>
      <c r="B351" s="17"/>
      <c r="C351" s="12"/>
      <c r="D351" s="15"/>
      <c r="E351" s="15"/>
      <c r="F351" s="15"/>
      <c r="G351" s="15"/>
      <c r="H351" s="15"/>
      <c r="I351" s="13"/>
      <c r="J351" s="13"/>
      <c r="K351" s="14"/>
      <c r="L351" s="15"/>
      <c r="M351" s="16"/>
      <c r="N351" s="16"/>
      <c r="O351" s="16"/>
      <c r="P351" s="13"/>
      <c r="Q351" s="13"/>
      <c r="R351" s="16"/>
      <c r="S351" s="16"/>
      <c r="T351" s="16"/>
      <c r="U351" s="15"/>
    </row>
    <row r="352" spans="1:21" x14ac:dyDescent="0.2">
      <c r="A352" s="17"/>
      <c r="B352" s="17"/>
      <c r="C352" s="12"/>
      <c r="D352" s="15"/>
      <c r="E352" s="15"/>
      <c r="F352" s="15"/>
      <c r="G352" s="15"/>
      <c r="H352" s="15"/>
      <c r="I352" s="13"/>
      <c r="J352" s="13"/>
      <c r="K352" s="14"/>
      <c r="L352" s="15"/>
      <c r="M352" s="16"/>
      <c r="N352" s="16"/>
      <c r="O352" s="16"/>
      <c r="P352" s="13"/>
      <c r="Q352" s="13"/>
      <c r="R352" s="16"/>
      <c r="S352" s="16"/>
      <c r="T352" s="16"/>
      <c r="U352" s="15"/>
    </row>
    <row r="353" spans="1:21" x14ac:dyDescent="0.2">
      <c r="A353" s="17"/>
      <c r="B353" s="17"/>
      <c r="C353" s="12"/>
      <c r="D353" s="15"/>
      <c r="E353" s="15"/>
      <c r="F353" s="15"/>
      <c r="G353" s="15"/>
      <c r="H353" s="15"/>
      <c r="I353" s="13"/>
      <c r="J353" s="13"/>
      <c r="K353" s="14"/>
      <c r="L353" s="15"/>
      <c r="M353" s="16"/>
      <c r="N353" s="16"/>
      <c r="O353" s="16"/>
      <c r="P353" s="13"/>
      <c r="Q353" s="13"/>
      <c r="R353" s="16"/>
      <c r="S353" s="16"/>
      <c r="T353" s="16"/>
      <c r="U353" s="15"/>
    </row>
    <row r="354" spans="1:21" x14ac:dyDescent="0.2">
      <c r="A354" s="17"/>
      <c r="B354" s="17"/>
      <c r="C354" s="12"/>
      <c r="D354" s="15"/>
      <c r="E354" s="15"/>
      <c r="F354" s="15"/>
      <c r="G354" s="15"/>
      <c r="H354" s="15"/>
      <c r="I354" s="13"/>
      <c r="J354" s="13"/>
      <c r="K354" s="14"/>
      <c r="L354" s="15"/>
      <c r="M354" s="16"/>
      <c r="N354" s="16"/>
      <c r="O354" s="16"/>
      <c r="P354" s="13"/>
      <c r="Q354" s="13"/>
      <c r="R354" s="16"/>
      <c r="S354" s="16"/>
      <c r="T354" s="16"/>
      <c r="U354" s="15"/>
    </row>
    <row r="355" spans="1:21" x14ac:dyDescent="0.2">
      <c r="A355" s="17"/>
      <c r="B355" s="17"/>
      <c r="C355" s="12"/>
      <c r="D355" s="15"/>
      <c r="E355" s="15"/>
      <c r="F355" s="15"/>
      <c r="G355" s="15"/>
      <c r="H355" s="15"/>
      <c r="I355" s="13"/>
      <c r="J355" s="13"/>
      <c r="K355" s="14"/>
      <c r="L355" s="15"/>
      <c r="M355" s="16"/>
      <c r="N355" s="16"/>
      <c r="O355" s="16"/>
      <c r="P355" s="13"/>
      <c r="Q355" s="13"/>
      <c r="R355" s="16"/>
      <c r="S355" s="16"/>
      <c r="T355" s="16"/>
      <c r="U355" s="15"/>
    </row>
    <row r="356" spans="1:21" x14ac:dyDescent="0.2">
      <c r="A356" s="17"/>
      <c r="B356" s="17"/>
      <c r="C356" s="12"/>
      <c r="D356" s="15"/>
      <c r="E356" s="15"/>
      <c r="F356" s="15"/>
      <c r="G356" s="15"/>
      <c r="H356" s="15"/>
      <c r="I356" s="13"/>
      <c r="J356" s="13"/>
      <c r="K356" s="14"/>
      <c r="L356" s="15"/>
      <c r="M356" s="16"/>
      <c r="N356" s="16"/>
      <c r="O356" s="16"/>
      <c r="P356" s="13"/>
      <c r="Q356" s="13"/>
      <c r="R356" s="16"/>
      <c r="S356" s="16"/>
      <c r="T356" s="16"/>
      <c r="U356" s="15"/>
    </row>
    <row r="357" spans="1:21" x14ac:dyDescent="0.2">
      <c r="A357" s="17"/>
      <c r="B357" s="17"/>
      <c r="C357" s="12"/>
      <c r="D357" s="15"/>
      <c r="E357" s="15"/>
      <c r="F357" s="15"/>
      <c r="G357" s="15"/>
      <c r="H357" s="15"/>
      <c r="I357" s="13"/>
      <c r="J357" s="13"/>
      <c r="K357" s="14"/>
      <c r="L357" s="15"/>
      <c r="M357" s="16"/>
      <c r="N357" s="16"/>
      <c r="O357" s="16"/>
      <c r="P357" s="13"/>
      <c r="Q357" s="13"/>
      <c r="R357" s="16"/>
      <c r="S357" s="16"/>
      <c r="T357" s="16"/>
      <c r="U357" s="15"/>
    </row>
    <row r="358" spans="1:21" x14ac:dyDescent="0.2">
      <c r="A358" s="17"/>
      <c r="B358" s="17"/>
      <c r="C358" s="12"/>
      <c r="D358" s="15"/>
      <c r="E358" s="15"/>
      <c r="F358" s="15"/>
      <c r="G358" s="15"/>
      <c r="H358" s="15"/>
      <c r="I358" s="13"/>
      <c r="J358" s="13"/>
      <c r="K358" s="14"/>
      <c r="L358" s="15"/>
      <c r="M358" s="16"/>
      <c r="N358" s="16"/>
      <c r="O358" s="16"/>
      <c r="P358" s="13"/>
      <c r="Q358" s="13"/>
      <c r="R358" s="16"/>
      <c r="S358" s="16"/>
      <c r="T358" s="16"/>
      <c r="U358" s="15"/>
    </row>
    <row r="359" spans="1:21" x14ac:dyDescent="0.2">
      <c r="A359" s="17"/>
      <c r="B359" s="17"/>
      <c r="C359" s="12"/>
      <c r="D359" s="15"/>
      <c r="E359" s="15"/>
      <c r="F359" s="15"/>
      <c r="G359" s="15"/>
      <c r="H359" s="15"/>
      <c r="I359" s="13"/>
      <c r="J359" s="13"/>
      <c r="K359" s="14"/>
      <c r="L359" s="15"/>
      <c r="M359" s="16"/>
      <c r="N359" s="16"/>
      <c r="O359" s="16"/>
      <c r="P359" s="13"/>
      <c r="Q359" s="13"/>
      <c r="R359" s="16"/>
      <c r="S359" s="16"/>
      <c r="T359" s="16"/>
      <c r="U359" s="15"/>
    </row>
    <row r="360" spans="1:21" x14ac:dyDescent="0.2">
      <c r="A360" s="17"/>
      <c r="B360" s="17"/>
      <c r="C360" s="12"/>
      <c r="D360" s="15"/>
      <c r="E360" s="15"/>
      <c r="F360" s="15"/>
      <c r="G360" s="15"/>
      <c r="H360" s="15"/>
      <c r="I360" s="13"/>
      <c r="J360" s="13"/>
      <c r="K360" s="14"/>
      <c r="L360" s="15"/>
      <c r="M360" s="16"/>
      <c r="N360" s="16"/>
      <c r="O360" s="16"/>
      <c r="P360" s="13"/>
      <c r="Q360" s="13"/>
      <c r="R360" s="16"/>
      <c r="S360" s="16"/>
      <c r="T360" s="16"/>
      <c r="U360" s="15"/>
    </row>
    <row r="361" spans="1:21" x14ac:dyDescent="0.2">
      <c r="A361" s="17"/>
      <c r="B361" s="17"/>
      <c r="C361" s="12"/>
      <c r="D361" s="15"/>
      <c r="E361" s="15"/>
      <c r="F361" s="15"/>
      <c r="G361" s="15"/>
      <c r="H361" s="15"/>
      <c r="I361" s="13"/>
      <c r="J361" s="13"/>
      <c r="K361" s="14"/>
      <c r="L361" s="15"/>
      <c r="M361" s="16"/>
      <c r="N361" s="16"/>
      <c r="O361" s="16"/>
      <c r="P361" s="13"/>
      <c r="Q361" s="13"/>
      <c r="R361" s="16"/>
      <c r="S361" s="16"/>
      <c r="T361" s="16"/>
      <c r="U361" s="15"/>
    </row>
    <row r="362" spans="1:21" x14ac:dyDescent="0.2">
      <c r="A362" s="17"/>
      <c r="B362" s="17"/>
      <c r="C362" s="12"/>
      <c r="D362" s="15"/>
      <c r="E362" s="15"/>
      <c r="F362" s="15"/>
      <c r="G362" s="15"/>
      <c r="H362" s="15"/>
      <c r="I362" s="13"/>
      <c r="J362" s="13"/>
      <c r="K362" s="14"/>
      <c r="L362" s="15"/>
      <c r="M362" s="16"/>
      <c r="N362" s="16"/>
      <c r="O362" s="16"/>
      <c r="P362" s="13"/>
      <c r="Q362" s="13"/>
      <c r="R362" s="16"/>
      <c r="S362" s="16"/>
      <c r="T362" s="16"/>
      <c r="U362" s="15"/>
    </row>
    <row r="363" spans="1:21" x14ac:dyDescent="0.2">
      <c r="A363" s="17"/>
      <c r="B363" s="17"/>
      <c r="C363" s="12"/>
      <c r="D363" s="15"/>
      <c r="E363" s="15"/>
      <c r="F363" s="15"/>
      <c r="G363" s="15"/>
      <c r="H363" s="15"/>
      <c r="I363" s="13"/>
      <c r="J363" s="13"/>
      <c r="K363" s="14"/>
      <c r="L363" s="15"/>
      <c r="M363" s="16"/>
      <c r="N363" s="16"/>
      <c r="O363" s="16"/>
      <c r="P363" s="13"/>
      <c r="Q363" s="13"/>
      <c r="R363" s="16"/>
      <c r="S363" s="16"/>
      <c r="T363" s="16"/>
      <c r="U363" s="15"/>
    </row>
    <row r="364" spans="1:21" x14ac:dyDescent="0.2">
      <c r="A364" s="17"/>
      <c r="B364" s="17"/>
      <c r="C364" s="12"/>
      <c r="D364" s="15"/>
      <c r="E364" s="15"/>
      <c r="F364" s="15"/>
      <c r="G364" s="15"/>
      <c r="H364" s="15"/>
      <c r="I364" s="13"/>
      <c r="J364" s="13"/>
      <c r="K364" s="14"/>
      <c r="L364" s="15"/>
      <c r="M364" s="16"/>
      <c r="N364" s="16"/>
      <c r="O364" s="16"/>
      <c r="P364" s="13"/>
      <c r="Q364" s="13"/>
      <c r="R364" s="16"/>
      <c r="S364" s="16"/>
      <c r="T364" s="16"/>
      <c r="U364" s="15"/>
    </row>
    <row r="365" spans="1:21" x14ac:dyDescent="0.2">
      <c r="A365" s="17"/>
      <c r="B365" s="17"/>
      <c r="C365" s="12"/>
      <c r="D365" s="15"/>
      <c r="E365" s="15"/>
      <c r="F365" s="15"/>
      <c r="G365" s="15"/>
      <c r="H365" s="15"/>
      <c r="I365" s="13"/>
      <c r="J365" s="13"/>
      <c r="K365" s="14"/>
      <c r="L365" s="15"/>
      <c r="M365" s="16"/>
      <c r="N365" s="16"/>
      <c r="O365" s="16"/>
      <c r="P365" s="13"/>
      <c r="Q365" s="13"/>
      <c r="R365" s="16"/>
      <c r="S365" s="16"/>
      <c r="T365" s="16"/>
      <c r="U365" s="15"/>
    </row>
    <row r="366" spans="1:21" x14ac:dyDescent="0.2">
      <c r="A366" s="17"/>
      <c r="B366" s="17"/>
      <c r="C366" s="12"/>
      <c r="D366" s="15"/>
      <c r="E366" s="15"/>
      <c r="F366" s="15"/>
      <c r="G366" s="15"/>
      <c r="H366" s="15"/>
      <c r="I366" s="13"/>
      <c r="J366" s="13"/>
      <c r="K366" s="14"/>
      <c r="L366" s="15"/>
      <c r="M366" s="16"/>
      <c r="N366" s="16"/>
      <c r="O366" s="16"/>
      <c r="P366" s="13"/>
      <c r="Q366" s="13"/>
      <c r="R366" s="16"/>
      <c r="S366" s="16"/>
      <c r="T366" s="16"/>
      <c r="U366" s="15"/>
    </row>
    <row r="367" spans="1:21" x14ac:dyDescent="0.2">
      <c r="A367" s="17"/>
      <c r="B367" s="17"/>
      <c r="C367" s="12"/>
      <c r="D367" s="15"/>
      <c r="E367" s="15"/>
      <c r="F367" s="15"/>
      <c r="G367" s="15"/>
      <c r="H367" s="15"/>
      <c r="I367" s="13"/>
      <c r="J367" s="13"/>
      <c r="K367" s="14"/>
      <c r="L367" s="15"/>
      <c r="M367" s="16"/>
      <c r="N367" s="16"/>
      <c r="O367" s="16"/>
      <c r="P367" s="13"/>
      <c r="Q367" s="13"/>
      <c r="R367" s="16"/>
      <c r="S367" s="16"/>
      <c r="T367" s="16"/>
      <c r="U367" s="15"/>
    </row>
    <row r="368" spans="1:21" x14ac:dyDescent="0.2">
      <c r="A368" s="17"/>
      <c r="B368" s="17"/>
      <c r="C368" s="12"/>
      <c r="D368" s="15"/>
      <c r="E368" s="15"/>
      <c r="F368" s="15"/>
      <c r="G368" s="15"/>
      <c r="H368" s="15"/>
      <c r="I368" s="13"/>
      <c r="J368" s="13"/>
      <c r="K368" s="14"/>
      <c r="L368" s="15"/>
      <c r="M368" s="16"/>
      <c r="N368" s="16"/>
      <c r="O368" s="16"/>
      <c r="P368" s="13"/>
      <c r="Q368" s="13"/>
      <c r="R368" s="16"/>
      <c r="S368" s="16"/>
      <c r="T368" s="16"/>
      <c r="U368" s="15"/>
    </row>
    <row r="369" spans="1:21" x14ac:dyDescent="0.2">
      <c r="A369" s="17"/>
      <c r="B369" s="17"/>
      <c r="C369" s="12"/>
      <c r="D369" s="15"/>
      <c r="E369" s="15"/>
      <c r="F369" s="15"/>
      <c r="G369" s="15"/>
      <c r="H369" s="15"/>
      <c r="I369" s="13"/>
      <c r="J369" s="13"/>
      <c r="K369" s="14"/>
      <c r="L369" s="15"/>
      <c r="M369" s="16"/>
      <c r="N369" s="16"/>
      <c r="O369" s="16"/>
      <c r="P369" s="13"/>
      <c r="Q369" s="13"/>
      <c r="R369" s="16"/>
      <c r="S369" s="16"/>
      <c r="T369" s="16"/>
      <c r="U369" s="15"/>
    </row>
    <row r="370" spans="1:21" x14ac:dyDescent="0.2">
      <c r="A370" s="17"/>
      <c r="B370" s="17"/>
      <c r="C370" s="12"/>
      <c r="D370" s="15"/>
      <c r="E370" s="15"/>
      <c r="F370" s="15"/>
      <c r="G370" s="15"/>
      <c r="H370" s="15"/>
      <c r="I370" s="13"/>
      <c r="J370" s="13"/>
      <c r="K370" s="14"/>
      <c r="L370" s="15"/>
      <c r="M370" s="16"/>
      <c r="N370" s="16"/>
      <c r="O370" s="16"/>
      <c r="P370" s="13"/>
      <c r="Q370" s="13"/>
      <c r="R370" s="16"/>
      <c r="S370" s="16"/>
      <c r="T370" s="16"/>
      <c r="U370" s="15"/>
    </row>
    <row r="371" spans="1:21" x14ac:dyDescent="0.2">
      <c r="A371" s="17"/>
      <c r="B371" s="17"/>
      <c r="C371" s="12"/>
      <c r="D371" s="15"/>
      <c r="E371" s="15"/>
      <c r="F371" s="15"/>
      <c r="G371" s="15"/>
      <c r="H371" s="15"/>
      <c r="I371" s="13"/>
      <c r="J371" s="13"/>
      <c r="K371" s="14"/>
      <c r="L371" s="15"/>
      <c r="M371" s="16"/>
      <c r="N371" s="16"/>
      <c r="O371" s="16"/>
      <c r="P371" s="13"/>
      <c r="Q371" s="13"/>
      <c r="R371" s="16"/>
      <c r="S371" s="16"/>
      <c r="T371" s="16"/>
      <c r="U371" s="15"/>
    </row>
    <row r="372" spans="1:21" x14ac:dyDescent="0.2">
      <c r="A372" s="17"/>
      <c r="B372" s="17"/>
      <c r="C372" s="12"/>
      <c r="D372" s="15"/>
      <c r="E372" s="15"/>
      <c r="F372" s="15"/>
      <c r="G372" s="15"/>
      <c r="H372" s="15"/>
      <c r="I372" s="13"/>
      <c r="J372" s="13"/>
      <c r="K372" s="14"/>
      <c r="L372" s="15"/>
      <c r="M372" s="16"/>
      <c r="N372" s="16"/>
      <c r="O372" s="16"/>
      <c r="P372" s="13"/>
      <c r="Q372" s="13"/>
      <c r="R372" s="16"/>
      <c r="S372" s="16"/>
      <c r="T372" s="16"/>
      <c r="U372" s="15"/>
    </row>
    <row r="373" spans="1:21" x14ac:dyDescent="0.2">
      <c r="A373" s="17"/>
      <c r="B373" s="17"/>
      <c r="C373" s="12"/>
      <c r="D373" s="15"/>
      <c r="E373" s="15"/>
      <c r="F373" s="15"/>
      <c r="G373" s="15"/>
      <c r="H373" s="15"/>
      <c r="I373" s="13"/>
      <c r="J373" s="13"/>
      <c r="K373" s="14"/>
      <c r="L373" s="15"/>
      <c r="M373" s="16"/>
      <c r="N373" s="16"/>
      <c r="O373" s="16"/>
      <c r="P373" s="13"/>
      <c r="Q373" s="13"/>
      <c r="R373" s="16"/>
      <c r="S373" s="16"/>
      <c r="T373" s="16"/>
      <c r="U373" s="15"/>
    </row>
    <row r="374" spans="1:21" x14ac:dyDescent="0.2">
      <c r="A374" s="17"/>
      <c r="B374" s="17"/>
      <c r="C374" s="12"/>
      <c r="D374" s="15"/>
      <c r="E374" s="15"/>
      <c r="F374" s="15"/>
      <c r="G374" s="15"/>
      <c r="H374" s="15"/>
      <c r="I374" s="13"/>
      <c r="J374" s="13"/>
      <c r="K374" s="14"/>
      <c r="L374" s="15"/>
      <c r="M374" s="16"/>
      <c r="N374" s="16"/>
      <c r="O374" s="16"/>
      <c r="P374" s="13"/>
      <c r="Q374" s="13"/>
      <c r="R374" s="16"/>
      <c r="S374" s="16"/>
      <c r="T374" s="16"/>
      <c r="U374" s="15"/>
    </row>
    <row r="375" spans="1:21" x14ac:dyDescent="0.2">
      <c r="A375" s="17"/>
      <c r="B375" s="17"/>
      <c r="C375" s="12"/>
      <c r="D375" s="15"/>
      <c r="E375" s="15"/>
      <c r="F375" s="15"/>
      <c r="G375" s="15"/>
      <c r="H375" s="15"/>
      <c r="I375" s="13"/>
      <c r="J375" s="13"/>
      <c r="K375" s="14"/>
      <c r="L375" s="15"/>
      <c r="M375" s="16"/>
      <c r="N375" s="16"/>
      <c r="O375" s="16"/>
      <c r="P375" s="13"/>
      <c r="Q375" s="13"/>
      <c r="R375" s="16"/>
      <c r="S375" s="16"/>
      <c r="T375" s="16"/>
      <c r="U375" s="15"/>
    </row>
    <row r="376" spans="1:21" x14ac:dyDescent="0.2">
      <c r="A376" s="17"/>
      <c r="B376" s="17"/>
      <c r="C376" s="12"/>
      <c r="D376" s="15"/>
      <c r="E376" s="15"/>
      <c r="F376" s="15"/>
      <c r="G376" s="15"/>
      <c r="H376" s="15"/>
      <c r="I376" s="13"/>
      <c r="J376" s="13"/>
      <c r="K376" s="14"/>
      <c r="L376" s="15"/>
      <c r="M376" s="16"/>
      <c r="N376" s="16"/>
      <c r="O376" s="16"/>
      <c r="P376" s="13"/>
      <c r="Q376" s="13"/>
      <c r="R376" s="16"/>
      <c r="S376" s="16"/>
      <c r="T376" s="16"/>
      <c r="U376" s="15"/>
    </row>
    <row r="377" spans="1:21" x14ac:dyDescent="0.2">
      <c r="A377" s="17"/>
      <c r="B377" s="17"/>
      <c r="C377" s="12"/>
      <c r="D377" s="15"/>
      <c r="E377" s="15"/>
      <c r="F377" s="15"/>
      <c r="G377" s="15"/>
      <c r="H377" s="15"/>
      <c r="I377" s="13"/>
      <c r="J377" s="13"/>
      <c r="K377" s="14"/>
      <c r="L377" s="15"/>
      <c r="M377" s="16"/>
      <c r="N377" s="16"/>
      <c r="O377" s="16"/>
      <c r="P377" s="13"/>
      <c r="Q377" s="13"/>
      <c r="R377" s="16"/>
      <c r="S377" s="16"/>
      <c r="T377" s="16"/>
      <c r="U377" s="15"/>
    </row>
    <row r="378" spans="1:21" x14ac:dyDescent="0.2">
      <c r="A378" s="17"/>
      <c r="B378" s="17"/>
      <c r="C378" s="12"/>
      <c r="D378" s="15"/>
      <c r="E378" s="15"/>
      <c r="F378" s="15"/>
      <c r="G378" s="15"/>
      <c r="H378" s="15"/>
      <c r="I378" s="13"/>
      <c r="J378" s="13"/>
      <c r="K378" s="14"/>
      <c r="L378" s="15"/>
      <c r="M378" s="16"/>
      <c r="N378" s="16"/>
      <c r="O378" s="16"/>
      <c r="P378" s="13"/>
      <c r="Q378" s="13"/>
      <c r="R378" s="16"/>
      <c r="S378" s="16"/>
      <c r="T378" s="16"/>
      <c r="U378" s="15"/>
    </row>
    <row r="379" spans="1:21" x14ac:dyDescent="0.2">
      <c r="A379" s="17"/>
      <c r="B379" s="17"/>
      <c r="C379" s="12"/>
      <c r="D379" s="15"/>
      <c r="E379" s="15"/>
      <c r="F379" s="15"/>
      <c r="G379" s="15"/>
      <c r="H379" s="15"/>
      <c r="I379" s="13"/>
      <c r="J379" s="13"/>
      <c r="K379" s="14"/>
      <c r="L379" s="15"/>
      <c r="M379" s="16"/>
      <c r="N379" s="16"/>
      <c r="O379" s="16"/>
      <c r="P379" s="13"/>
      <c r="Q379" s="13"/>
      <c r="R379" s="16"/>
      <c r="S379" s="16"/>
      <c r="T379" s="16"/>
      <c r="U379" s="15"/>
    </row>
    <row r="380" spans="1:21" x14ac:dyDescent="0.2">
      <c r="A380" s="17"/>
      <c r="B380" s="17"/>
      <c r="C380" s="12"/>
      <c r="D380" s="15"/>
      <c r="E380" s="15"/>
      <c r="F380" s="15"/>
      <c r="G380" s="15"/>
      <c r="H380" s="15"/>
      <c r="I380" s="13"/>
      <c r="J380" s="13"/>
      <c r="K380" s="14"/>
      <c r="L380" s="15"/>
      <c r="M380" s="16"/>
      <c r="N380" s="16"/>
      <c r="O380" s="16"/>
      <c r="P380" s="13"/>
      <c r="Q380" s="13"/>
      <c r="R380" s="16"/>
      <c r="S380" s="16"/>
      <c r="T380" s="16"/>
      <c r="U380" s="15"/>
    </row>
    <row r="381" spans="1:21" x14ac:dyDescent="0.2">
      <c r="A381" s="17"/>
      <c r="B381" s="17"/>
      <c r="C381" s="12"/>
      <c r="D381" s="15"/>
      <c r="E381" s="15"/>
      <c r="F381" s="15"/>
      <c r="G381" s="15"/>
      <c r="H381" s="15"/>
      <c r="I381" s="13"/>
      <c r="J381" s="13"/>
      <c r="K381" s="14"/>
      <c r="L381" s="15"/>
      <c r="M381" s="16"/>
      <c r="N381" s="16"/>
      <c r="O381" s="16"/>
      <c r="P381" s="13"/>
      <c r="Q381" s="13"/>
      <c r="R381" s="16"/>
      <c r="S381" s="16"/>
      <c r="T381" s="16"/>
      <c r="U381" s="15"/>
    </row>
    <row r="382" spans="1:21" x14ac:dyDescent="0.2">
      <c r="A382" s="17"/>
      <c r="B382" s="17"/>
      <c r="C382" s="12"/>
      <c r="D382" s="15"/>
      <c r="E382" s="15"/>
      <c r="F382" s="15"/>
      <c r="G382" s="15"/>
      <c r="H382" s="15"/>
      <c r="I382" s="13"/>
      <c r="J382" s="13"/>
      <c r="K382" s="14"/>
      <c r="L382" s="15"/>
      <c r="M382" s="16"/>
      <c r="N382" s="16"/>
      <c r="O382" s="16"/>
      <c r="P382" s="13"/>
      <c r="Q382" s="13"/>
      <c r="R382" s="16"/>
      <c r="S382" s="16"/>
      <c r="T382" s="16"/>
      <c r="U382" s="15"/>
    </row>
    <row r="383" spans="1:21" x14ac:dyDescent="0.2">
      <c r="A383" s="17"/>
      <c r="B383" s="17"/>
      <c r="C383" s="12"/>
      <c r="D383" s="15"/>
      <c r="E383" s="15"/>
      <c r="F383" s="15"/>
      <c r="G383" s="15"/>
      <c r="H383" s="15"/>
      <c r="I383" s="13"/>
      <c r="J383" s="13"/>
      <c r="K383" s="14"/>
      <c r="L383" s="15"/>
      <c r="M383" s="16"/>
      <c r="N383" s="16"/>
      <c r="O383" s="16"/>
      <c r="P383" s="13"/>
      <c r="Q383" s="13"/>
      <c r="R383" s="16"/>
      <c r="S383" s="16"/>
      <c r="T383" s="16"/>
      <c r="U383" s="15"/>
    </row>
    <row r="384" spans="1:21" x14ac:dyDescent="0.2">
      <c r="A384" s="17"/>
      <c r="B384" s="17"/>
      <c r="C384" s="12"/>
      <c r="D384" s="15"/>
      <c r="E384" s="15"/>
      <c r="F384" s="15"/>
      <c r="G384" s="15"/>
      <c r="H384" s="15"/>
      <c r="I384" s="13"/>
      <c r="J384" s="13"/>
      <c r="K384" s="14"/>
      <c r="L384" s="15"/>
      <c r="M384" s="16"/>
      <c r="N384" s="16"/>
      <c r="O384" s="16"/>
      <c r="P384" s="13"/>
      <c r="Q384" s="13"/>
      <c r="R384" s="16"/>
      <c r="S384" s="16"/>
      <c r="T384" s="16"/>
      <c r="U384" s="15"/>
    </row>
    <row r="385" spans="1:21" x14ac:dyDescent="0.2">
      <c r="A385" s="17"/>
      <c r="B385" s="17"/>
      <c r="C385" s="12"/>
      <c r="D385" s="15"/>
      <c r="E385" s="15"/>
      <c r="F385" s="15"/>
      <c r="G385" s="15"/>
      <c r="H385" s="15"/>
      <c r="I385" s="13"/>
      <c r="J385" s="13"/>
      <c r="K385" s="14"/>
      <c r="L385" s="15"/>
      <c r="M385" s="16"/>
      <c r="N385" s="16"/>
      <c r="O385" s="16"/>
      <c r="P385" s="13"/>
      <c r="Q385" s="13"/>
      <c r="R385" s="16"/>
      <c r="S385" s="16"/>
      <c r="T385" s="16"/>
      <c r="U385" s="15"/>
    </row>
    <row r="386" spans="1:21" x14ac:dyDescent="0.2">
      <c r="A386" s="17"/>
      <c r="B386" s="17"/>
      <c r="C386" s="12"/>
      <c r="D386" s="15"/>
      <c r="E386" s="15"/>
      <c r="F386" s="15"/>
      <c r="G386" s="15"/>
      <c r="H386" s="15"/>
      <c r="I386" s="13"/>
      <c r="J386" s="13"/>
      <c r="K386" s="14"/>
      <c r="L386" s="15"/>
      <c r="M386" s="16"/>
      <c r="N386" s="16"/>
      <c r="O386" s="16"/>
      <c r="P386" s="13"/>
      <c r="Q386" s="13"/>
      <c r="R386" s="16"/>
      <c r="S386" s="16"/>
      <c r="T386" s="16"/>
      <c r="U386" s="15"/>
    </row>
    <row r="387" spans="1:21" x14ac:dyDescent="0.2">
      <c r="A387" s="17"/>
      <c r="B387" s="17"/>
      <c r="C387" s="12"/>
      <c r="D387" s="15"/>
      <c r="E387" s="15"/>
      <c r="F387" s="15"/>
      <c r="G387" s="15"/>
      <c r="H387" s="15"/>
      <c r="I387" s="13"/>
      <c r="J387" s="13"/>
      <c r="K387" s="14"/>
      <c r="L387" s="15"/>
      <c r="M387" s="16"/>
      <c r="N387" s="16"/>
      <c r="O387" s="16"/>
      <c r="P387" s="13"/>
      <c r="Q387" s="13"/>
      <c r="R387" s="16"/>
      <c r="S387" s="16"/>
      <c r="T387" s="16"/>
      <c r="U387" s="15"/>
    </row>
    <row r="388" spans="1:21" x14ac:dyDescent="0.2">
      <c r="A388" s="17"/>
      <c r="B388" s="17"/>
      <c r="C388" s="12"/>
      <c r="D388" s="15"/>
      <c r="E388" s="15"/>
      <c r="F388" s="15"/>
      <c r="G388" s="15"/>
      <c r="H388" s="15"/>
      <c r="I388" s="13"/>
      <c r="J388" s="13"/>
      <c r="K388" s="14"/>
      <c r="L388" s="15"/>
      <c r="M388" s="16"/>
      <c r="N388" s="16"/>
      <c r="O388" s="16"/>
      <c r="P388" s="13"/>
      <c r="Q388" s="13"/>
      <c r="R388" s="16"/>
      <c r="S388" s="16"/>
      <c r="T388" s="16"/>
      <c r="U388" s="15"/>
    </row>
    <row r="389" spans="1:21" x14ac:dyDescent="0.2">
      <c r="A389" s="17"/>
      <c r="B389" s="17"/>
      <c r="C389" s="12"/>
      <c r="D389" s="15"/>
      <c r="E389" s="15"/>
      <c r="F389" s="15"/>
      <c r="G389" s="15"/>
      <c r="H389" s="15"/>
      <c r="I389" s="13"/>
      <c r="J389" s="13"/>
      <c r="K389" s="14"/>
      <c r="L389" s="15"/>
      <c r="M389" s="16"/>
      <c r="N389" s="16"/>
      <c r="O389" s="16"/>
      <c r="P389" s="13"/>
      <c r="Q389" s="13"/>
      <c r="R389" s="16"/>
      <c r="S389" s="16"/>
      <c r="T389" s="16"/>
      <c r="U389" s="15"/>
    </row>
    <row r="390" spans="1:21" x14ac:dyDescent="0.2">
      <c r="A390" s="17"/>
      <c r="B390" s="17"/>
      <c r="C390" s="12"/>
      <c r="D390" s="15"/>
      <c r="E390" s="15"/>
      <c r="F390" s="15"/>
      <c r="G390" s="15"/>
      <c r="H390" s="15"/>
      <c r="I390" s="13"/>
      <c r="J390" s="13"/>
      <c r="K390" s="14"/>
      <c r="L390" s="15"/>
      <c r="M390" s="16"/>
      <c r="N390" s="16"/>
      <c r="O390" s="16"/>
      <c r="P390" s="13"/>
      <c r="Q390" s="13"/>
      <c r="R390" s="16"/>
      <c r="S390" s="16"/>
      <c r="T390" s="16"/>
      <c r="U390" s="15"/>
    </row>
    <row r="391" spans="1:21" x14ac:dyDescent="0.2">
      <c r="A391" s="17"/>
      <c r="B391" s="17"/>
      <c r="C391" s="12"/>
      <c r="D391" s="15"/>
      <c r="E391" s="15"/>
      <c r="F391" s="15"/>
      <c r="G391" s="15"/>
      <c r="H391" s="15"/>
      <c r="I391" s="13"/>
      <c r="J391" s="13"/>
      <c r="K391" s="14"/>
      <c r="L391" s="15"/>
      <c r="M391" s="16"/>
      <c r="N391" s="16"/>
      <c r="O391" s="16"/>
      <c r="P391" s="13"/>
      <c r="Q391" s="13"/>
      <c r="R391" s="16"/>
      <c r="S391" s="16"/>
      <c r="T391" s="16"/>
      <c r="U391" s="15"/>
    </row>
    <row r="392" spans="1:21" x14ac:dyDescent="0.2">
      <c r="A392" s="17"/>
      <c r="B392" s="17"/>
      <c r="C392" s="12"/>
      <c r="D392" s="15"/>
      <c r="E392" s="15"/>
      <c r="F392" s="15"/>
      <c r="G392" s="15"/>
      <c r="H392" s="15"/>
      <c r="I392" s="13"/>
      <c r="J392" s="13"/>
      <c r="K392" s="14"/>
      <c r="L392" s="15"/>
      <c r="M392" s="16"/>
      <c r="N392" s="16"/>
      <c r="O392" s="16"/>
      <c r="P392" s="13"/>
      <c r="Q392" s="13"/>
      <c r="R392" s="16"/>
      <c r="S392" s="16"/>
      <c r="T392" s="16"/>
      <c r="U392" s="15"/>
    </row>
    <row r="393" spans="1:21" x14ac:dyDescent="0.2">
      <c r="A393" s="17"/>
      <c r="B393" s="17"/>
      <c r="C393" s="12"/>
      <c r="D393" s="15"/>
      <c r="E393" s="15"/>
      <c r="F393" s="15"/>
      <c r="G393" s="15"/>
      <c r="H393" s="15"/>
      <c r="I393" s="13"/>
      <c r="J393" s="13"/>
      <c r="K393" s="14"/>
      <c r="L393" s="15"/>
      <c r="M393" s="16"/>
      <c r="N393" s="16"/>
      <c r="O393" s="16"/>
      <c r="P393" s="13"/>
      <c r="Q393" s="13"/>
      <c r="R393" s="16"/>
      <c r="S393" s="16"/>
      <c r="T393" s="16"/>
      <c r="U393" s="15"/>
    </row>
    <row r="394" spans="1:21" x14ac:dyDescent="0.2">
      <c r="A394" s="17"/>
      <c r="B394" s="17"/>
      <c r="C394" s="12"/>
      <c r="D394" s="15"/>
      <c r="E394" s="15"/>
      <c r="F394" s="15"/>
      <c r="G394" s="15"/>
      <c r="H394" s="15"/>
      <c r="I394" s="13"/>
      <c r="J394" s="13"/>
      <c r="K394" s="14"/>
      <c r="L394" s="15"/>
      <c r="M394" s="16"/>
      <c r="N394" s="16"/>
      <c r="O394" s="16"/>
      <c r="P394" s="13"/>
      <c r="Q394" s="13"/>
      <c r="R394" s="16"/>
      <c r="S394" s="16"/>
      <c r="T394" s="16"/>
      <c r="U394" s="15"/>
    </row>
    <row r="395" spans="1:21" x14ac:dyDescent="0.2">
      <c r="A395" s="17"/>
      <c r="B395" s="17"/>
      <c r="C395" s="12"/>
      <c r="D395" s="15"/>
      <c r="E395" s="15"/>
      <c r="F395" s="15"/>
      <c r="G395" s="15"/>
      <c r="H395" s="15"/>
      <c r="I395" s="13"/>
      <c r="J395" s="13"/>
      <c r="K395" s="14"/>
      <c r="L395" s="15"/>
      <c r="M395" s="16"/>
      <c r="N395" s="16"/>
      <c r="O395" s="16"/>
      <c r="P395" s="13"/>
      <c r="Q395" s="13"/>
      <c r="R395" s="16"/>
      <c r="S395" s="16"/>
      <c r="T395" s="16"/>
      <c r="U395" s="15"/>
    </row>
    <row r="396" spans="1:21" x14ac:dyDescent="0.2">
      <c r="A396" s="17"/>
      <c r="B396" s="17"/>
      <c r="C396" s="12"/>
      <c r="D396" s="15"/>
      <c r="E396" s="15"/>
      <c r="F396" s="15"/>
      <c r="G396" s="15"/>
      <c r="H396" s="15"/>
      <c r="I396" s="13"/>
      <c r="J396" s="13"/>
      <c r="K396" s="14"/>
      <c r="L396" s="15"/>
      <c r="M396" s="16"/>
      <c r="N396" s="16"/>
      <c r="O396" s="16"/>
      <c r="P396" s="13"/>
      <c r="Q396" s="13"/>
      <c r="R396" s="16"/>
      <c r="S396" s="16"/>
      <c r="T396" s="16"/>
      <c r="U396" s="15"/>
    </row>
    <row r="397" spans="1:21" x14ac:dyDescent="0.2">
      <c r="A397" s="17"/>
      <c r="B397" s="17"/>
      <c r="C397" s="12"/>
      <c r="D397" s="15"/>
      <c r="E397" s="15"/>
      <c r="F397" s="15"/>
      <c r="G397" s="15"/>
      <c r="H397" s="15"/>
      <c r="I397" s="13"/>
      <c r="J397" s="13"/>
      <c r="K397" s="14"/>
      <c r="L397" s="15"/>
      <c r="M397" s="16"/>
      <c r="N397" s="16"/>
      <c r="O397" s="16"/>
      <c r="P397" s="13"/>
      <c r="Q397" s="13"/>
      <c r="R397" s="16"/>
      <c r="S397" s="16"/>
      <c r="T397" s="16"/>
      <c r="U397" s="15"/>
    </row>
    <row r="398" spans="1:21" x14ac:dyDescent="0.2">
      <c r="A398" s="17"/>
      <c r="B398" s="17"/>
      <c r="C398" s="12"/>
      <c r="D398" s="15"/>
      <c r="E398" s="15"/>
      <c r="F398" s="15"/>
      <c r="G398" s="15"/>
      <c r="H398" s="15"/>
      <c r="I398" s="13"/>
      <c r="J398" s="13"/>
      <c r="K398" s="14"/>
      <c r="L398" s="15"/>
      <c r="M398" s="16"/>
      <c r="N398" s="16"/>
      <c r="O398" s="16"/>
      <c r="P398" s="13"/>
      <c r="Q398" s="13"/>
      <c r="R398" s="16"/>
      <c r="S398" s="16"/>
      <c r="T398" s="16"/>
      <c r="U398" s="15"/>
    </row>
    <row r="399" spans="1:21" x14ac:dyDescent="0.2">
      <c r="A399" s="17"/>
      <c r="B399" s="17"/>
      <c r="C399" s="12"/>
      <c r="D399" s="15"/>
      <c r="E399" s="15"/>
      <c r="F399" s="15"/>
      <c r="G399" s="15"/>
      <c r="H399" s="15"/>
      <c r="I399" s="13"/>
      <c r="J399" s="13"/>
      <c r="K399" s="14"/>
      <c r="L399" s="15"/>
      <c r="M399" s="16"/>
      <c r="N399" s="16"/>
      <c r="O399" s="16"/>
      <c r="P399" s="13"/>
      <c r="Q399" s="13"/>
      <c r="R399" s="16"/>
      <c r="S399" s="16"/>
      <c r="T399" s="16"/>
      <c r="U399" s="15"/>
    </row>
    <row r="400" spans="1:21" x14ac:dyDescent="0.2">
      <c r="A400" s="17"/>
      <c r="B400" s="17"/>
      <c r="C400" s="12"/>
      <c r="D400" s="15"/>
      <c r="E400" s="15"/>
      <c r="F400" s="15"/>
      <c r="G400" s="15"/>
      <c r="H400" s="15"/>
      <c r="I400" s="13"/>
      <c r="J400" s="13"/>
      <c r="K400" s="14"/>
      <c r="L400" s="15"/>
      <c r="M400" s="16"/>
      <c r="N400" s="16"/>
      <c r="O400" s="16"/>
      <c r="P400" s="13"/>
      <c r="Q400" s="13"/>
      <c r="R400" s="16"/>
      <c r="S400" s="16"/>
      <c r="T400" s="16"/>
      <c r="U400" s="15"/>
    </row>
    <row r="401" spans="1:21" x14ac:dyDescent="0.2">
      <c r="A401" s="17"/>
      <c r="B401" s="17"/>
      <c r="C401" s="12"/>
      <c r="D401" s="15"/>
      <c r="E401" s="15"/>
      <c r="F401" s="15"/>
      <c r="G401" s="15"/>
      <c r="H401" s="15"/>
      <c r="I401" s="13"/>
      <c r="J401" s="13"/>
      <c r="K401" s="14"/>
      <c r="L401" s="15"/>
      <c r="M401" s="16"/>
      <c r="N401" s="16"/>
      <c r="O401" s="16"/>
      <c r="P401" s="13"/>
      <c r="Q401" s="13"/>
      <c r="R401" s="16"/>
      <c r="S401" s="16"/>
      <c r="T401" s="16"/>
      <c r="U401" s="15"/>
    </row>
    <row r="402" spans="1:21" x14ac:dyDescent="0.2">
      <c r="A402" s="17"/>
      <c r="B402" s="17"/>
      <c r="C402" s="12"/>
      <c r="D402" s="15"/>
      <c r="E402" s="15"/>
      <c r="F402" s="15"/>
      <c r="G402" s="15"/>
      <c r="H402" s="15"/>
      <c r="I402" s="13"/>
      <c r="J402" s="13"/>
      <c r="K402" s="14"/>
      <c r="L402" s="15"/>
      <c r="M402" s="16"/>
      <c r="N402" s="16"/>
      <c r="O402" s="16"/>
      <c r="P402" s="13"/>
      <c r="Q402" s="13"/>
      <c r="R402" s="16"/>
      <c r="S402" s="16"/>
      <c r="T402" s="16"/>
      <c r="U402" s="15"/>
    </row>
    <row r="403" spans="1:21" x14ac:dyDescent="0.2">
      <c r="A403" s="17"/>
      <c r="B403" s="17"/>
      <c r="C403" s="12"/>
      <c r="D403" s="15"/>
      <c r="E403" s="15"/>
      <c r="F403" s="15"/>
      <c r="G403" s="15"/>
      <c r="H403" s="15"/>
      <c r="I403" s="13"/>
      <c r="J403" s="13"/>
      <c r="K403" s="14"/>
      <c r="L403" s="15"/>
      <c r="M403" s="16"/>
      <c r="N403" s="16"/>
      <c r="O403" s="16"/>
      <c r="P403" s="13"/>
      <c r="Q403" s="13"/>
      <c r="R403" s="16"/>
      <c r="S403" s="16"/>
      <c r="T403" s="16"/>
      <c r="U403" s="15"/>
    </row>
    <row r="404" spans="1:21" x14ac:dyDescent="0.2">
      <c r="A404" s="17"/>
      <c r="B404" s="17"/>
      <c r="C404" s="12"/>
      <c r="D404" s="15"/>
      <c r="E404" s="15"/>
      <c r="F404" s="15"/>
      <c r="G404" s="15"/>
      <c r="H404" s="15"/>
      <c r="I404" s="13"/>
      <c r="J404" s="13"/>
      <c r="K404" s="14"/>
      <c r="L404" s="15"/>
      <c r="M404" s="16"/>
      <c r="N404" s="16"/>
      <c r="O404" s="16"/>
      <c r="P404" s="13"/>
      <c r="Q404" s="13"/>
      <c r="R404" s="16"/>
      <c r="S404" s="16"/>
      <c r="T404" s="16"/>
      <c r="U404" s="15"/>
    </row>
    <row r="405" spans="1:21" x14ac:dyDescent="0.2">
      <c r="A405" s="17"/>
      <c r="B405" s="17"/>
      <c r="C405" s="12"/>
      <c r="D405" s="15"/>
      <c r="E405" s="15"/>
      <c r="F405" s="15"/>
      <c r="G405" s="15"/>
      <c r="H405" s="15"/>
      <c r="I405" s="13"/>
      <c r="J405" s="13"/>
      <c r="K405" s="14"/>
      <c r="L405" s="15"/>
      <c r="M405" s="16"/>
      <c r="N405" s="16"/>
      <c r="O405" s="16"/>
      <c r="P405" s="13"/>
      <c r="Q405" s="13"/>
      <c r="R405" s="16"/>
      <c r="S405" s="16"/>
      <c r="T405" s="16"/>
      <c r="U405" s="15"/>
    </row>
    <row r="406" spans="1:21" x14ac:dyDescent="0.2">
      <c r="A406" s="17"/>
      <c r="B406" s="17"/>
      <c r="C406" s="12"/>
      <c r="D406" s="15"/>
      <c r="E406" s="15"/>
      <c r="F406" s="15"/>
      <c r="G406" s="15"/>
      <c r="H406" s="15"/>
      <c r="I406" s="13"/>
      <c r="J406" s="13"/>
      <c r="K406" s="14"/>
      <c r="L406" s="15"/>
      <c r="M406" s="16"/>
      <c r="N406" s="16"/>
      <c r="O406" s="16"/>
      <c r="P406" s="13"/>
      <c r="Q406" s="13"/>
      <c r="R406" s="16"/>
      <c r="S406" s="16"/>
      <c r="T406" s="16"/>
      <c r="U406" s="15"/>
    </row>
    <row r="407" spans="1:21" x14ac:dyDescent="0.2">
      <c r="A407" s="17"/>
      <c r="B407" s="17"/>
      <c r="C407" s="12"/>
      <c r="D407" s="15"/>
      <c r="E407" s="15"/>
      <c r="F407" s="15"/>
      <c r="G407" s="15"/>
      <c r="H407" s="15"/>
      <c r="I407" s="13"/>
      <c r="J407" s="13"/>
      <c r="K407" s="14"/>
      <c r="L407" s="15"/>
      <c r="M407" s="16"/>
      <c r="N407" s="16"/>
      <c r="O407" s="16"/>
      <c r="P407" s="13"/>
      <c r="Q407" s="13"/>
      <c r="R407" s="16"/>
      <c r="S407" s="16"/>
      <c r="T407" s="16"/>
      <c r="U407" s="15"/>
    </row>
    <row r="408" spans="1:21" x14ac:dyDescent="0.2">
      <c r="A408" s="17"/>
      <c r="B408" s="17"/>
      <c r="C408" s="12"/>
      <c r="D408" s="15"/>
      <c r="E408" s="15"/>
      <c r="F408" s="15"/>
      <c r="G408" s="15"/>
      <c r="H408" s="15"/>
      <c r="I408" s="13"/>
      <c r="J408" s="13"/>
      <c r="K408" s="14"/>
      <c r="L408" s="15"/>
      <c r="M408" s="16"/>
      <c r="N408" s="16"/>
      <c r="O408" s="16"/>
      <c r="P408" s="13"/>
      <c r="Q408" s="13"/>
      <c r="R408" s="16"/>
      <c r="S408" s="16"/>
      <c r="T408" s="16"/>
      <c r="U408" s="15"/>
    </row>
    <row r="409" spans="1:21" x14ac:dyDescent="0.2">
      <c r="A409" s="17"/>
      <c r="B409" s="17"/>
      <c r="C409" s="12"/>
      <c r="D409" s="15"/>
      <c r="E409" s="15"/>
      <c r="F409" s="15"/>
      <c r="G409" s="15"/>
      <c r="H409" s="15"/>
      <c r="I409" s="13"/>
      <c r="J409" s="13"/>
      <c r="K409" s="14"/>
      <c r="L409" s="15"/>
      <c r="M409" s="16"/>
      <c r="N409" s="16"/>
      <c r="O409" s="16"/>
      <c r="P409" s="13"/>
      <c r="Q409" s="13"/>
      <c r="R409" s="16"/>
      <c r="S409" s="16"/>
      <c r="T409" s="16"/>
      <c r="U409" s="15"/>
    </row>
    <row r="410" spans="1:21" x14ac:dyDescent="0.2">
      <c r="A410" s="17"/>
      <c r="B410" s="17"/>
      <c r="C410" s="12"/>
      <c r="D410" s="15"/>
      <c r="E410" s="15"/>
      <c r="F410" s="15"/>
      <c r="G410" s="15"/>
      <c r="H410" s="15"/>
      <c r="I410" s="13"/>
      <c r="J410" s="13"/>
      <c r="K410" s="14"/>
      <c r="L410" s="15"/>
      <c r="M410" s="16"/>
      <c r="N410" s="16"/>
      <c r="O410" s="16"/>
      <c r="P410" s="13"/>
      <c r="Q410" s="13"/>
      <c r="R410" s="16"/>
      <c r="S410" s="16"/>
      <c r="T410" s="16"/>
      <c r="U410" s="15"/>
    </row>
    <row r="411" spans="1:21" x14ac:dyDescent="0.2">
      <c r="A411" s="17"/>
      <c r="B411" s="17"/>
      <c r="C411" s="12"/>
      <c r="D411" s="15"/>
      <c r="E411" s="15"/>
      <c r="F411" s="15"/>
      <c r="G411" s="15"/>
      <c r="H411" s="15"/>
      <c r="I411" s="13"/>
      <c r="J411" s="13"/>
      <c r="K411" s="14"/>
      <c r="L411" s="15"/>
      <c r="M411" s="16"/>
      <c r="N411" s="16"/>
      <c r="O411" s="16"/>
      <c r="P411" s="13"/>
      <c r="Q411" s="13"/>
      <c r="R411" s="16"/>
      <c r="S411" s="16"/>
      <c r="T411" s="16"/>
      <c r="U411" s="15"/>
    </row>
    <row r="412" spans="1:21" x14ac:dyDescent="0.2">
      <c r="A412" s="17"/>
      <c r="B412" s="17"/>
      <c r="C412" s="12"/>
      <c r="D412" s="15"/>
      <c r="E412" s="15"/>
      <c r="F412" s="15"/>
      <c r="G412" s="15"/>
      <c r="H412" s="15"/>
      <c r="I412" s="13"/>
      <c r="J412" s="13"/>
      <c r="K412" s="14"/>
      <c r="L412" s="15"/>
      <c r="M412" s="16"/>
      <c r="N412" s="16"/>
      <c r="O412" s="16"/>
      <c r="P412" s="13"/>
      <c r="Q412" s="13"/>
      <c r="R412" s="16"/>
      <c r="S412" s="16"/>
      <c r="T412" s="16"/>
      <c r="U412" s="15"/>
    </row>
    <row r="413" spans="1:21" x14ac:dyDescent="0.2">
      <c r="A413" s="17"/>
      <c r="B413" s="17"/>
      <c r="C413" s="12"/>
      <c r="D413" s="15"/>
      <c r="E413" s="15"/>
      <c r="F413" s="15"/>
      <c r="G413" s="15"/>
      <c r="H413" s="15"/>
      <c r="I413" s="13"/>
      <c r="J413" s="13"/>
      <c r="K413" s="14"/>
      <c r="L413" s="15"/>
      <c r="M413" s="16"/>
      <c r="N413" s="16"/>
      <c r="O413" s="16"/>
      <c r="P413" s="13"/>
      <c r="Q413" s="13"/>
      <c r="R413" s="16"/>
      <c r="S413" s="16"/>
      <c r="T413" s="16"/>
      <c r="U413" s="15"/>
    </row>
    <row r="414" spans="1:21" x14ac:dyDescent="0.2">
      <c r="A414" s="17"/>
      <c r="B414" s="17"/>
      <c r="C414" s="12"/>
      <c r="D414" s="15"/>
      <c r="E414" s="15"/>
      <c r="F414" s="15"/>
      <c r="G414" s="15"/>
      <c r="H414" s="15"/>
      <c r="I414" s="13"/>
      <c r="J414" s="13"/>
      <c r="K414" s="14"/>
      <c r="L414" s="15"/>
      <c r="M414" s="16"/>
      <c r="N414" s="16"/>
      <c r="O414" s="16"/>
      <c r="P414" s="13"/>
      <c r="Q414" s="13"/>
      <c r="R414" s="16"/>
      <c r="S414" s="16"/>
      <c r="T414" s="16"/>
      <c r="U414" s="15"/>
    </row>
    <row r="415" spans="1:21" x14ac:dyDescent="0.2">
      <c r="A415" s="17"/>
      <c r="B415" s="17"/>
      <c r="C415" s="12"/>
      <c r="D415" s="15"/>
      <c r="E415" s="15"/>
      <c r="F415" s="15"/>
      <c r="G415" s="15"/>
      <c r="H415" s="15"/>
      <c r="I415" s="13"/>
      <c r="J415" s="13"/>
      <c r="K415" s="14"/>
      <c r="L415" s="15"/>
      <c r="M415" s="16"/>
      <c r="N415" s="16"/>
      <c r="O415" s="16"/>
      <c r="P415" s="13"/>
      <c r="Q415" s="13"/>
      <c r="R415" s="16"/>
      <c r="S415" s="16"/>
      <c r="T415" s="16"/>
      <c r="U415" s="15"/>
    </row>
    <row r="416" spans="1:21" x14ac:dyDescent="0.2">
      <c r="A416" s="17"/>
      <c r="B416" s="17"/>
      <c r="C416" s="12"/>
      <c r="D416" s="15"/>
      <c r="E416" s="15"/>
      <c r="F416" s="15"/>
      <c r="G416" s="15"/>
      <c r="H416" s="15"/>
      <c r="I416" s="13"/>
      <c r="J416" s="13"/>
      <c r="K416" s="14"/>
      <c r="L416" s="15"/>
      <c r="M416" s="16"/>
      <c r="N416" s="16"/>
      <c r="O416" s="16"/>
      <c r="P416" s="13"/>
      <c r="Q416" s="13"/>
      <c r="R416" s="16"/>
      <c r="S416" s="16"/>
      <c r="T416" s="16"/>
      <c r="U416" s="15"/>
    </row>
    <row r="417" spans="1:21" x14ac:dyDescent="0.2">
      <c r="A417" s="17"/>
      <c r="B417" s="17"/>
      <c r="C417" s="12"/>
      <c r="D417" s="15"/>
      <c r="E417" s="15"/>
      <c r="F417" s="15"/>
      <c r="G417" s="15"/>
      <c r="H417" s="15"/>
      <c r="I417" s="13"/>
      <c r="J417" s="13"/>
      <c r="K417" s="14"/>
      <c r="L417" s="15"/>
      <c r="M417" s="16"/>
      <c r="N417" s="16"/>
      <c r="O417" s="16"/>
      <c r="P417" s="13"/>
      <c r="Q417" s="13"/>
      <c r="R417" s="16"/>
      <c r="S417" s="16"/>
      <c r="T417" s="16"/>
      <c r="U417" s="15"/>
    </row>
    <row r="418" spans="1:21" x14ac:dyDescent="0.2">
      <c r="A418" s="17"/>
      <c r="B418" s="17"/>
      <c r="C418" s="12"/>
      <c r="D418" s="15"/>
      <c r="E418" s="15"/>
      <c r="F418" s="15"/>
      <c r="G418" s="15"/>
      <c r="H418" s="15"/>
      <c r="I418" s="13"/>
      <c r="J418" s="13"/>
      <c r="K418" s="14"/>
      <c r="L418" s="15"/>
      <c r="M418" s="16"/>
      <c r="N418" s="16"/>
      <c r="O418" s="16"/>
      <c r="P418" s="13"/>
      <c r="Q418" s="13"/>
      <c r="R418" s="16"/>
      <c r="S418" s="16"/>
      <c r="T418" s="16"/>
      <c r="U418" s="15"/>
    </row>
    <row r="419" spans="1:21" x14ac:dyDescent="0.2">
      <c r="A419" s="17"/>
      <c r="B419" s="17"/>
      <c r="C419" s="12"/>
      <c r="D419" s="15"/>
      <c r="E419" s="15"/>
      <c r="F419" s="15"/>
      <c r="G419" s="15"/>
      <c r="H419" s="15"/>
      <c r="I419" s="13"/>
      <c r="J419" s="13"/>
      <c r="K419" s="14"/>
      <c r="L419" s="15"/>
      <c r="M419" s="16"/>
      <c r="N419" s="16"/>
      <c r="O419" s="16"/>
      <c r="P419" s="13"/>
      <c r="Q419" s="13"/>
      <c r="R419" s="16"/>
      <c r="S419" s="16"/>
      <c r="T419" s="16"/>
      <c r="U419" s="15"/>
    </row>
    <row r="420" spans="1:21" x14ac:dyDescent="0.2">
      <c r="A420" s="17"/>
      <c r="B420" s="17"/>
      <c r="C420" s="12"/>
      <c r="D420" s="15"/>
      <c r="E420" s="15"/>
      <c r="F420" s="15"/>
      <c r="G420" s="15"/>
      <c r="H420" s="15"/>
      <c r="I420" s="13"/>
      <c r="J420" s="13"/>
      <c r="K420" s="14"/>
      <c r="L420" s="15"/>
      <c r="M420" s="16"/>
      <c r="N420" s="16"/>
      <c r="O420" s="16"/>
      <c r="P420" s="13"/>
      <c r="Q420" s="13"/>
      <c r="R420" s="16"/>
      <c r="S420" s="16"/>
      <c r="T420" s="16"/>
      <c r="U420" s="15"/>
    </row>
    <row r="421" spans="1:21" x14ac:dyDescent="0.2">
      <c r="A421" s="17"/>
      <c r="B421" s="17"/>
      <c r="C421" s="12"/>
      <c r="D421" s="15"/>
      <c r="E421" s="15"/>
      <c r="F421" s="15"/>
      <c r="G421" s="15"/>
      <c r="H421" s="15"/>
      <c r="I421" s="13"/>
      <c r="J421" s="13"/>
      <c r="K421" s="14"/>
      <c r="L421" s="15"/>
      <c r="M421" s="16"/>
      <c r="N421" s="16"/>
      <c r="O421" s="16"/>
      <c r="P421" s="13"/>
      <c r="Q421" s="13"/>
      <c r="R421" s="16"/>
      <c r="S421" s="16"/>
      <c r="T421" s="16"/>
      <c r="U421" s="15"/>
    </row>
    <row r="422" spans="1:21" x14ac:dyDescent="0.2">
      <c r="A422" s="17"/>
      <c r="B422" s="17"/>
      <c r="C422" s="12"/>
      <c r="D422" s="15"/>
      <c r="E422" s="15"/>
      <c r="F422" s="15"/>
      <c r="G422" s="15"/>
      <c r="H422" s="15"/>
      <c r="I422" s="13"/>
      <c r="J422" s="13"/>
      <c r="K422" s="14"/>
      <c r="L422" s="15"/>
      <c r="M422" s="16"/>
      <c r="N422" s="16"/>
      <c r="O422" s="16"/>
      <c r="P422" s="13"/>
      <c r="Q422" s="13"/>
      <c r="R422" s="16"/>
      <c r="S422" s="16"/>
      <c r="T422" s="16"/>
      <c r="U422" s="15"/>
    </row>
    <row r="423" spans="1:21" x14ac:dyDescent="0.2">
      <c r="A423" s="17"/>
      <c r="B423" s="17"/>
      <c r="C423" s="12"/>
      <c r="D423" s="15"/>
      <c r="E423" s="15"/>
      <c r="F423" s="15"/>
      <c r="G423" s="15"/>
      <c r="H423" s="15"/>
      <c r="I423" s="13"/>
      <c r="J423" s="13"/>
      <c r="K423" s="14"/>
      <c r="L423" s="15"/>
      <c r="M423" s="16"/>
      <c r="N423" s="16"/>
      <c r="O423" s="16"/>
      <c r="P423" s="13"/>
      <c r="Q423" s="13"/>
      <c r="R423" s="16"/>
      <c r="S423" s="16"/>
      <c r="T423" s="16"/>
      <c r="U423" s="15"/>
    </row>
    <row r="424" spans="1:21" x14ac:dyDescent="0.2">
      <c r="A424" s="17"/>
      <c r="B424" s="17"/>
      <c r="C424" s="12"/>
      <c r="D424" s="15"/>
      <c r="E424" s="15"/>
      <c r="F424" s="15"/>
      <c r="G424" s="15"/>
      <c r="H424" s="15"/>
      <c r="I424" s="13"/>
      <c r="J424" s="13"/>
      <c r="K424" s="14"/>
      <c r="L424" s="15"/>
      <c r="M424" s="16"/>
      <c r="N424" s="16"/>
      <c r="O424" s="16"/>
      <c r="P424" s="13"/>
      <c r="Q424" s="13"/>
      <c r="R424" s="16"/>
      <c r="S424" s="16"/>
      <c r="T424" s="16"/>
      <c r="U424" s="15"/>
    </row>
    <row r="425" spans="1:21" x14ac:dyDescent="0.2">
      <c r="A425" s="17"/>
      <c r="B425" s="17"/>
      <c r="C425" s="12"/>
      <c r="D425" s="15"/>
      <c r="E425" s="15"/>
      <c r="F425" s="15"/>
      <c r="G425" s="15"/>
      <c r="H425" s="15"/>
      <c r="I425" s="13"/>
      <c r="J425" s="13"/>
      <c r="K425" s="14"/>
      <c r="L425" s="15"/>
      <c r="M425" s="16"/>
      <c r="N425" s="16"/>
      <c r="O425" s="16"/>
      <c r="P425" s="13"/>
      <c r="Q425" s="13"/>
      <c r="R425" s="16"/>
      <c r="S425" s="16"/>
      <c r="T425" s="16"/>
      <c r="U425" s="15"/>
    </row>
    <row r="426" spans="1:21" x14ac:dyDescent="0.2">
      <c r="A426" s="17"/>
      <c r="B426" s="17"/>
      <c r="C426" s="12"/>
      <c r="D426" s="15"/>
      <c r="E426" s="15"/>
      <c r="F426" s="15"/>
      <c r="G426" s="15"/>
      <c r="H426" s="15"/>
      <c r="I426" s="13"/>
      <c r="J426" s="13"/>
      <c r="K426" s="14"/>
      <c r="L426" s="15"/>
      <c r="M426" s="16"/>
      <c r="N426" s="16"/>
      <c r="O426" s="16"/>
      <c r="P426" s="13"/>
      <c r="Q426" s="13"/>
      <c r="R426" s="16"/>
      <c r="S426" s="16"/>
      <c r="T426" s="16"/>
      <c r="U426" s="15"/>
    </row>
    <row r="427" spans="1:21" x14ac:dyDescent="0.2">
      <c r="A427" s="17"/>
      <c r="B427" s="17"/>
      <c r="C427" s="12"/>
      <c r="D427" s="15"/>
      <c r="E427" s="15"/>
      <c r="F427" s="15"/>
      <c r="G427" s="15"/>
      <c r="H427" s="15"/>
      <c r="I427" s="13"/>
      <c r="J427" s="13"/>
      <c r="K427" s="14"/>
      <c r="L427" s="15"/>
      <c r="M427" s="16"/>
      <c r="N427" s="16"/>
      <c r="O427" s="16"/>
      <c r="P427" s="13"/>
      <c r="Q427" s="13"/>
      <c r="R427" s="16"/>
      <c r="S427" s="16"/>
      <c r="T427" s="16"/>
      <c r="U427" s="15"/>
    </row>
    <row r="428" spans="1:21" x14ac:dyDescent="0.2">
      <c r="A428" s="17"/>
      <c r="B428" s="17"/>
      <c r="C428" s="12"/>
      <c r="D428" s="15"/>
      <c r="E428" s="15"/>
      <c r="F428" s="15"/>
      <c r="G428" s="15"/>
      <c r="H428" s="15"/>
      <c r="I428" s="13"/>
      <c r="J428" s="13"/>
      <c r="K428" s="14"/>
      <c r="L428" s="15"/>
      <c r="M428" s="16"/>
      <c r="N428" s="16"/>
      <c r="O428" s="16"/>
      <c r="P428" s="13"/>
      <c r="Q428" s="13"/>
      <c r="R428" s="16"/>
      <c r="S428" s="16"/>
      <c r="T428" s="16"/>
      <c r="U428" s="15"/>
    </row>
    <row r="429" spans="1:21" x14ac:dyDescent="0.2">
      <c r="A429" s="17"/>
      <c r="B429" s="17"/>
      <c r="C429" s="12"/>
      <c r="D429" s="15"/>
      <c r="E429" s="15"/>
      <c r="F429" s="15"/>
      <c r="G429" s="15"/>
      <c r="H429" s="15"/>
      <c r="I429" s="13"/>
      <c r="J429" s="13"/>
      <c r="K429" s="14"/>
      <c r="L429" s="15"/>
      <c r="M429" s="16"/>
      <c r="N429" s="16"/>
      <c r="O429" s="16"/>
      <c r="P429" s="13"/>
      <c r="Q429" s="13"/>
      <c r="R429" s="16"/>
      <c r="S429" s="16"/>
      <c r="T429" s="16"/>
      <c r="U429" s="15"/>
    </row>
    <row r="430" spans="1:21" x14ac:dyDescent="0.2">
      <c r="A430" s="17"/>
      <c r="B430" s="17"/>
      <c r="C430" s="12"/>
      <c r="D430" s="15"/>
      <c r="E430" s="15"/>
      <c r="F430" s="15"/>
      <c r="G430" s="15"/>
      <c r="H430" s="15"/>
      <c r="I430" s="13"/>
      <c r="J430" s="13"/>
      <c r="K430" s="14"/>
      <c r="L430" s="15"/>
      <c r="M430" s="16"/>
      <c r="N430" s="16"/>
      <c r="O430" s="16"/>
      <c r="P430" s="13"/>
      <c r="Q430" s="13"/>
      <c r="R430" s="16"/>
      <c r="S430" s="16"/>
      <c r="T430" s="16"/>
      <c r="U430" s="15"/>
    </row>
    <row r="431" spans="1:21" x14ac:dyDescent="0.2">
      <c r="A431" s="17"/>
      <c r="B431" s="17"/>
      <c r="C431" s="12"/>
      <c r="D431" s="15"/>
      <c r="E431" s="15"/>
      <c r="F431" s="15"/>
      <c r="G431" s="15"/>
      <c r="H431" s="15"/>
      <c r="I431" s="13"/>
      <c r="J431" s="13"/>
      <c r="K431" s="14"/>
      <c r="L431" s="15"/>
      <c r="M431" s="16"/>
      <c r="N431" s="16"/>
      <c r="O431" s="16"/>
      <c r="P431" s="13"/>
      <c r="Q431" s="13"/>
      <c r="R431" s="16"/>
      <c r="S431" s="16"/>
      <c r="T431" s="16"/>
      <c r="U431" s="15"/>
    </row>
    <row r="432" spans="1:21" x14ac:dyDescent="0.2">
      <c r="A432" s="17"/>
      <c r="B432" s="17"/>
      <c r="C432" s="12"/>
      <c r="D432" s="15"/>
      <c r="E432" s="15"/>
      <c r="F432" s="15"/>
      <c r="G432" s="15"/>
      <c r="H432" s="15"/>
      <c r="I432" s="13"/>
      <c r="J432" s="13"/>
      <c r="K432" s="14"/>
      <c r="L432" s="15"/>
      <c r="M432" s="16"/>
      <c r="N432" s="16"/>
      <c r="O432" s="16"/>
      <c r="P432" s="13"/>
      <c r="Q432" s="13"/>
      <c r="R432" s="16"/>
      <c r="S432" s="16"/>
      <c r="T432" s="16"/>
      <c r="U432" s="15"/>
    </row>
    <row r="433" spans="1:21" x14ac:dyDescent="0.2">
      <c r="A433" s="17"/>
      <c r="B433" s="17"/>
      <c r="C433" s="12"/>
      <c r="D433" s="15"/>
      <c r="E433" s="15"/>
      <c r="F433" s="15"/>
      <c r="G433" s="15"/>
      <c r="H433" s="15"/>
      <c r="I433" s="13"/>
      <c r="J433" s="13"/>
      <c r="K433" s="14"/>
      <c r="L433" s="15"/>
      <c r="M433" s="16"/>
      <c r="N433" s="16"/>
      <c r="O433" s="16"/>
      <c r="P433" s="13"/>
      <c r="Q433" s="13"/>
      <c r="R433" s="16"/>
      <c r="S433" s="16"/>
      <c r="T433" s="16"/>
      <c r="U433" s="15"/>
    </row>
    <row r="434" spans="1:21" x14ac:dyDescent="0.2">
      <c r="A434" s="17"/>
      <c r="B434" s="17"/>
      <c r="C434" s="12"/>
      <c r="D434" s="15"/>
      <c r="E434" s="15"/>
      <c r="F434" s="15"/>
      <c r="G434" s="15"/>
      <c r="H434" s="15"/>
      <c r="I434" s="13"/>
      <c r="J434" s="13"/>
      <c r="K434" s="14"/>
      <c r="L434" s="15"/>
      <c r="M434" s="16"/>
      <c r="N434" s="16"/>
      <c r="O434" s="16"/>
      <c r="P434" s="13"/>
      <c r="Q434" s="13"/>
      <c r="R434" s="16"/>
      <c r="S434" s="16"/>
      <c r="T434" s="16"/>
      <c r="U434" s="15"/>
    </row>
    <row r="435" spans="1:21" x14ac:dyDescent="0.2">
      <c r="A435" s="17"/>
      <c r="B435" s="17"/>
      <c r="C435" s="12"/>
      <c r="D435" s="15"/>
      <c r="E435" s="15"/>
      <c r="F435" s="15"/>
      <c r="G435" s="15"/>
      <c r="H435" s="15"/>
      <c r="I435" s="13"/>
      <c r="J435" s="13"/>
      <c r="K435" s="14"/>
      <c r="L435" s="15"/>
      <c r="M435" s="16"/>
      <c r="N435" s="16"/>
      <c r="O435" s="16"/>
      <c r="P435" s="13"/>
      <c r="Q435" s="13"/>
      <c r="R435" s="16"/>
      <c r="S435" s="16"/>
      <c r="T435" s="16"/>
      <c r="U435" s="15"/>
    </row>
    <row r="436" spans="1:21" x14ac:dyDescent="0.2">
      <c r="A436" s="17"/>
      <c r="B436" s="17"/>
      <c r="C436" s="12"/>
      <c r="D436" s="15"/>
      <c r="E436" s="15"/>
      <c r="F436" s="15"/>
      <c r="G436" s="15"/>
      <c r="H436" s="15"/>
      <c r="I436" s="13"/>
      <c r="J436" s="13"/>
      <c r="K436" s="14"/>
      <c r="L436" s="15"/>
      <c r="M436" s="16"/>
      <c r="N436" s="16"/>
      <c r="O436" s="16"/>
      <c r="P436" s="13"/>
      <c r="Q436" s="13"/>
      <c r="R436" s="16"/>
      <c r="S436" s="16"/>
      <c r="T436" s="16"/>
      <c r="U436" s="15"/>
    </row>
    <row r="437" spans="1:21" x14ac:dyDescent="0.2">
      <c r="A437" s="17"/>
      <c r="B437" s="17"/>
      <c r="C437" s="12"/>
      <c r="D437" s="15"/>
      <c r="E437" s="15"/>
      <c r="F437" s="15"/>
      <c r="G437" s="15"/>
      <c r="H437" s="15"/>
      <c r="I437" s="13"/>
      <c r="J437" s="13"/>
      <c r="K437" s="14"/>
      <c r="L437" s="15"/>
      <c r="M437" s="16"/>
      <c r="N437" s="16"/>
      <c r="O437" s="16"/>
      <c r="P437" s="13"/>
      <c r="Q437" s="13"/>
      <c r="R437" s="16"/>
      <c r="S437" s="16"/>
      <c r="T437" s="16"/>
      <c r="U437" s="15"/>
    </row>
    <row r="438" spans="1:21" x14ac:dyDescent="0.2">
      <c r="A438" s="17"/>
      <c r="B438" s="17"/>
      <c r="C438" s="12"/>
      <c r="D438" s="15"/>
      <c r="E438" s="15"/>
      <c r="F438" s="15"/>
      <c r="G438" s="15"/>
      <c r="H438" s="15"/>
      <c r="I438" s="13"/>
      <c r="J438" s="13"/>
      <c r="K438" s="14"/>
      <c r="L438" s="15"/>
      <c r="M438" s="16"/>
      <c r="N438" s="16"/>
      <c r="O438" s="16"/>
      <c r="P438" s="13"/>
      <c r="Q438" s="13"/>
      <c r="R438" s="16"/>
      <c r="S438" s="16"/>
      <c r="T438" s="16"/>
      <c r="U438" s="15"/>
    </row>
    <row r="439" spans="1:21" x14ac:dyDescent="0.2">
      <c r="A439" s="17"/>
      <c r="B439" s="17"/>
      <c r="C439" s="12"/>
      <c r="D439" s="15"/>
      <c r="E439" s="15"/>
      <c r="F439" s="15"/>
      <c r="G439" s="15"/>
      <c r="H439" s="15"/>
      <c r="I439" s="13"/>
      <c r="J439" s="13"/>
      <c r="K439" s="14"/>
      <c r="L439" s="15"/>
      <c r="M439" s="16"/>
      <c r="N439" s="16"/>
      <c r="O439" s="16"/>
      <c r="P439" s="13"/>
      <c r="Q439" s="13"/>
      <c r="R439" s="16"/>
      <c r="S439" s="16"/>
      <c r="T439" s="16"/>
      <c r="U439" s="15"/>
    </row>
    <row r="440" spans="1:21" x14ac:dyDescent="0.2">
      <c r="A440" s="17"/>
      <c r="B440" s="17"/>
      <c r="C440" s="12"/>
      <c r="D440" s="15"/>
      <c r="E440" s="15"/>
      <c r="F440" s="15"/>
      <c r="G440" s="15"/>
      <c r="H440" s="15"/>
      <c r="I440" s="13"/>
      <c r="J440" s="13"/>
      <c r="K440" s="14"/>
      <c r="L440" s="15"/>
      <c r="M440" s="16"/>
      <c r="N440" s="16"/>
      <c r="O440" s="16"/>
      <c r="P440" s="13"/>
      <c r="Q440" s="13"/>
      <c r="R440" s="16"/>
      <c r="S440" s="16"/>
      <c r="T440" s="16"/>
      <c r="U440" s="15"/>
    </row>
    <row r="441" spans="1:21" x14ac:dyDescent="0.2">
      <c r="A441" s="17"/>
      <c r="B441" s="17"/>
      <c r="C441" s="12"/>
      <c r="D441" s="15"/>
      <c r="E441" s="15"/>
      <c r="F441" s="15"/>
      <c r="G441" s="15"/>
      <c r="H441" s="15"/>
      <c r="I441" s="13"/>
      <c r="J441" s="13"/>
      <c r="K441" s="14"/>
      <c r="L441" s="15"/>
      <c r="M441" s="16"/>
      <c r="N441" s="16"/>
      <c r="O441" s="16"/>
      <c r="P441" s="13"/>
      <c r="Q441" s="13"/>
      <c r="R441" s="16"/>
      <c r="S441" s="16"/>
      <c r="T441" s="16"/>
      <c r="U441" s="15"/>
    </row>
    <row r="442" spans="1:21" x14ac:dyDescent="0.2">
      <c r="A442" s="17"/>
      <c r="B442" s="17"/>
      <c r="C442" s="12"/>
      <c r="D442" s="15"/>
      <c r="E442" s="15"/>
      <c r="F442" s="15"/>
      <c r="G442" s="15"/>
      <c r="H442" s="15"/>
      <c r="I442" s="13"/>
      <c r="J442" s="13"/>
      <c r="K442" s="14"/>
      <c r="L442" s="15"/>
      <c r="M442" s="16"/>
      <c r="N442" s="16"/>
      <c r="O442" s="16"/>
      <c r="P442" s="13"/>
      <c r="Q442" s="13"/>
      <c r="R442" s="16"/>
      <c r="S442" s="16"/>
      <c r="T442" s="16"/>
      <c r="U442" s="15"/>
    </row>
    <row r="443" spans="1:21" x14ac:dyDescent="0.2">
      <c r="A443" s="17"/>
      <c r="B443" s="17"/>
      <c r="C443" s="12"/>
      <c r="D443" s="15"/>
      <c r="E443" s="15"/>
      <c r="F443" s="15"/>
      <c r="G443" s="15"/>
      <c r="H443" s="15"/>
      <c r="I443" s="13"/>
      <c r="J443" s="13"/>
      <c r="K443" s="14"/>
      <c r="L443" s="15"/>
      <c r="M443" s="16"/>
      <c r="N443" s="16"/>
      <c r="O443" s="16"/>
      <c r="P443" s="13"/>
      <c r="Q443" s="13"/>
      <c r="R443" s="16"/>
      <c r="S443" s="16"/>
      <c r="T443" s="16"/>
      <c r="U443" s="15"/>
    </row>
    <row r="444" spans="1:21" x14ac:dyDescent="0.2">
      <c r="A444" s="17"/>
      <c r="B444" s="17"/>
      <c r="C444" s="12"/>
      <c r="D444" s="15"/>
      <c r="E444" s="15"/>
      <c r="F444" s="15"/>
      <c r="G444" s="15"/>
      <c r="H444" s="15"/>
      <c r="I444" s="13"/>
      <c r="J444" s="13"/>
      <c r="K444" s="14"/>
      <c r="L444" s="15"/>
      <c r="M444" s="16"/>
      <c r="N444" s="16"/>
      <c r="O444" s="16"/>
      <c r="P444" s="13"/>
      <c r="Q444" s="13"/>
      <c r="R444" s="16"/>
      <c r="S444" s="16"/>
      <c r="T444" s="16"/>
      <c r="U444" s="15"/>
    </row>
    <row r="445" spans="1:21" x14ac:dyDescent="0.2">
      <c r="A445" s="17"/>
      <c r="B445" s="17"/>
      <c r="C445" s="12"/>
      <c r="D445" s="15"/>
      <c r="E445" s="15"/>
      <c r="F445" s="15"/>
      <c r="G445" s="15"/>
      <c r="H445" s="15"/>
      <c r="I445" s="13"/>
      <c r="J445" s="13"/>
      <c r="K445" s="14"/>
      <c r="L445" s="15"/>
      <c r="M445" s="16"/>
      <c r="N445" s="16"/>
      <c r="O445" s="16"/>
      <c r="P445" s="13"/>
      <c r="Q445" s="13"/>
      <c r="R445" s="16"/>
      <c r="S445" s="16"/>
      <c r="T445" s="16"/>
      <c r="U445" s="15"/>
    </row>
    <row r="446" spans="1:21" x14ac:dyDescent="0.2">
      <c r="A446" s="17"/>
      <c r="B446" s="17"/>
      <c r="C446" s="12"/>
      <c r="D446" s="15"/>
      <c r="E446" s="15"/>
      <c r="F446" s="15"/>
      <c r="G446" s="15"/>
      <c r="H446" s="15"/>
      <c r="I446" s="13"/>
      <c r="J446" s="13"/>
      <c r="K446" s="14"/>
      <c r="L446" s="15"/>
      <c r="M446" s="16"/>
      <c r="N446" s="16"/>
      <c r="O446" s="16"/>
      <c r="P446" s="13"/>
      <c r="Q446" s="13"/>
      <c r="R446" s="16"/>
      <c r="S446" s="16"/>
      <c r="T446" s="16"/>
      <c r="U446" s="15"/>
    </row>
    <row r="447" spans="1:21" x14ac:dyDescent="0.2">
      <c r="A447" s="17"/>
      <c r="B447" s="17"/>
      <c r="C447" s="12"/>
      <c r="D447" s="15"/>
      <c r="E447" s="15"/>
      <c r="F447" s="15"/>
      <c r="G447" s="15"/>
      <c r="H447" s="15"/>
      <c r="I447" s="13"/>
      <c r="J447" s="13"/>
      <c r="K447" s="14"/>
      <c r="L447" s="15"/>
      <c r="M447" s="16"/>
      <c r="N447" s="16"/>
      <c r="O447" s="16"/>
      <c r="P447" s="13"/>
      <c r="Q447" s="13"/>
      <c r="R447" s="16"/>
      <c r="S447" s="16"/>
      <c r="T447" s="16"/>
      <c r="U447" s="15"/>
    </row>
    <row r="448" spans="1:21" x14ac:dyDescent="0.2">
      <c r="A448" s="17"/>
      <c r="B448" s="17"/>
      <c r="C448" s="12"/>
      <c r="D448" s="15"/>
      <c r="E448" s="15"/>
      <c r="F448" s="15"/>
      <c r="G448" s="15"/>
      <c r="H448" s="15"/>
      <c r="I448" s="13"/>
      <c r="J448" s="13"/>
      <c r="K448" s="14"/>
      <c r="L448" s="15"/>
      <c r="M448" s="16"/>
      <c r="N448" s="16"/>
      <c r="O448" s="16"/>
      <c r="P448" s="13"/>
      <c r="Q448" s="13"/>
      <c r="R448" s="16"/>
      <c r="S448" s="16"/>
      <c r="T448" s="16"/>
      <c r="U448" s="15"/>
    </row>
    <row r="449" spans="1:21" x14ac:dyDescent="0.2">
      <c r="A449" s="17"/>
      <c r="B449" s="17"/>
      <c r="C449" s="12"/>
      <c r="D449" s="15"/>
      <c r="E449" s="15"/>
      <c r="F449" s="15"/>
      <c r="G449" s="15"/>
      <c r="H449" s="15"/>
      <c r="I449" s="13"/>
      <c r="J449" s="13"/>
      <c r="K449" s="14"/>
      <c r="L449" s="15"/>
      <c r="M449" s="16"/>
      <c r="N449" s="16"/>
      <c r="O449" s="16"/>
      <c r="P449" s="13"/>
      <c r="Q449" s="13"/>
      <c r="R449" s="16"/>
      <c r="S449" s="16"/>
      <c r="T449" s="16"/>
      <c r="U449" s="15"/>
    </row>
    <row r="450" spans="1:21" x14ac:dyDescent="0.2">
      <c r="A450" s="17"/>
      <c r="B450" s="17"/>
      <c r="C450" s="12"/>
      <c r="D450" s="15"/>
      <c r="E450" s="15"/>
      <c r="F450" s="15"/>
      <c r="G450" s="15"/>
      <c r="H450" s="15"/>
      <c r="I450" s="13"/>
      <c r="J450" s="13"/>
      <c r="K450" s="14"/>
      <c r="L450" s="15"/>
      <c r="M450" s="16"/>
      <c r="N450" s="16"/>
      <c r="O450" s="16"/>
      <c r="P450" s="13"/>
      <c r="Q450" s="13"/>
      <c r="R450" s="16"/>
      <c r="S450" s="16"/>
      <c r="T450" s="16"/>
      <c r="U450" s="15"/>
    </row>
    <row r="451" spans="1:21" x14ac:dyDescent="0.2">
      <c r="A451" s="17"/>
      <c r="B451" s="17"/>
      <c r="C451" s="12"/>
      <c r="D451" s="15"/>
      <c r="E451" s="15"/>
      <c r="F451" s="15"/>
      <c r="G451" s="15"/>
      <c r="H451" s="15"/>
      <c r="I451" s="13"/>
      <c r="J451" s="13"/>
      <c r="K451" s="14"/>
      <c r="L451" s="15"/>
      <c r="M451" s="16"/>
      <c r="N451" s="16"/>
      <c r="O451" s="16"/>
      <c r="P451" s="13"/>
      <c r="Q451" s="13"/>
      <c r="R451" s="16"/>
      <c r="S451" s="16"/>
      <c r="T451" s="16"/>
      <c r="U451" s="15"/>
    </row>
    <row r="452" spans="1:21" x14ac:dyDescent="0.2">
      <c r="A452" s="17"/>
      <c r="B452" s="17"/>
      <c r="C452" s="12"/>
      <c r="D452" s="15"/>
      <c r="E452" s="15"/>
      <c r="F452" s="15"/>
      <c r="G452" s="15"/>
      <c r="H452" s="15"/>
      <c r="I452" s="13"/>
      <c r="J452" s="13"/>
      <c r="K452" s="14"/>
      <c r="L452" s="15"/>
      <c r="M452" s="16"/>
      <c r="N452" s="16"/>
      <c r="O452" s="16"/>
      <c r="P452" s="13"/>
      <c r="Q452" s="13"/>
      <c r="R452" s="16"/>
      <c r="S452" s="16"/>
      <c r="T452" s="16"/>
      <c r="U452" s="15"/>
    </row>
    <row r="453" spans="1:21" x14ac:dyDescent="0.2">
      <c r="A453" s="17"/>
      <c r="B453" s="17"/>
      <c r="C453" s="12"/>
      <c r="D453" s="15"/>
      <c r="E453" s="15"/>
      <c r="F453" s="15"/>
      <c r="G453" s="15"/>
      <c r="H453" s="15"/>
      <c r="I453" s="13"/>
      <c r="J453" s="13"/>
      <c r="K453" s="14"/>
      <c r="L453" s="15"/>
      <c r="M453" s="16"/>
      <c r="N453" s="16"/>
      <c r="O453" s="16"/>
      <c r="P453" s="13"/>
      <c r="Q453" s="13"/>
      <c r="R453" s="16"/>
      <c r="S453" s="16"/>
      <c r="T453" s="16"/>
      <c r="U453" s="15"/>
    </row>
    <row r="454" spans="1:21" x14ac:dyDescent="0.2">
      <c r="A454" s="17"/>
      <c r="B454" s="17"/>
      <c r="C454" s="12"/>
      <c r="D454" s="15"/>
      <c r="E454" s="15"/>
      <c r="F454" s="15"/>
      <c r="G454" s="15"/>
      <c r="H454" s="15"/>
      <c r="I454" s="13"/>
      <c r="J454" s="13"/>
      <c r="K454" s="14"/>
      <c r="L454" s="15"/>
      <c r="M454" s="16"/>
      <c r="N454" s="16"/>
      <c r="O454" s="16"/>
      <c r="P454" s="13"/>
      <c r="Q454" s="13"/>
      <c r="R454" s="16"/>
      <c r="S454" s="16"/>
      <c r="T454" s="16"/>
      <c r="U454" s="15"/>
    </row>
    <row r="455" spans="1:21" x14ac:dyDescent="0.2">
      <c r="A455" s="17"/>
      <c r="B455" s="17"/>
      <c r="C455" s="12"/>
      <c r="D455" s="15"/>
      <c r="E455" s="15"/>
      <c r="F455" s="15"/>
      <c r="G455" s="15"/>
      <c r="H455" s="15"/>
      <c r="I455" s="13"/>
      <c r="J455" s="13"/>
      <c r="K455" s="14"/>
      <c r="L455" s="15"/>
      <c r="M455" s="16"/>
      <c r="N455" s="16"/>
      <c r="O455" s="16"/>
      <c r="P455" s="13"/>
      <c r="Q455" s="13"/>
      <c r="R455" s="16"/>
      <c r="S455" s="16"/>
      <c r="T455" s="16"/>
      <c r="U455" s="15"/>
    </row>
    <row r="456" spans="1:21" x14ac:dyDescent="0.2">
      <c r="A456" s="17"/>
      <c r="B456" s="17"/>
      <c r="C456" s="12"/>
      <c r="D456" s="15"/>
      <c r="E456" s="15"/>
      <c r="F456" s="15"/>
      <c r="G456" s="15"/>
      <c r="H456" s="15"/>
      <c r="I456" s="13"/>
      <c r="J456" s="13"/>
      <c r="K456" s="14"/>
      <c r="L456" s="15"/>
      <c r="M456" s="16"/>
      <c r="N456" s="16"/>
      <c r="O456" s="16"/>
      <c r="P456" s="13"/>
      <c r="Q456" s="13"/>
      <c r="R456" s="16"/>
      <c r="S456" s="16"/>
      <c r="T456" s="16"/>
      <c r="U456" s="15"/>
    </row>
    <row r="457" spans="1:21" x14ac:dyDescent="0.2">
      <c r="A457" s="17"/>
      <c r="B457" s="17"/>
      <c r="C457" s="12"/>
      <c r="D457" s="15"/>
      <c r="E457" s="15"/>
      <c r="F457" s="15"/>
      <c r="G457" s="15"/>
      <c r="H457" s="15"/>
      <c r="I457" s="13"/>
      <c r="J457" s="13"/>
      <c r="K457" s="14"/>
      <c r="L457" s="15"/>
      <c r="M457" s="16"/>
      <c r="N457" s="16"/>
      <c r="O457" s="16"/>
      <c r="P457" s="13"/>
      <c r="Q457" s="13"/>
      <c r="R457" s="16"/>
      <c r="S457" s="16"/>
      <c r="T457" s="16"/>
      <c r="U457" s="15"/>
    </row>
    <row r="458" spans="1:21" x14ac:dyDescent="0.2">
      <c r="A458" s="17"/>
      <c r="B458" s="17"/>
      <c r="C458" s="12"/>
      <c r="D458" s="15"/>
      <c r="E458" s="15"/>
      <c r="F458" s="15"/>
      <c r="G458" s="15"/>
      <c r="H458" s="15"/>
      <c r="I458" s="13"/>
      <c r="J458" s="13"/>
      <c r="K458" s="14"/>
      <c r="L458" s="15"/>
      <c r="M458" s="16"/>
      <c r="N458" s="16"/>
      <c r="O458" s="16"/>
      <c r="P458" s="13"/>
      <c r="Q458" s="13"/>
      <c r="R458" s="16"/>
      <c r="S458" s="16"/>
      <c r="T458" s="16"/>
      <c r="U458" s="15"/>
    </row>
    <row r="459" spans="1:21" x14ac:dyDescent="0.2">
      <c r="A459" s="17"/>
      <c r="B459" s="17"/>
      <c r="C459" s="12"/>
      <c r="D459" s="15"/>
      <c r="E459" s="15"/>
      <c r="F459" s="15"/>
      <c r="G459" s="15"/>
      <c r="H459" s="15"/>
      <c r="I459" s="13"/>
      <c r="J459" s="13"/>
      <c r="K459" s="14"/>
      <c r="L459" s="15"/>
      <c r="M459" s="16"/>
      <c r="N459" s="16"/>
      <c r="O459" s="16"/>
      <c r="P459" s="13"/>
      <c r="Q459" s="13"/>
      <c r="R459" s="16"/>
      <c r="S459" s="16"/>
      <c r="T459" s="16"/>
      <c r="U459" s="15"/>
    </row>
    <row r="460" spans="1:21" x14ac:dyDescent="0.2">
      <c r="A460" s="17"/>
      <c r="B460" s="17"/>
      <c r="C460" s="12"/>
      <c r="D460" s="15"/>
      <c r="E460" s="15"/>
      <c r="F460" s="15"/>
      <c r="G460" s="15"/>
      <c r="H460" s="15"/>
      <c r="I460" s="13"/>
      <c r="J460" s="13"/>
      <c r="K460" s="14"/>
      <c r="L460" s="15"/>
      <c r="M460" s="16"/>
      <c r="N460" s="16"/>
      <c r="O460" s="16"/>
      <c r="P460" s="13"/>
      <c r="Q460" s="13"/>
      <c r="R460" s="16"/>
      <c r="S460" s="16"/>
      <c r="T460" s="16"/>
      <c r="U460" s="15"/>
    </row>
    <row r="461" spans="1:21" x14ac:dyDescent="0.2">
      <c r="A461" s="17"/>
      <c r="B461" s="17"/>
      <c r="C461" s="12"/>
      <c r="D461" s="15"/>
      <c r="E461" s="15"/>
      <c r="F461" s="15"/>
      <c r="G461" s="15"/>
      <c r="H461" s="15"/>
      <c r="I461" s="13"/>
      <c r="J461" s="13"/>
      <c r="K461" s="14"/>
      <c r="L461" s="15"/>
      <c r="M461" s="16"/>
      <c r="N461" s="16"/>
      <c r="O461" s="16"/>
      <c r="P461" s="13"/>
      <c r="Q461" s="13"/>
      <c r="R461" s="16"/>
      <c r="S461" s="16"/>
      <c r="T461" s="16"/>
      <c r="U461" s="15"/>
    </row>
    <row r="462" spans="1:21" x14ac:dyDescent="0.2">
      <c r="A462" s="17"/>
      <c r="B462" s="17"/>
      <c r="C462" s="12"/>
      <c r="D462" s="15"/>
      <c r="E462" s="15"/>
      <c r="F462" s="15"/>
      <c r="G462" s="15"/>
      <c r="H462" s="15"/>
      <c r="I462" s="13"/>
      <c r="J462" s="13"/>
      <c r="K462" s="14"/>
      <c r="L462" s="15"/>
      <c r="M462" s="16"/>
      <c r="N462" s="16"/>
      <c r="O462" s="16"/>
      <c r="P462" s="13"/>
      <c r="Q462" s="13"/>
      <c r="R462" s="16"/>
      <c r="S462" s="16"/>
      <c r="T462" s="16"/>
      <c r="U462" s="15"/>
    </row>
    <row r="463" spans="1:21" x14ac:dyDescent="0.2">
      <c r="A463" s="17"/>
      <c r="B463" s="17"/>
      <c r="C463" s="12"/>
      <c r="D463" s="15"/>
      <c r="E463" s="15"/>
      <c r="F463" s="15"/>
      <c r="G463" s="15"/>
      <c r="H463" s="15"/>
      <c r="I463" s="13"/>
      <c r="J463" s="13"/>
      <c r="K463" s="14"/>
      <c r="L463" s="15"/>
      <c r="M463" s="16"/>
      <c r="N463" s="16"/>
      <c r="O463" s="16"/>
      <c r="P463" s="13"/>
      <c r="Q463" s="13"/>
      <c r="R463" s="16"/>
      <c r="S463" s="16"/>
      <c r="T463" s="16"/>
      <c r="U463" s="15"/>
    </row>
    <row r="464" spans="1:21" x14ac:dyDescent="0.2">
      <c r="A464" s="17"/>
      <c r="B464" s="17"/>
      <c r="C464" s="12"/>
      <c r="D464" s="15"/>
      <c r="E464" s="15"/>
      <c r="F464" s="15"/>
      <c r="G464" s="15"/>
      <c r="H464" s="15"/>
      <c r="I464" s="13"/>
      <c r="J464" s="13"/>
      <c r="K464" s="14"/>
      <c r="L464" s="15"/>
      <c r="M464" s="16"/>
      <c r="N464" s="16"/>
      <c r="O464" s="16"/>
      <c r="P464" s="13"/>
      <c r="Q464" s="13"/>
      <c r="R464" s="16"/>
      <c r="S464" s="16"/>
      <c r="T464" s="16"/>
      <c r="U464" s="15"/>
    </row>
    <row r="465" spans="1:21" x14ac:dyDescent="0.2">
      <c r="A465" s="17"/>
      <c r="B465" s="17"/>
      <c r="C465" s="12"/>
      <c r="D465" s="15"/>
      <c r="E465" s="15"/>
      <c r="F465" s="15"/>
      <c r="G465" s="15"/>
      <c r="H465" s="15"/>
      <c r="I465" s="13"/>
      <c r="J465" s="13"/>
      <c r="K465" s="14"/>
      <c r="L465" s="15"/>
      <c r="M465" s="16"/>
      <c r="N465" s="16"/>
      <c r="O465" s="16"/>
      <c r="P465" s="13"/>
      <c r="Q465" s="13"/>
      <c r="R465" s="16"/>
      <c r="S465" s="16"/>
      <c r="T465" s="16"/>
      <c r="U465" s="15"/>
    </row>
    <row r="466" spans="1:21" x14ac:dyDescent="0.2">
      <c r="A466" s="17"/>
      <c r="B466" s="17"/>
      <c r="C466" s="12"/>
      <c r="D466" s="15"/>
      <c r="E466" s="15"/>
      <c r="F466" s="15"/>
      <c r="G466" s="15"/>
      <c r="H466" s="15"/>
      <c r="I466" s="13"/>
      <c r="J466" s="13"/>
      <c r="K466" s="14"/>
      <c r="L466" s="15"/>
      <c r="M466" s="16"/>
      <c r="N466" s="16"/>
      <c r="O466" s="16"/>
      <c r="P466" s="13"/>
      <c r="Q466" s="13"/>
      <c r="R466" s="16"/>
      <c r="S466" s="16"/>
      <c r="T466" s="16"/>
      <c r="U466" s="15"/>
    </row>
    <row r="467" spans="1:21" x14ac:dyDescent="0.2">
      <c r="A467" s="17"/>
      <c r="B467" s="17"/>
      <c r="C467" s="12"/>
      <c r="D467" s="15"/>
      <c r="E467" s="15"/>
      <c r="F467" s="15"/>
      <c r="G467" s="15"/>
      <c r="H467" s="15"/>
      <c r="I467" s="13"/>
      <c r="J467" s="13"/>
      <c r="K467" s="14"/>
      <c r="L467" s="15"/>
      <c r="M467" s="16"/>
      <c r="N467" s="16"/>
      <c r="O467" s="16"/>
      <c r="P467" s="13"/>
      <c r="Q467" s="13"/>
      <c r="R467" s="16"/>
      <c r="S467" s="16"/>
      <c r="T467" s="16"/>
      <c r="U467" s="15"/>
    </row>
    <row r="468" spans="1:21" x14ac:dyDescent="0.2">
      <c r="A468" s="17"/>
      <c r="B468" s="17"/>
      <c r="C468" s="12"/>
      <c r="D468" s="15"/>
      <c r="E468" s="15"/>
      <c r="F468" s="15"/>
      <c r="G468" s="15"/>
      <c r="H468" s="15"/>
      <c r="I468" s="13"/>
      <c r="J468" s="13"/>
      <c r="K468" s="14"/>
      <c r="L468" s="15"/>
      <c r="M468" s="16"/>
      <c r="N468" s="16"/>
      <c r="O468" s="16"/>
      <c r="P468" s="13"/>
      <c r="Q468" s="13"/>
      <c r="R468" s="16"/>
      <c r="S468" s="16"/>
      <c r="T468" s="16"/>
      <c r="U468" s="15"/>
    </row>
    <row r="469" spans="1:21" x14ac:dyDescent="0.2">
      <c r="A469" s="17"/>
      <c r="B469" s="17"/>
      <c r="C469" s="12"/>
      <c r="D469" s="15"/>
      <c r="E469" s="15"/>
      <c r="F469" s="15"/>
      <c r="G469" s="15"/>
      <c r="H469" s="15"/>
      <c r="I469" s="13"/>
      <c r="J469" s="13"/>
      <c r="K469" s="14"/>
      <c r="L469" s="15"/>
      <c r="M469" s="16"/>
      <c r="N469" s="16"/>
      <c r="O469" s="16"/>
      <c r="P469" s="13"/>
      <c r="Q469" s="13"/>
      <c r="R469" s="16"/>
      <c r="S469" s="16"/>
      <c r="T469" s="16"/>
      <c r="U469" s="15"/>
    </row>
    <row r="470" spans="1:21" x14ac:dyDescent="0.2">
      <c r="A470" s="17"/>
      <c r="B470" s="17"/>
      <c r="C470" s="12"/>
      <c r="D470" s="15"/>
      <c r="E470" s="15"/>
      <c r="F470" s="15"/>
      <c r="G470" s="15"/>
      <c r="H470" s="15"/>
      <c r="I470" s="13"/>
      <c r="J470" s="13"/>
      <c r="K470" s="14"/>
      <c r="L470" s="15"/>
      <c r="M470" s="16"/>
      <c r="N470" s="16"/>
      <c r="O470" s="16"/>
      <c r="P470" s="13"/>
      <c r="Q470" s="13"/>
      <c r="R470" s="16"/>
      <c r="S470" s="16"/>
      <c r="T470" s="16"/>
      <c r="U470" s="15"/>
    </row>
    <row r="471" spans="1:21" x14ac:dyDescent="0.2">
      <c r="A471" s="17"/>
      <c r="B471" s="17"/>
      <c r="C471" s="12"/>
      <c r="D471" s="15"/>
      <c r="E471" s="15"/>
      <c r="F471" s="15"/>
      <c r="G471" s="15"/>
      <c r="H471" s="15"/>
      <c r="I471" s="13"/>
      <c r="J471" s="13"/>
      <c r="K471" s="14"/>
      <c r="L471" s="15"/>
      <c r="M471" s="16"/>
      <c r="N471" s="16"/>
      <c r="O471" s="16"/>
      <c r="P471" s="13"/>
      <c r="Q471" s="13"/>
      <c r="R471" s="16"/>
      <c r="S471" s="16"/>
      <c r="T471" s="16"/>
      <c r="U471" s="15"/>
    </row>
    <row r="472" spans="1:21" x14ac:dyDescent="0.2">
      <c r="A472" s="17"/>
      <c r="B472" s="17"/>
      <c r="C472" s="12"/>
      <c r="D472" s="15"/>
      <c r="E472" s="15"/>
      <c r="F472" s="15"/>
      <c r="G472" s="15"/>
      <c r="H472" s="15"/>
      <c r="I472" s="13"/>
      <c r="J472" s="13"/>
      <c r="K472" s="14"/>
      <c r="L472" s="15"/>
      <c r="M472" s="16"/>
      <c r="N472" s="16"/>
      <c r="O472" s="16"/>
      <c r="P472" s="13"/>
      <c r="Q472" s="13"/>
      <c r="R472" s="16"/>
      <c r="S472" s="16"/>
      <c r="T472" s="16"/>
      <c r="U472" s="15"/>
    </row>
    <row r="473" spans="1:21" x14ac:dyDescent="0.2">
      <c r="A473" s="17"/>
      <c r="B473" s="17"/>
      <c r="C473" s="12"/>
      <c r="D473" s="15"/>
      <c r="E473" s="15"/>
      <c r="F473" s="15"/>
      <c r="G473" s="15"/>
      <c r="H473" s="15"/>
      <c r="I473" s="13"/>
      <c r="J473" s="13"/>
      <c r="K473" s="14"/>
      <c r="L473" s="15"/>
      <c r="M473" s="16"/>
      <c r="N473" s="16"/>
      <c r="O473" s="16"/>
      <c r="P473" s="13"/>
      <c r="Q473" s="13"/>
      <c r="R473" s="16"/>
      <c r="S473" s="16"/>
      <c r="T473" s="16"/>
      <c r="U473" s="15"/>
    </row>
    <row r="474" spans="1:21" x14ac:dyDescent="0.2">
      <c r="A474" s="17"/>
      <c r="B474" s="17"/>
      <c r="C474" s="12"/>
      <c r="D474" s="15"/>
      <c r="E474" s="15"/>
      <c r="F474" s="15"/>
      <c r="G474" s="15"/>
      <c r="H474" s="15"/>
      <c r="I474" s="13"/>
      <c r="J474" s="13"/>
      <c r="K474" s="14"/>
      <c r="L474" s="15"/>
      <c r="M474" s="16"/>
      <c r="N474" s="16"/>
      <c r="O474" s="16"/>
      <c r="P474" s="13"/>
      <c r="Q474" s="13"/>
      <c r="R474" s="16"/>
      <c r="S474" s="16"/>
      <c r="T474" s="16"/>
      <c r="U474" s="15"/>
    </row>
    <row r="475" spans="1:21" x14ac:dyDescent="0.2">
      <c r="A475" s="17"/>
      <c r="B475" s="17"/>
      <c r="C475" s="12"/>
      <c r="D475" s="15"/>
      <c r="E475" s="15"/>
      <c r="F475" s="15"/>
      <c r="G475" s="15"/>
      <c r="H475" s="15"/>
      <c r="I475" s="13"/>
      <c r="J475" s="13"/>
      <c r="K475" s="14"/>
      <c r="L475" s="15"/>
      <c r="M475" s="16"/>
      <c r="N475" s="16"/>
      <c r="O475" s="16"/>
      <c r="P475" s="13"/>
      <c r="Q475" s="13"/>
      <c r="R475" s="16"/>
      <c r="S475" s="16"/>
      <c r="T475" s="16"/>
      <c r="U475" s="15"/>
    </row>
    <row r="476" spans="1:21" x14ac:dyDescent="0.2">
      <c r="A476" s="17"/>
      <c r="B476" s="17"/>
      <c r="C476" s="12"/>
      <c r="D476" s="15"/>
      <c r="E476" s="15"/>
      <c r="F476" s="15"/>
      <c r="G476" s="15"/>
      <c r="H476" s="15"/>
      <c r="I476" s="13"/>
      <c r="J476" s="13"/>
      <c r="K476" s="14"/>
      <c r="L476" s="15"/>
      <c r="M476" s="16"/>
      <c r="N476" s="16"/>
      <c r="O476" s="16"/>
      <c r="P476" s="13"/>
      <c r="Q476" s="13"/>
      <c r="R476" s="16"/>
      <c r="S476" s="16"/>
      <c r="T476" s="16"/>
      <c r="U476" s="15"/>
    </row>
    <row r="477" spans="1:21" x14ac:dyDescent="0.2">
      <c r="A477" s="17"/>
      <c r="B477" s="17"/>
      <c r="C477" s="12"/>
      <c r="D477" s="15"/>
      <c r="E477" s="15"/>
      <c r="F477" s="15"/>
      <c r="G477" s="15"/>
      <c r="H477" s="15"/>
      <c r="I477" s="13"/>
      <c r="J477" s="13"/>
      <c r="K477" s="14"/>
      <c r="L477" s="15"/>
      <c r="M477" s="16"/>
      <c r="N477" s="16"/>
      <c r="O477" s="16"/>
      <c r="P477" s="13"/>
      <c r="Q477" s="13"/>
      <c r="R477" s="16"/>
      <c r="S477" s="16"/>
      <c r="T477" s="16"/>
      <c r="U477" s="15"/>
    </row>
    <row r="478" spans="1:21" x14ac:dyDescent="0.2">
      <c r="A478" s="17"/>
      <c r="B478" s="17"/>
      <c r="C478" s="12"/>
      <c r="D478" s="15"/>
      <c r="E478" s="15"/>
      <c r="F478" s="15"/>
      <c r="G478" s="15"/>
      <c r="H478" s="15"/>
      <c r="I478" s="13"/>
      <c r="J478" s="13"/>
      <c r="K478" s="14"/>
      <c r="L478" s="15"/>
      <c r="M478" s="16"/>
      <c r="N478" s="16"/>
      <c r="O478" s="16"/>
      <c r="P478" s="13"/>
      <c r="Q478" s="13"/>
      <c r="R478" s="16"/>
      <c r="S478" s="16"/>
      <c r="T478" s="16"/>
      <c r="U478" s="15"/>
    </row>
    <row r="479" spans="1:21" x14ac:dyDescent="0.2">
      <c r="A479" s="17"/>
      <c r="B479" s="17"/>
      <c r="C479" s="12"/>
      <c r="D479" s="15"/>
      <c r="E479" s="15"/>
      <c r="F479" s="15"/>
      <c r="G479" s="15"/>
      <c r="H479" s="15"/>
      <c r="I479" s="13"/>
      <c r="J479" s="13"/>
      <c r="K479" s="14"/>
      <c r="L479" s="15"/>
      <c r="M479" s="16"/>
      <c r="N479" s="16"/>
      <c r="O479" s="16"/>
      <c r="P479" s="13"/>
      <c r="Q479" s="13"/>
      <c r="R479" s="16"/>
      <c r="S479" s="16"/>
      <c r="T479" s="16"/>
      <c r="U479" s="15"/>
    </row>
    <row r="480" spans="1:21" x14ac:dyDescent="0.2">
      <c r="A480" s="17"/>
      <c r="B480" s="17"/>
      <c r="C480" s="12"/>
      <c r="D480" s="15"/>
      <c r="E480" s="15"/>
      <c r="F480" s="15"/>
      <c r="G480" s="15"/>
      <c r="H480" s="15"/>
      <c r="I480" s="13"/>
      <c r="J480" s="13"/>
      <c r="K480" s="14"/>
      <c r="L480" s="15"/>
      <c r="M480" s="16"/>
      <c r="N480" s="16"/>
      <c r="O480" s="16"/>
      <c r="P480" s="13"/>
      <c r="Q480" s="13"/>
      <c r="R480" s="16"/>
      <c r="S480" s="16"/>
      <c r="T480" s="16"/>
      <c r="U480" s="15"/>
    </row>
    <row r="481" spans="1:21" x14ac:dyDescent="0.2">
      <c r="A481" s="17"/>
      <c r="B481" s="17"/>
      <c r="C481" s="12"/>
      <c r="D481" s="15"/>
      <c r="E481" s="15"/>
      <c r="F481" s="15"/>
      <c r="G481" s="15"/>
      <c r="H481" s="15"/>
      <c r="I481" s="13"/>
      <c r="J481" s="13"/>
      <c r="K481" s="14"/>
      <c r="L481" s="15"/>
      <c r="M481" s="16"/>
      <c r="N481" s="16"/>
      <c r="O481" s="16"/>
      <c r="P481" s="13"/>
      <c r="Q481" s="13"/>
      <c r="R481" s="16"/>
      <c r="S481" s="16"/>
      <c r="T481" s="16"/>
      <c r="U481" s="15"/>
    </row>
    <row r="482" spans="1:21" x14ac:dyDescent="0.2">
      <c r="A482" s="17"/>
      <c r="B482" s="17"/>
      <c r="C482" s="12"/>
      <c r="D482" s="15"/>
      <c r="E482" s="15"/>
      <c r="F482" s="15"/>
      <c r="G482" s="15"/>
      <c r="H482" s="15"/>
      <c r="I482" s="13"/>
      <c r="J482" s="13"/>
      <c r="K482" s="14"/>
      <c r="L482" s="15"/>
      <c r="M482" s="16"/>
      <c r="N482" s="16"/>
      <c r="O482" s="16"/>
      <c r="P482" s="13"/>
      <c r="Q482" s="13"/>
      <c r="R482" s="16"/>
      <c r="S482" s="16"/>
      <c r="T482" s="16"/>
      <c r="U482" s="15"/>
    </row>
    <row r="483" spans="1:21" x14ac:dyDescent="0.2">
      <c r="A483" s="17"/>
      <c r="B483" s="17"/>
      <c r="C483" s="12"/>
      <c r="D483" s="15"/>
      <c r="E483" s="15"/>
      <c r="F483" s="15"/>
      <c r="G483" s="15"/>
      <c r="H483" s="15"/>
      <c r="I483" s="13"/>
      <c r="J483" s="13"/>
      <c r="K483" s="14"/>
      <c r="L483" s="15"/>
      <c r="M483" s="16"/>
      <c r="N483" s="16"/>
      <c r="O483" s="16"/>
      <c r="P483" s="13"/>
      <c r="Q483" s="13"/>
      <c r="R483" s="16"/>
      <c r="S483" s="16"/>
      <c r="T483" s="16"/>
      <c r="U483" s="15"/>
    </row>
    <row r="484" spans="1:21" x14ac:dyDescent="0.2">
      <c r="A484" s="17"/>
      <c r="B484" s="17"/>
      <c r="C484" s="12"/>
      <c r="D484" s="15"/>
      <c r="E484" s="15"/>
      <c r="F484" s="15"/>
      <c r="G484" s="15"/>
      <c r="H484" s="15"/>
      <c r="I484" s="13"/>
      <c r="J484" s="13"/>
      <c r="K484" s="14"/>
      <c r="L484" s="15"/>
      <c r="M484" s="16"/>
      <c r="N484" s="16"/>
      <c r="O484" s="16"/>
      <c r="P484" s="13"/>
      <c r="Q484" s="13"/>
      <c r="R484" s="16"/>
      <c r="S484" s="16"/>
      <c r="T484" s="16"/>
      <c r="U484" s="15"/>
    </row>
    <row r="485" spans="1:21" x14ac:dyDescent="0.2">
      <c r="A485" s="17"/>
      <c r="B485" s="17"/>
      <c r="C485" s="12"/>
      <c r="D485" s="15"/>
      <c r="E485" s="15"/>
      <c r="F485" s="15"/>
      <c r="G485" s="15"/>
      <c r="H485" s="15"/>
      <c r="I485" s="13"/>
      <c r="J485" s="13"/>
      <c r="K485" s="14"/>
      <c r="L485" s="15"/>
      <c r="M485" s="16"/>
      <c r="N485" s="16"/>
      <c r="O485" s="16"/>
      <c r="P485" s="13"/>
      <c r="Q485" s="13"/>
      <c r="R485" s="16"/>
      <c r="S485" s="16"/>
      <c r="T485" s="16"/>
      <c r="U485" s="15"/>
    </row>
    <row r="486" spans="1:21" x14ac:dyDescent="0.2">
      <c r="A486" s="17"/>
      <c r="B486" s="17"/>
      <c r="C486" s="12"/>
      <c r="D486" s="15"/>
      <c r="E486" s="15"/>
      <c r="F486" s="15"/>
      <c r="G486" s="15"/>
      <c r="H486" s="15"/>
      <c r="I486" s="13"/>
      <c r="J486" s="13"/>
      <c r="K486" s="14"/>
      <c r="L486" s="15"/>
      <c r="M486" s="16"/>
      <c r="N486" s="16"/>
      <c r="O486" s="16"/>
      <c r="P486" s="13"/>
      <c r="Q486" s="13"/>
      <c r="R486" s="16"/>
      <c r="S486" s="16"/>
      <c r="T486" s="16"/>
      <c r="U486" s="15"/>
    </row>
    <row r="487" spans="1:21" x14ac:dyDescent="0.2">
      <c r="A487" s="17"/>
      <c r="B487" s="17"/>
      <c r="C487" s="12"/>
      <c r="D487" s="15"/>
      <c r="E487" s="15"/>
      <c r="F487" s="15"/>
      <c r="G487" s="15"/>
      <c r="H487" s="15"/>
      <c r="I487" s="13"/>
      <c r="J487" s="13"/>
      <c r="K487" s="14"/>
      <c r="L487" s="15"/>
      <c r="M487" s="16"/>
      <c r="N487" s="16"/>
      <c r="O487" s="16"/>
      <c r="P487" s="13"/>
      <c r="Q487" s="13"/>
      <c r="R487" s="16"/>
      <c r="S487" s="16"/>
      <c r="T487" s="16"/>
      <c r="U487" s="15"/>
    </row>
    <row r="488" spans="1:21" x14ac:dyDescent="0.2">
      <c r="A488" s="17"/>
      <c r="B488" s="17"/>
      <c r="C488" s="12"/>
      <c r="D488" s="15"/>
      <c r="E488" s="15"/>
      <c r="F488" s="15"/>
      <c r="G488" s="15"/>
      <c r="H488" s="15"/>
      <c r="I488" s="13"/>
      <c r="J488" s="13"/>
      <c r="K488" s="14"/>
      <c r="L488" s="15"/>
      <c r="M488" s="16"/>
      <c r="N488" s="16"/>
      <c r="O488" s="16"/>
      <c r="P488" s="13"/>
      <c r="Q488" s="13"/>
      <c r="R488" s="16"/>
      <c r="S488" s="16"/>
      <c r="T488" s="16"/>
      <c r="U488" s="15"/>
    </row>
    <row r="489" spans="1:21" x14ac:dyDescent="0.2">
      <c r="A489" s="17"/>
      <c r="B489" s="17"/>
      <c r="C489" s="12"/>
      <c r="D489" s="15"/>
      <c r="E489" s="15"/>
      <c r="F489" s="15"/>
      <c r="G489" s="15"/>
      <c r="H489" s="15"/>
      <c r="I489" s="13"/>
      <c r="J489" s="13"/>
      <c r="K489" s="14"/>
      <c r="L489" s="15"/>
      <c r="M489" s="16"/>
      <c r="N489" s="16"/>
      <c r="O489" s="16"/>
      <c r="P489" s="13"/>
      <c r="Q489" s="13"/>
      <c r="R489" s="16"/>
      <c r="S489" s="16"/>
      <c r="T489" s="16"/>
      <c r="U489" s="15"/>
    </row>
    <row r="490" spans="1:21" x14ac:dyDescent="0.2">
      <c r="A490" s="17"/>
      <c r="B490" s="17"/>
      <c r="C490" s="12"/>
      <c r="D490" s="15"/>
      <c r="E490" s="15"/>
      <c r="F490" s="15"/>
      <c r="G490" s="15"/>
      <c r="H490" s="15"/>
      <c r="I490" s="13"/>
      <c r="J490" s="13"/>
      <c r="K490" s="14"/>
      <c r="L490" s="15"/>
      <c r="M490" s="16"/>
      <c r="N490" s="16"/>
      <c r="O490" s="16"/>
      <c r="P490" s="13"/>
      <c r="Q490" s="13"/>
      <c r="R490" s="16"/>
      <c r="S490" s="16"/>
      <c r="T490" s="16"/>
      <c r="U490" s="15"/>
    </row>
    <row r="491" spans="1:21" x14ac:dyDescent="0.2">
      <c r="A491" s="17"/>
      <c r="B491" s="17"/>
      <c r="C491" s="12"/>
      <c r="D491" s="15"/>
      <c r="E491" s="15"/>
      <c r="F491" s="15"/>
      <c r="G491" s="15"/>
      <c r="H491" s="15"/>
      <c r="I491" s="13"/>
      <c r="J491" s="13"/>
      <c r="K491" s="14"/>
      <c r="L491" s="15"/>
      <c r="M491" s="16"/>
      <c r="N491" s="16"/>
      <c r="O491" s="16"/>
      <c r="P491" s="13"/>
      <c r="Q491" s="13"/>
      <c r="R491" s="16"/>
      <c r="S491" s="16"/>
      <c r="T491" s="16"/>
      <c r="U491" s="15"/>
    </row>
    <row r="492" spans="1:21" x14ac:dyDescent="0.2">
      <c r="A492" s="17"/>
      <c r="B492" s="17"/>
      <c r="C492" s="12"/>
      <c r="D492" s="15"/>
      <c r="E492" s="15"/>
      <c r="F492" s="15"/>
      <c r="G492" s="15"/>
      <c r="H492" s="15"/>
      <c r="I492" s="13"/>
      <c r="J492" s="13"/>
      <c r="K492" s="14"/>
      <c r="L492" s="15"/>
      <c r="M492" s="16"/>
      <c r="N492" s="16"/>
      <c r="O492" s="16"/>
      <c r="P492" s="13"/>
      <c r="Q492" s="13"/>
      <c r="R492" s="16"/>
      <c r="S492" s="16"/>
      <c r="T492" s="16"/>
      <c r="U492" s="15"/>
    </row>
    <row r="493" spans="1:21" x14ac:dyDescent="0.2">
      <c r="A493" s="17"/>
      <c r="B493" s="17"/>
      <c r="C493" s="12"/>
      <c r="D493" s="15"/>
      <c r="E493" s="15"/>
      <c r="F493" s="15"/>
      <c r="G493" s="15"/>
      <c r="H493" s="15"/>
      <c r="I493" s="13"/>
      <c r="J493" s="13"/>
      <c r="K493" s="14"/>
      <c r="L493" s="15"/>
      <c r="M493" s="16"/>
      <c r="N493" s="16"/>
      <c r="O493" s="16"/>
      <c r="P493" s="13"/>
      <c r="Q493" s="13"/>
      <c r="R493" s="16"/>
      <c r="S493" s="16"/>
      <c r="T493" s="16"/>
      <c r="U493" s="15"/>
    </row>
    <row r="494" spans="1:21" x14ac:dyDescent="0.2">
      <c r="A494" s="17"/>
      <c r="B494" s="17"/>
      <c r="C494" s="12"/>
      <c r="D494" s="15"/>
      <c r="E494" s="15"/>
      <c r="F494" s="15"/>
      <c r="G494" s="15"/>
      <c r="H494" s="15"/>
      <c r="I494" s="13"/>
      <c r="J494" s="13"/>
      <c r="K494" s="14"/>
      <c r="L494" s="15"/>
      <c r="M494" s="16"/>
      <c r="N494" s="16"/>
      <c r="O494" s="16"/>
      <c r="P494" s="13"/>
      <c r="Q494" s="13"/>
      <c r="R494" s="16"/>
      <c r="S494" s="16"/>
      <c r="T494" s="16"/>
      <c r="U494" s="15"/>
    </row>
    <row r="495" spans="1:21" x14ac:dyDescent="0.2">
      <c r="A495" s="17"/>
      <c r="B495" s="17"/>
      <c r="C495" s="12"/>
      <c r="D495" s="15"/>
      <c r="E495" s="15"/>
      <c r="F495" s="15"/>
      <c r="G495" s="15"/>
      <c r="H495" s="15"/>
      <c r="I495" s="13"/>
      <c r="J495" s="13"/>
      <c r="K495" s="14"/>
      <c r="L495" s="15"/>
      <c r="M495" s="16"/>
      <c r="N495" s="16"/>
      <c r="O495" s="16"/>
      <c r="P495" s="13"/>
      <c r="Q495" s="13"/>
      <c r="R495" s="16"/>
      <c r="S495" s="16"/>
      <c r="T495" s="16"/>
      <c r="U495" s="15"/>
    </row>
    <row r="496" spans="1:21" x14ac:dyDescent="0.2">
      <c r="A496" s="17"/>
      <c r="B496" s="17"/>
      <c r="C496" s="12"/>
      <c r="D496" s="15"/>
      <c r="E496" s="15"/>
      <c r="F496" s="15"/>
      <c r="G496" s="15"/>
      <c r="H496" s="15"/>
      <c r="I496" s="13"/>
      <c r="J496" s="13"/>
      <c r="K496" s="14"/>
      <c r="L496" s="15"/>
      <c r="M496" s="16"/>
      <c r="N496" s="16"/>
      <c r="O496" s="16"/>
      <c r="P496" s="13"/>
      <c r="Q496" s="13"/>
      <c r="R496" s="16"/>
      <c r="S496" s="16"/>
      <c r="T496" s="16"/>
      <c r="U496" s="15"/>
    </row>
    <row r="497" spans="1:21" x14ac:dyDescent="0.2">
      <c r="A497" s="17"/>
      <c r="B497" s="17"/>
      <c r="C497" s="12"/>
      <c r="D497" s="15"/>
      <c r="E497" s="15"/>
      <c r="F497" s="15"/>
      <c r="G497" s="15"/>
      <c r="H497" s="15"/>
      <c r="I497" s="13"/>
      <c r="J497" s="13"/>
      <c r="K497" s="14"/>
      <c r="L497" s="15"/>
      <c r="M497" s="16"/>
      <c r="N497" s="16"/>
      <c r="O497" s="16"/>
      <c r="P497" s="13"/>
      <c r="Q497" s="13"/>
      <c r="R497" s="16"/>
      <c r="S497" s="16"/>
      <c r="T497" s="16"/>
      <c r="U497" s="15"/>
    </row>
    <row r="498" spans="1:21" x14ac:dyDescent="0.2">
      <c r="A498" s="17"/>
      <c r="B498" s="17"/>
      <c r="C498" s="12"/>
      <c r="D498" s="15"/>
      <c r="E498" s="15"/>
      <c r="F498" s="15"/>
      <c r="G498" s="15"/>
      <c r="H498" s="15"/>
      <c r="I498" s="13"/>
      <c r="J498" s="13"/>
      <c r="K498" s="14"/>
      <c r="L498" s="15"/>
      <c r="M498" s="16"/>
      <c r="N498" s="16"/>
      <c r="O498" s="16"/>
      <c r="P498" s="13"/>
      <c r="Q498" s="13"/>
      <c r="R498" s="16"/>
      <c r="S498" s="16"/>
      <c r="T498" s="16"/>
      <c r="U498" s="15"/>
    </row>
    <row r="499" spans="1:21" x14ac:dyDescent="0.2">
      <c r="A499" s="17"/>
      <c r="B499" s="17"/>
      <c r="C499" s="12"/>
      <c r="D499" s="15"/>
      <c r="E499" s="15"/>
      <c r="F499" s="15"/>
      <c r="G499" s="15"/>
      <c r="H499" s="15"/>
      <c r="I499" s="13"/>
      <c r="J499" s="13"/>
      <c r="K499" s="14"/>
      <c r="L499" s="15"/>
      <c r="M499" s="16"/>
      <c r="N499" s="16"/>
      <c r="O499" s="16"/>
      <c r="P499" s="13"/>
      <c r="Q499" s="13"/>
      <c r="R499" s="16"/>
      <c r="S499" s="16"/>
      <c r="T499" s="16"/>
      <c r="U499" s="15"/>
    </row>
    <row r="500" spans="1:21" x14ac:dyDescent="0.2">
      <c r="A500" s="17"/>
      <c r="B500" s="17"/>
      <c r="C500" s="12"/>
      <c r="D500" s="15"/>
      <c r="E500" s="15"/>
      <c r="F500" s="15"/>
      <c r="G500" s="15"/>
      <c r="H500" s="15"/>
      <c r="I500" s="13"/>
      <c r="J500" s="13"/>
      <c r="K500" s="14"/>
      <c r="L500" s="15"/>
      <c r="M500" s="16"/>
      <c r="N500" s="16"/>
      <c r="O500" s="16"/>
      <c r="P500" s="13"/>
      <c r="Q500" s="13"/>
      <c r="R500" s="16"/>
      <c r="S500" s="16"/>
      <c r="T500" s="16"/>
      <c r="U500" s="15"/>
    </row>
    <row r="501" spans="1:21" x14ac:dyDescent="0.2">
      <c r="A501" s="17"/>
      <c r="B501" s="17"/>
      <c r="C501" s="12"/>
      <c r="D501" s="15"/>
      <c r="E501" s="15"/>
      <c r="F501" s="15"/>
      <c r="G501" s="15"/>
      <c r="H501" s="15"/>
      <c r="I501" s="13"/>
      <c r="J501" s="13"/>
      <c r="K501" s="14"/>
      <c r="L501" s="15"/>
      <c r="M501" s="16"/>
      <c r="N501" s="16"/>
      <c r="O501" s="16"/>
      <c r="P501" s="13"/>
      <c r="Q501" s="13"/>
      <c r="R501" s="16"/>
      <c r="S501" s="16"/>
      <c r="T501" s="16"/>
      <c r="U501" s="15"/>
    </row>
    <row r="502" spans="1:21" x14ac:dyDescent="0.2">
      <c r="A502" s="17"/>
      <c r="B502" s="17"/>
      <c r="C502" s="12"/>
      <c r="D502" s="15"/>
      <c r="E502" s="15"/>
      <c r="F502" s="15"/>
      <c r="G502" s="15"/>
      <c r="H502" s="15"/>
      <c r="I502" s="13"/>
      <c r="J502" s="13"/>
      <c r="K502" s="14"/>
      <c r="L502" s="15"/>
      <c r="M502" s="16"/>
      <c r="N502" s="16"/>
      <c r="O502" s="16"/>
      <c r="P502" s="13"/>
      <c r="Q502" s="13"/>
      <c r="R502" s="16"/>
      <c r="S502" s="16"/>
      <c r="T502" s="16"/>
      <c r="U502" s="15"/>
    </row>
    <row r="503" spans="1:21" x14ac:dyDescent="0.2">
      <c r="A503" s="17"/>
      <c r="B503" s="17"/>
      <c r="C503" s="12"/>
      <c r="D503" s="15"/>
      <c r="E503" s="15"/>
      <c r="F503" s="15"/>
      <c r="G503" s="15"/>
      <c r="H503" s="15"/>
      <c r="I503" s="13"/>
      <c r="J503" s="13"/>
      <c r="K503" s="14"/>
      <c r="L503" s="15"/>
      <c r="M503" s="16"/>
      <c r="N503" s="16"/>
      <c r="O503" s="16"/>
      <c r="P503" s="13"/>
      <c r="Q503" s="13"/>
      <c r="R503" s="16"/>
      <c r="S503" s="16"/>
      <c r="T503" s="16"/>
      <c r="U503" s="15"/>
    </row>
    <row r="504" spans="1:21" x14ac:dyDescent="0.2">
      <c r="A504" s="17"/>
      <c r="B504" s="17"/>
      <c r="C504" s="12"/>
      <c r="D504" s="15"/>
      <c r="E504" s="15"/>
      <c r="F504" s="15"/>
      <c r="G504" s="15"/>
      <c r="H504" s="15"/>
      <c r="I504" s="13"/>
      <c r="J504" s="13"/>
      <c r="K504" s="14"/>
      <c r="L504" s="15"/>
      <c r="M504" s="16"/>
      <c r="N504" s="16"/>
      <c r="O504" s="16"/>
      <c r="P504" s="13"/>
      <c r="Q504" s="13"/>
      <c r="R504" s="16"/>
      <c r="S504" s="16"/>
      <c r="T504" s="16"/>
      <c r="U504" s="15"/>
    </row>
    <row r="505" spans="1:21" x14ac:dyDescent="0.2">
      <c r="A505" s="17"/>
      <c r="B505" s="17"/>
      <c r="C505" s="12"/>
      <c r="D505" s="15"/>
      <c r="E505" s="15"/>
      <c r="F505" s="15"/>
      <c r="G505" s="15"/>
      <c r="H505" s="15"/>
      <c r="I505" s="13"/>
      <c r="J505" s="13"/>
      <c r="K505" s="14"/>
      <c r="L505" s="15"/>
      <c r="M505" s="16"/>
      <c r="N505" s="16"/>
      <c r="O505" s="16"/>
      <c r="P505" s="13"/>
      <c r="Q505" s="13"/>
      <c r="R505" s="16"/>
      <c r="S505" s="16"/>
      <c r="T505" s="16"/>
      <c r="U505" s="15"/>
    </row>
    <row r="506" spans="1:21" x14ac:dyDescent="0.2">
      <c r="A506" s="17"/>
      <c r="B506" s="17"/>
      <c r="C506" s="12"/>
      <c r="D506" s="15"/>
      <c r="E506" s="15"/>
      <c r="F506" s="15"/>
      <c r="G506" s="15"/>
      <c r="H506" s="15"/>
      <c r="I506" s="13"/>
      <c r="J506" s="13"/>
      <c r="K506" s="14"/>
      <c r="L506" s="15"/>
      <c r="M506" s="16"/>
      <c r="N506" s="16"/>
      <c r="O506" s="16"/>
      <c r="P506" s="13"/>
      <c r="Q506" s="13"/>
      <c r="R506" s="16"/>
      <c r="S506" s="16"/>
      <c r="T506" s="16"/>
      <c r="U506" s="15"/>
    </row>
    <row r="507" spans="1:21" x14ac:dyDescent="0.2">
      <c r="A507" s="17"/>
      <c r="B507" s="17"/>
      <c r="C507" s="12"/>
      <c r="D507" s="15"/>
      <c r="E507" s="15"/>
      <c r="F507" s="15"/>
      <c r="G507" s="15"/>
      <c r="H507" s="15"/>
      <c r="I507" s="13"/>
      <c r="J507" s="13"/>
      <c r="K507" s="14"/>
      <c r="L507" s="15"/>
      <c r="M507" s="16"/>
      <c r="N507" s="16"/>
      <c r="O507" s="16"/>
      <c r="P507" s="13"/>
      <c r="Q507" s="13"/>
      <c r="R507" s="16"/>
      <c r="S507" s="16"/>
      <c r="T507" s="16"/>
      <c r="U507" s="15"/>
    </row>
    <row r="508" spans="1:21" x14ac:dyDescent="0.2">
      <c r="A508" s="17"/>
      <c r="B508" s="17"/>
      <c r="C508" s="12"/>
      <c r="D508" s="15"/>
      <c r="E508" s="15"/>
      <c r="F508" s="15"/>
      <c r="G508" s="15"/>
      <c r="H508" s="15"/>
      <c r="I508" s="13"/>
      <c r="J508" s="13"/>
      <c r="K508" s="14"/>
      <c r="L508" s="15"/>
      <c r="M508" s="16"/>
      <c r="N508" s="16"/>
      <c r="O508" s="16"/>
      <c r="P508" s="13"/>
      <c r="Q508" s="13"/>
      <c r="R508" s="16"/>
      <c r="S508" s="16"/>
      <c r="T508" s="16"/>
      <c r="U508" s="15"/>
    </row>
    <row r="509" spans="1:21" x14ac:dyDescent="0.2">
      <c r="A509" s="17"/>
      <c r="B509" s="17"/>
      <c r="C509" s="12"/>
      <c r="D509" s="15"/>
      <c r="E509" s="15"/>
      <c r="F509" s="15"/>
      <c r="G509" s="15"/>
      <c r="H509" s="15"/>
      <c r="I509" s="13"/>
      <c r="J509" s="13"/>
      <c r="K509" s="14"/>
      <c r="L509" s="15"/>
      <c r="M509" s="16"/>
      <c r="N509" s="16"/>
      <c r="O509" s="16"/>
      <c r="P509" s="13"/>
      <c r="Q509" s="13"/>
      <c r="R509" s="16"/>
      <c r="S509" s="16"/>
      <c r="T509" s="16"/>
      <c r="U509" s="15"/>
    </row>
    <row r="510" spans="1:21" x14ac:dyDescent="0.2">
      <c r="A510" s="17"/>
      <c r="B510" s="17"/>
      <c r="C510" s="12"/>
      <c r="D510" s="15"/>
      <c r="E510" s="15"/>
      <c r="F510" s="15"/>
      <c r="G510" s="15"/>
      <c r="H510" s="15"/>
      <c r="I510" s="13"/>
      <c r="J510" s="13"/>
      <c r="K510" s="14"/>
      <c r="L510" s="15"/>
      <c r="M510" s="16"/>
      <c r="N510" s="16"/>
      <c r="O510" s="16"/>
      <c r="P510" s="13"/>
      <c r="Q510" s="13"/>
      <c r="R510" s="16"/>
      <c r="S510" s="16"/>
      <c r="T510" s="16"/>
      <c r="U510" s="15"/>
    </row>
    <row r="511" spans="1:21" x14ac:dyDescent="0.2">
      <c r="A511" s="17"/>
      <c r="B511" s="17"/>
      <c r="C511" s="12"/>
      <c r="D511" s="15"/>
      <c r="E511" s="15"/>
      <c r="F511" s="15"/>
      <c r="G511" s="15"/>
      <c r="H511" s="15"/>
      <c r="I511" s="13"/>
      <c r="J511" s="13"/>
      <c r="K511" s="14"/>
      <c r="L511" s="15"/>
      <c r="M511" s="16"/>
      <c r="N511" s="16"/>
      <c r="O511" s="16"/>
      <c r="P511" s="13"/>
      <c r="Q511" s="13"/>
      <c r="R511" s="16"/>
      <c r="S511" s="16"/>
      <c r="T511" s="16"/>
      <c r="U511" s="15"/>
    </row>
    <row r="512" spans="1:21" x14ac:dyDescent="0.2">
      <c r="A512" s="17"/>
      <c r="B512" s="17"/>
      <c r="C512" s="12"/>
      <c r="D512" s="15"/>
      <c r="E512" s="15"/>
      <c r="F512" s="15"/>
      <c r="G512" s="15"/>
      <c r="H512" s="15"/>
      <c r="I512" s="13"/>
      <c r="J512" s="13"/>
      <c r="K512" s="14"/>
      <c r="L512" s="15"/>
      <c r="M512" s="16"/>
      <c r="N512" s="16"/>
      <c r="O512" s="16"/>
      <c r="P512" s="13"/>
      <c r="Q512" s="13"/>
      <c r="R512" s="16"/>
      <c r="S512" s="16"/>
      <c r="T512" s="16"/>
      <c r="U512" s="15"/>
    </row>
    <row r="513" spans="1:21" x14ac:dyDescent="0.2">
      <c r="A513" s="17"/>
      <c r="B513" s="17"/>
      <c r="C513" s="12"/>
      <c r="D513" s="15"/>
      <c r="E513" s="15"/>
      <c r="F513" s="15"/>
      <c r="G513" s="15"/>
      <c r="H513" s="15"/>
      <c r="I513" s="13"/>
      <c r="J513" s="13"/>
      <c r="K513" s="14"/>
      <c r="L513" s="15"/>
      <c r="M513" s="16"/>
      <c r="N513" s="16"/>
      <c r="O513" s="16"/>
      <c r="P513" s="13"/>
      <c r="Q513" s="13"/>
      <c r="R513" s="16"/>
      <c r="S513" s="16"/>
      <c r="T513" s="16"/>
      <c r="U513" s="15"/>
    </row>
    <row r="514" spans="1:21" x14ac:dyDescent="0.2">
      <c r="A514" s="17"/>
      <c r="B514" s="17"/>
      <c r="C514" s="12"/>
      <c r="D514" s="15"/>
      <c r="E514" s="15"/>
      <c r="F514" s="15"/>
      <c r="G514" s="15"/>
      <c r="H514" s="15"/>
      <c r="I514" s="13"/>
      <c r="J514" s="13"/>
      <c r="K514" s="14"/>
      <c r="L514" s="15"/>
      <c r="M514" s="16"/>
      <c r="N514" s="16"/>
      <c r="O514" s="16"/>
      <c r="P514" s="13"/>
      <c r="Q514" s="13"/>
      <c r="R514" s="16"/>
      <c r="S514" s="16"/>
      <c r="T514" s="16"/>
      <c r="U514" s="15"/>
    </row>
    <row r="515" spans="1:21" x14ac:dyDescent="0.2">
      <c r="A515" s="17"/>
      <c r="B515" s="17"/>
      <c r="C515" s="12"/>
      <c r="D515" s="15"/>
      <c r="E515" s="15"/>
      <c r="F515" s="15"/>
      <c r="G515" s="15"/>
      <c r="H515" s="15"/>
      <c r="I515" s="13"/>
      <c r="J515" s="13"/>
      <c r="K515" s="14"/>
      <c r="L515" s="15"/>
      <c r="M515" s="16"/>
      <c r="N515" s="16"/>
      <c r="O515" s="16"/>
      <c r="P515" s="13"/>
      <c r="Q515" s="13"/>
      <c r="R515" s="16"/>
      <c r="S515" s="16"/>
      <c r="T515" s="16"/>
      <c r="U515" s="15"/>
    </row>
    <row r="516" spans="1:21" x14ac:dyDescent="0.2">
      <c r="A516" s="17"/>
      <c r="B516" s="17"/>
      <c r="C516" s="12"/>
      <c r="D516" s="15"/>
      <c r="E516" s="15"/>
      <c r="F516" s="15"/>
      <c r="G516" s="15"/>
      <c r="H516" s="15"/>
      <c r="I516" s="13"/>
      <c r="J516" s="13"/>
      <c r="K516" s="14"/>
      <c r="L516" s="15"/>
      <c r="M516" s="16"/>
      <c r="N516" s="16"/>
      <c r="O516" s="16"/>
      <c r="P516" s="13"/>
      <c r="Q516" s="13"/>
      <c r="R516" s="16"/>
      <c r="S516" s="16"/>
      <c r="T516" s="16"/>
      <c r="U516" s="15"/>
    </row>
    <row r="517" spans="1:21" x14ac:dyDescent="0.2">
      <c r="A517" s="17"/>
      <c r="B517" s="17"/>
      <c r="C517" s="12"/>
      <c r="D517" s="15"/>
      <c r="E517" s="15"/>
      <c r="F517" s="15"/>
      <c r="G517" s="15"/>
      <c r="H517" s="15"/>
      <c r="I517" s="13"/>
      <c r="J517" s="13"/>
      <c r="K517" s="14"/>
      <c r="L517" s="15"/>
      <c r="M517" s="16"/>
      <c r="N517" s="16"/>
      <c r="O517" s="16"/>
      <c r="P517" s="13"/>
      <c r="Q517" s="13"/>
      <c r="R517" s="16"/>
      <c r="S517" s="16"/>
      <c r="T517" s="16"/>
      <c r="U517" s="15"/>
    </row>
    <row r="518" spans="1:21" x14ac:dyDescent="0.2">
      <c r="A518" s="17"/>
      <c r="B518" s="17"/>
      <c r="C518" s="12"/>
      <c r="D518" s="15"/>
      <c r="E518" s="15"/>
      <c r="F518" s="15"/>
      <c r="G518" s="15"/>
      <c r="H518" s="15"/>
      <c r="I518" s="13"/>
      <c r="J518" s="13"/>
      <c r="K518" s="14"/>
      <c r="L518" s="15"/>
      <c r="M518" s="16"/>
      <c r="N518" s="16"/>
      <c r="O518" s="16"/>
      <c r="P518" s="13"/>
      <c r="Q518" s="13"/>
      <c r="R518" s="16"/>
      <c r="S518" s="16"/>
      <c r="T518" s="16"/>
      <c r="U518" s="15"/>
    </row>
    <row r="519" spans="1:21" x14ac:dyDescent="0.2">
      <c r="A519" s="17"/>
      <c r="B519" s="17"/>
      <c r="C519" s="12"/>
      <c r="D519" s="15"/>
      <c r="E519" s="15"/>
      <c r="F519" s="15"/>
      <c r="G519" s="15"/>
      <c r="H519" s="15"/>
      <c r="I519" s="13"/>
      <c r="J519" s="13"/>
      <c r="K519" s="14"/>
      <c r="L519" s="15"/>
      <c r="M519" s="16"/>
      <c r="N519" s="16"/>
      <c r="O519" s="16"/>
      <c r="P519" s="13"/>
      <c r="Q519" s="13"/>
      <c r="R519" s="16"/>
      <c r="S519" s="16"/>
      <c r="T519" s="16"/>
      <c r="U519" s="15"/>
    </row>
    <row r="520" spans="1:21" x14ac:dyDescent="0.2">
      <c r="A520" s="17"/>
      <c r="B520" s="17"/>
      <c r="C520" s="12"/>
      <c r="D520" s="15"/>
      <c r="E520" s="15"/>
      <c r="F520" s="15"/>
      <c r="G520" s="15"/>
      <c r="H520" s="15"/>
      <c r="I520" s="13"/>
      <c r="J520" s="13"/>
      <c r="K520" s="14"/>
      <c r="L520" s="15"/>
      <c r="M520" s="16"/>
      <c r="N520" s="16"/>
      <c r="O520" s="16"/>
      <c r="P520" s="13"/>
      <c r="Q520" s="13"/>
      <c r="R520" s="16"/>
      <c r="S520" s="16"/>
      <c r="T520" s="16"/>
      <c r="U520" s="15"/>
    </row>
    <row r="521" spans="1:21" x14ac:dyDescent="0.2">
      <c r="A521" s="17"/>
      <c r="B521" s="17"/>
      <c r="C521" s="12"/>
      <c r="D521" s="15"/>
      <c r="E521" s="15"/>
      <c r="F521" s="15"/>
      <c r="G521" s="15"/>
      <c r="H521" s="15"/>
      <c r="I521" s="13"/>
      <c r="J521" s="13"/>
      <c r="K521" s="14"/>
      <c r="L521" s="15"/>
      <c r="M521" s="16"/>
      <c r="N521" s="16"/>
      <c r="O521" s="16"/>
      <c r="P521" s="13"/>
      <c r="Q521" s="13"/>
      <c r="R521" s="16"/>
      <c r="S521" s="16"/>
      <c r="T521" s="16"/>
      <c r="U521" s="15"/>
    </row>
    <row r="522" spans="1:21" x14ac:dyDescent="0.2">
      <c r="A522" s="17"/>
      <c r="B522" s="17"/>
      <c r="C522" s="12"/>
      <c r="D522" s="15"/>
      <c r="E522" s="15"/>
      <c r="F522" s="15"/>
      <c r="G522" s="15"/>
      <c r="H522" s="15"/>
      <c r="I522" s="13"/>
      <c r="J522" s="13"/>
      <c r="K522" s="14"/>
      <c r="L522" s="15"/>
      <c r="M522" s="16"/>
      <c r="N522" s="16"/>
      <c r="O522" s="16"/>
      <c r="P522" s="13"/>
      <c r="Q522" s="13"/>
      <c r="R522" s="16"/>
      <c r="S522" s="16"/>
      <c r="T522" s="16"/>
      <c r="U522" s="15"/>
    </row>
    <row r="523" spans="1:21" x14ac:dyDescent="0.2">
      <c r="A523" s="17"/>
      <c r="B523" s="17"/>
      <c r="C523" s="12"/>
      <c r="D523" s="15"/>
      <c r="E523" s="15"/>
      <c r="F523" s="15"/>
      <c r="G523" s="15"/>
      <c r="H523" s="15"/>
      <c r="I523" s="13"/>
      <c r="J523" s="13"/>
      <c r="K523" s="14"/>
      <c r="L523" s="15"/>
      <c r="M523" s="16"/>
      <c r="N523" s="16"/>
      <c r="O523" s="16"/>
      <c r="P523" s="13"/>
      <c r="Q523" s="13"/>
      <c r="R523" s="16"/>
      <c r="S523" s="16"/>
      <c r="T523" s="16"/>
      <c r="U523" s="15"/>
    </row>
    <row r="524" spans="1:21" x14ac:dyDescent="0.2">
      <c r="A524" s="17"/>
      <c r="B524" s="17"/>
      <c r="C524" s="12"/>
      <c r="D524" s="15"/>
      <c r="E524" s="15"/>
      <c r="F524" s="15"/>
      <c r="G524" s="15"/>
      <c r="H524" s="15"/>
      <c r="I524" s="13"/>
      <c r="J524" s="13"/>
      <c r="K524" s="14"/>
      <c r="L524" s="15"/>
      <c r="M524" s="16"/>
      <c r="N524" s="16"/>
      <c r="O524" s="16"/>
      <c r="P524" s="13"/>
      <c r="Q524" s="13"/>
      <c r="R524" s="16"/>
      <c r="S524" s="16"/>
      <c r="T524" s="16"/>
      <c r="U524" s="15"/>
    </row>
    <row r="525" spans="1:21" x14ac:dyDescent="0.2">
      <c r="A525" s="17"/>
      <c r="B525" s="17"/>
      <c r="C525" s="12"/>
      <c r="D525" s="15"/>
      <c r="E525" s="15"/>
      <c r="F525" s="15"/>
      <c r="G525" s="15"/>
      <c r="H525" s="15"/>
      <c r="I525" s="13"/>
      <c r="J525" s="13"/>
      <c r="K525" s="14"/>
      <c r="L525" s="15"/>
      <c r="M525" s="16"/>
      <c r="N525" s="16"/>
      <c r="O525" s="16"/>
      <c r="P525" s="13"/>
      <c r="Q525" s="13"/>
      <c r="R525" s="16"/>
      <c r="S525" s="16"/>
      <c r="T525" s="16"/>
      <c r="U525" s="15"/>
    </row>
    <row r="526" spans="1:21" x14ac:dyDescent="0.2">
      <c r="A526" s="17"/>
      <c r="B526" s="17"/>
      <c r="C526" s="12"/>
      <c r="D526" s="15"/>
      <c r="E526" s="15"/>
      <c r="F526" s="15"/>
      <c r="G526" s="15"/>
      <c r="H526" s="15"/>
      <c r="I526" s="13"/>
      <c r="J526" s="13"/>
      <c r="K526" s="14"/>
      <c r="L526" s="15"/>
      <c r="M526" s="16"/>
      <c r="N526" s="16"/>
      <c r="O526" s="16"/>
      <c r="P526" s="13"/>
      <c r="Q526" s="13"/>
      <c r="R526" s="16"/>
      <c r="S526" s="16"/>
      <c r="T526" s="16"/>
      <c r="U526" s="15"/>
    </row>
    <row r="527" spans="1:21" x14ac:dyDescent="0.2">
      <c r="A527" s="17"/>
      <c r="B527" s="17"/>
      <c r="C527" s="12"/>
      <c r="D527" s="15"/>
      <c r="E527" s="15"/>
      <c r="F527" s="15"/>
      <c r="G527" s="15"/>
      <c r="H527" s="15"/>
      <c r="I527" s="13"/>
      <c r="J527" s="13"/>
      <c r="K527" s="14"/>
      <c r="L527" s="15"/>
      <c r="M527" s="16"/>
      <c r="N527" s="16"/>
      <c r="O527" s="16"/>
      <c r="P527" s="13"/>
      <c r="Q527" s="13"/>
      <c r="R527" s="16"/>
      <c r="S527" s="16"/>
      <c r="T527" s="16"/>
      <c r="U527" s="15"/>
    </row>
    <row r="528" spans="1:21" x14ac:dyDescent="0.2">
      <c r="A528" s="17"/>
      <c r="B528" s="17"/>
      <c r="C528" s="12"/>
      <c r="D528" s="15"/>
      <c r="E528" s="15"/>
      <c r="F528" s="15"/>
      <c r="G528" s="15"/>
      <c r="H528" s="15"/>
      <c r="I528" s="13"/>
      <c r="J528" s="13"/>
      <c r="K528" s="14"/>
      <c r="L528" s="15"/>
      <c r="M528" s="16"/>
      <c r="N528" s="16"/>
      <c r="O528" s="16"/>
      <c r="P528" s="13"/>
      <c r="Q528" s="13"/>
      <c r="R528" s="16"/>
      <c r="S528" s="16"/>
      <c r="T528" s="16"/>
      <c r="U528" s="15"/>
    </row>
    <row r="529" spans="1:21" x14ac:dyDescent="0.2">
      <c r="A529" s="17"/>
      <c r="B529" s="17"/>
      <c r="C529" s="12"/>
      <c r="D529" s="15"/>
      <c r="E529" s="15"/>
      <c r="F529" s="15"/>
      <c r="G529" s="15"/>
      <c r="H529" s="15"/>
      <c r="I529" s="13"/>
      <c r="J529" s="13"/>
      <c r="K529" s="14"/>
      <c r="L529" s="15"/>
      <c r="M529" s="16"/>
      <c r="N529" s="16"/>
      <c r="O529" s="16"/>
      <c r="P529" s="13"/>
      <c r="Q529" s="13"/>
      <c r="R529" s="16"/>
      <c r="S529" s="16"/>
      <c r="T529" s="16"/>
      <c r="U529" s="15"/>
    </row>
    <row r="530" spans="1:21" x14ac:dyDescent="0.2">
      <c r="A530" s="17"/>
      <c r="B530" s="17"/>
      <c r="C530" s="12"/>
      <c r="D530" s="15"/>
      <c r="E530" s="15"/>
      <c r="F530" s="15"/>
      <c r="G530" s="15"/>
      <c r="H530" s="15"/>
      <c r="I530" s="13"/>
      <c r="J530" s="13"/>
      <c r="K530" s="14"/>
      <c r="L530" s="15"/>
      <c r="M530" s="16"/>
      <c r="N530" s="16"/>
      <c r="O530" s="16"/>
      <c r="P530" s="13"/>
      <c r="Q530" s="13"/>
      <c r="R530" s="16"/>
      <c r="S530" s="16"/>
      <c r="T530" s="16"/>
      <c r="U530" s="15"/>
    </row>
    <row r="531" spans="1:21" x14ac:dyDescent="0.2">
      <c r="A531" s="17"/>
      <c r="B531" s="17"/>
      <c r="C531" s="12"/>
      <c r="D531" s="15"/>
      <c r="E531" s="15"/>
      <c r="F531" s="15"/>
      <c r="G531" s="15"/>
      <c r="H531" s="15"/>
      <c r="I531" s="13"/>
      <c r="J531" s="13"/>
      <c r="K531" s="14"/>
      <c r="L531" s="15"/>
      <c r="M531" s="16"/>
      <c r="N531" s="16"/>
      <c r="O531" s="16"/>
      <c r="P531" s="13"/>
      <c r="Q531" s="13"/>
      <c r="R531" s="16"/>
      <c r="S531" s="16"/>
      <c r="T531" s="16"/>
      <c r="U531" s="15"/>
    </row>
    <row r="532" spans="1:21" x14ac:dyDescent="0.2">
      <c r="A532" s="17"/>
      <c r="B532" s="17"/>
      <c r="C532" s="12"/>
      <c r="D532" s="15"/>
      <c r="E532" s="15"/>
      <c r="F532" s="15"/>
      <c r="G532" s="15"/>
      <c r="H532" s="15"/>
      <c r="I532" s="13"/>
      <c r="J532" s="13"/>
      <c r="K532" s="14"/>
      <c r="L532" s="15"/>
      <c r="M532" s="16"/>
      <c r="N532" s="16"/>
      <c r="O532" s="16"/>
      <c r="P532" s="13"/>
      <c r="Q532" s="13"/>
      <c r="R532" s="16"/>
      <c r="S532" s="16"/>
      <c r="T532" s="16"/>
      <c r="U532" s="15"/>
    </row>
    <row r="533" spans="1:21" x14ac:dyDescent="0.2">
      <c r="A533" s="17"/>
      <c r="B533" s="17"/>
      <c r="C533" s="12"/>
      <c r="D533" s="15"/>
      <c r="E533" s="15"/>
      <c r="F533" s="15"/>
      <c r="G533" s="15"/>
      <c r="H533" s="15"/>
      <c r="I533" s="13"/>
      <c r="J533" s="13"/>
      <c r="K533" s="14"/>
      <c r="L533" s="15"/>
      <c r="M533" s="16"/>
      <c r="N533" s="16"/>
      <c r="O533" s="16"/>
      <c r="P533" s="13"/>
      <c r="Q533" s="13"/>
      <c r="R533" s="16"/>
      <c r="S533" s="16"/>
      <c r="T533" s="16"/>
      <c r="U533" s="15"/>
    </row>
    <row r="534" spans="1:21" x14ac:dyDescent="0.2">
      <c r="A534" s="17"/>
      <c r="B534" s="17"/>
      <c r="C534" s="12"/>
      <c r="D534" s="15"/>
      <c r="E534" s="15"/>
      <c r="F534" s="15"/>
      <c r="G534" s="15"/>
      <c r="H534" s="15"/>
      <c r="I534" s="13"/>
      <c r="J534" s="13"/>
      <c r="K534" s="14"/>
      <c r="L534" s="15"/>
      <c r="M534" s="16"/>
      <c r="N534" s="16"/>
      <c r="O534" s="16"/>
      <c r="P534" s="13"/>
      <c r="Q534" s="13"/>
      <c r="R534" s="16"/>
      <c r="S534" s="16"/>
      <c r="T534" s="16"/>
      <c r="U534" s="15"/>
    </row>
    <row r="535" spans="1:21" x14ac:dyDescent="0.2">
      <c r="A535" s="17"/>
      <c r="B535" s="17"/>
      <c r="C535" s="12"/>
      <c r="D535" s="15"/>
      <c r="E535" s="15"/>
      <c r="F535" s="15"/>
      <c r="G535" s="15"/>
      <c r="H535" s="15"/>
      <c r="I535" s="13"/>
      <c r="J535" s="13"/>
      <c r="K535" s="14"/>
      <c r="L535" s="15"/>
      <c r="M535" s="16"/>
      <c r="N535" s="16"/>
      <c r="O535" s="16"/>
      <c r="P535" s="13"/>
      <c r="Q535" s="13"/>
      <c r="R535" s="16"/>
      <c r="S535" s="16"/>
      <c r="T535" s="16"/>
      <c r="U535" s="15"/>
    </row>
    <row r="536" spans="1:21" x14ac:dyDescent="0.2">
      <c r="A536" s="17"/>
      <c r="B536" s="17"/>
      <c r="C536" s="12"/>
      <c r="D536" s="15"/>
      <c r="E536" s="15"/>
      <c r="F536" s="15"/>
      <c r="G536" s="15"/>
      <c r="H536" s="15"/>
      <c r="I536" s="13"/>
      <c r="J536" s="13"/>
      <c r="K536" s="14"/>
      <c r="L536" s="15"/>
      <c r="M536" s="16"/>
      <c r="N536" s="16"/>
      <c r="O536" s="16"/>
      <c r="P536" s="13"/>
      <c r="Q536" s="13"/>
      <c r="R536" s="16"/>
      <c r="S536" s="16"/>
      <c r="T536" s="16"/>
      <c r="U536" s="15"/>
    </row>
    <row r="537" spans="1:21" x14ac:dyDescent="0.2">
      <c r="A537" s="17"/>
      <c r="B537" s="17"/>
      <c r="C537" s="12"/>
      <c r="D537" s="15"/>
      <c r="E537" s="15"/>
      <c r="F537" s="15"/>
      <c r="G537" s="15"/>
      <c r="H537" s="15"/>
      <c r="I537" s="13"/>
      <c r="J537" s="13"/>
      <c r="K537" s="14"/>
      <c r="L537" s="15"/>
      <c r="M537" s="16"/>
      <c r="N537" s="16"/>
      <c r="O537" s="16"/>
      <c r="P537" s="13"/>
      <c r="Q537" s="13"/>
      <c r="R537" s="16"/>
      <c r="S537" s="16"/>
      <c r="T537" s="16"/>
      <c r="U537" s="15"/>
    </row>
    <row r="538" spans="1:21" x14ac:dyDescent="0.2">
      <c r="A538" s="17"/>
      <c r="B538" s="17"/>
      <c r="C538" s="12"/>
      <c r="D538" s="15"/>
      <c r="E538" s="15"/>
      <c r="F538" s="15"/>
      <c r="G538" s="15"/>
      <c r="H538" s="15"/>
      <c r="I538" s="13"/>
      <c r="J538" s="13"/>
      <c r="K538" s="14"/>
      <c r="L538" s="15"/>
      <c r="M538" s="16"/>
      <c r="N538" s="16"/>
      <c r="O538" s="16"/>
      <c r="P538" s="13"/>
      <c r="Q538" s="13"/>
      <c r="R538" s="16"/>
      <c r="S538" s="16"/>
      <c r="T538" s="16"/>
      <c r="U538" s="15"/>
    </row>
    <row r="539" spans="1:21" x14ac:dyDescent="0.2">
      <c r="A539" s="17"/>
      <c r="B539" s="17"/>
      <c r="C539" s="12"/>
      <c r="D539" s="15"/>
      <c r="E539" s="15"/>
      <c r="F539" s="15"/>
      <c r="G539" s="15"/>
      <c r="H539" s="15"/>
      <c r="I539" s="13"/>
      <c r="J539" s="13"/>
      <c r="K539" s="14"/>
      <c r="L539" s="15"/>
      <c r="M539" s="16"/>
      <c r="N539" s="16"/>
      <c r="O539" s="16"/>
      <c r="P539" s="13"/>
      <c r="Q539" s="13"/>
      <c r="R539" s="16"/>
      <c r="S539" s="16"/>
      <c r="T539" s="16"/>
      <c r="U539" s="15"/>
    </row>
    <row r="540" spans="1:21" x14ac:dyDescent="0.2">
      <c r="A540" s="17"/>
      <c r="B540" s="17"/>
      <c r="C540" s="12"/>
      <c r="D540" s="15"/>
      <c r="E540" s="15"/>
      <c r="F540" s="15"/>
      <c r="G540" s="15"/>
      <c r="H540" s="15"/>
      <c r="I540" s="13"/>
      <c r="J540" s="13"/>
      <c r="K540" s="14"/>
      <c r="L540" s="15"/>
      <c r="M540" s="16"/>
      <c r="N540" s="16"/>
      <c r="O540" s="16"/>
      <c r="P540" s="13"/>
      <c r="Q540" s="13"/>
      <c r="R540" s="16"/>
      <c r="S540" s="16"/>
      <c r="T540" s="16"/>
      <c r="U540" s="15"/>
    </row>
    <row r="541" spans="1:21" x14ac:dyDescent="0.2">
      <c r="A541" s="17"/>
      <c r="B541" s="17"/>
      <c r="C541" s="12"/>
      <c r="D541" s="15"/>
      <c r="E541" s="15"/>
      <c r="F541" s="15"/>
      <c r="G541" s="15"/>
      <c r="H541" s="15"/>
      <c r="I541" s="13"/>
      <c r="J541" s="13"/>
      <c r="K541" s="14"/>
      <c r="L541" s="15"/>
      <c r="M541" s="16"/>
      <c r="N541" s="16"/>
      <c r="O541" s="16"/>
      <c r="P541" s="13"/>
      <c r="Q541" s="13"/>
      <c r="R541" s="16"/>
      <c r="S541" s="16"/>
      <c r="T541" s="16"/>
      <c r="U541" s="15"/>
    </row>
    <row r="542" spans="1:21" x14ac:dyDescent="0.2">
      <c r="A542" s="17"/>
      <c r="B542" s="17"/>
      <c r="C542" s="12"/>
      <c r="D542" s="15"/>
      <c r="E542" s="15"/>
      <c r="F542" s="15"/>
      <c r="G542" s="15"/>
      <c r="H542" s="15"/>
      <c r="I542" s="13"/>
      <c r="J542" s="13"/>
      <c r="K542" s="14"/>
      <c r="L542" s="15"/>
      <c r="M542" s="16"/>
      <c r="N542" s="16"/>
      <c r="O542" s="16"/>
      <c r="P542" s="13"/>
      <c r="Q542" s="13"/>
      <c r="R542" s="16"/>
      <c r="S542" s="16"/>
      <c r="T542" s="16"/>
      <c r="U542" s="15"/>
    </row>
    <row r="543" spans="1:21" x14ac:dyDescent="0.2">
      <c r="A543" s="17"/>
      <c r="B543" s="17"/>
      <c r="C543" s="12"/>
      <c r="D543" s="15"/>
      <c r="E543" s="15"/>
      <c r="F543" s="15"/>
      <c r="G543" s="15"/>
      <c r="H543" s="15"/>
      <c r="I543" s="13"/>
      <c r="J543" s="13"/>
      <c r="K543" s="14"/>
      <c r="L543" s="15"/>
      <c r="M543" s="16"/>
      <c r="N543" s="16"/>
      <c r="O543" s="16"/>
      <c r="P543" s="13"/>
      <c r="Q543" s="13"/>
      <c r="R543" s="16"/>
      <c r="S543" s="16"/>
      <c r="T543" s="16"/>
      <c r="U543" s="15"/>
    </row>
    <row r="544" spans="1:21" x14ac:dyDescent="0.2">
      <c r="A544" s="17"/>
      <c r="B544" s="17"/>
      <c r="C544" s="12"/>
      <c r="D544" s="15"/>
      <c r="E544" s="15"/>
      <c r="F544" s="15"/>
      <c r="G544" s="15"/>
      <c r="H544" s="15"/>
      <c r="I544" s="13"/>
      <c r="J544" s="13"/>
      <c r="K544" s="14"/>
      <c r="L544" s="15"/>
      <c r="M544" s="16"/>
      <c r="N544" s="16"/>
      <c r="O544" s="16"/>
      <c r="P544" s="13"/>
      <c r="Q544" s="13"/>
      <c r="R544" s="16"/>
      <c r="S544" s="16"/>
      <c r="T544" s="16"/>
      <c r="U544" s="15"/>
    </row>
    <row r="545" spans="1:21" x14ac:dyDescent="0.2">
      <c r="A545" s="17"/>
      <c r="B545" s="17"/>
      <c r="C545" s="12"/>
      <c r="D545" s="15"/>
      <c r="E545" s="15"/>
      <c r="F545" s="15"/>
      <c r="G545" s="15"/>
      <c r="H545" s="15"/>
      <c r="I545" s="13"/>
      <c r="J545" s="13"/>
      <c r="K545" s="14"/>
      <c r="L545" s="15"/>
      <c r="M545" s="16"/>
      <c r="N545" s="16"/>
      <c r="O545" s="16"/>
      <c r="P545" s="13"/>
      <c r="Q545" s="13"/>
      <c r="R545" s="16"/>
      <c r="S545" s="16"/>
      <c r="T545" s="16"/>
      <c r="U545" s="15"/>
    </row>
    <row r="546" spans="1:21" x14ac:dyDescent="0.2">
      <c r="A546" s="17"/>
      <c r="B546" s="17"/>
      <c r="C546" s="12"/>
      <c r="D546" s="15"/>
      <c r="E546" s="15"/>
      <c r="F546" s="15"/>
      <c r="G546" s="15"/>
      <c r="H546" s="15"/>
      <c r="I546" s="13"/>
      <c r="J546" s="13"/>
      <c r="K546" s="14"/>
      <c r="L546" s="15"/>
      <c r="M546" s="16"/>
      <c r="N546" s="16"/>
      <c r="O546" s="16"/>
      <c r="P546" s="13"/>
      <c r="Q546" s="13"/>
      <c r="R546" s="16"/>
      <c r="S546" s="16"/>
      <c r="T546" s="16"/>
      <c r="U546" s="15"/>
    </row>
    <row r="547" spans="1:21" x14ac:dyDescent="0.2">
      <c r="A547" s="17"/>
      <c r="B547" s="17"/>
      <c r="C547" s="12"/>
      <c r="D547" s="15"/>
      <c r="E547" s="15"/>
      <c r="F547" s="15"/>
      <c r="G547" s="15"/>
      <c r="H547" s="15"/>
      <c r="I547" s="13"/>
      <c r="J547" s="13"/>
      <c r="K547" s="14"/>
      <c r="L547" s="15"/>
      <c r="M547" s="16"/>
      <c r="N547" s="16"/>
      <c r="O547" s="16"/>
      <c r="P547" s="13"/>
      <c r="Q547" s="13"/>
      <c r="R547" s="16"/>
      <c r="S547" s="16"/>
      <c r="T547" s="16"/>
      <c r="U547" s="15"/>
    </row>
    <row r="548" spans="1:21" x14ac:dyDescent="0.2">
      <c r="A548" s="17"/>
      <c r="B548" s="17"/>
      <c r="C548" s="12"/>
      <c r="D548" s="15"/>
      <c r="E548" s="15"/>
      <c r="F548" s="15"/>
      <c r="G548" s="15"/>
      <c r="H548" s="15"/>
      <c r="I548" s="13"/>
      <c r="J548" s="13"/>
      <c r="K548" s="14"/>
      <c r="L548" s="15"/>
      <c r="M548" s="16"/>
      <c r="N548" s="16"/>
      <c r="O548" s="16"/>
      <c r="P548" s="13"/>
      <c r="Q548" s="13"/>
      <c r="R548" s="16"/>
      <c r="S548" s="16"/>
      <c r="T548" s="16"/>
      <c r="U548" s="15"/>
    </row>
    <row r="549" spans="1:21" x14ac:dyDescent="0.2">
      <c r="A549" s="17"/>
      <c r="B549" s="17"/>
      <c r="C549" s="12"/>
      <c r="D549" s="15"/>
      <c r="E549" s="15"/>
      <c r="F549" s="15"/>
      <c r="G549" s="15"/>
      <c r="H549" s="15"/>
      <c r="I549" s="13"/>
      <c r="J549" s="13"/>
      <c r="K549" s="14"/>
      <c r="L549" s="15"/>
      <c r="M549" s="16"/>
      <c r="N549" s="16"/>
      <c r="O549" s="16"/>
      <c r="P549" s="13"/>
      <c r="Q549" s="13"/>
      <c r="R549" s="16"/>
      <c r="S549" s="16"/>
      <c r="T549" s="16"/>
      <c r="U549" s="15"/>
    </row>
    <row r="550" spans="1:21" x14ac:dyDescent="0.2">
      <c r="A550" s="17"/>
      <c r="B550" s="17"/>
      <c r="C550" s="12"/>
      <c r="D550" s="15"/>
      <c r="E550" s="15"/>
      <c r="F550" s="15"/>
      <c r="G550" s="15"/>
      <c r="H550" s="15"/>
      <c r="I550" s="13"/>
      <c r="J550" s="13"/>
      <c r="K550" s="14"/>
      <c r="L550" s="15"/>
      <c r="M550" s="16"/>
      <c r="N550" s="16"/>
      <c r="O550" s="16"/>
      <c r="P550" s="13"/>
      <c r="Q550" s="13"/>
      <c r="R550" s="16"/>
      <c r="S550" s="16"/>
      <c r="T550" s="16"/>
      <c r="U550" s="15"/>
    </row>
    <row r="551" spans="1:21" x14ac:dyDescent="0.2">
      <c r="A551" s="17"/>
      <c r="B551" s="17"/>
      <c r="C551" s="12"/>
      <c r="D551" s="15"/>
      <c r="E551" s="15"/>
      <c r="F551" s="15"/>
      <c r="G551" s="15"/>
      <c r="H551" s="15"/>
      <c r="I551" s="13"/>
      <c r="J551" s="13"/>
      <c r="K551" s="14"/>
      <c r="L551" s="15"/>
      <c r="M551" s="16"/>
      <c r="N551" s="16"/>
      <c r="O551" s="16"/>
      <c r="P551" s="13"/>
      <c r="Q551" s="13"/>
      <c r="R551" s="16"/>
      <c r="S551" s="16"/>
      <c r="T551" s="16"/>
      <c r="U551" s="15"/>
    </row>
    <row r="552" spans="1:21" x14ac:dyDescent="0.2">
      <c r="A552" s="17"/>
      <c r="B552" s="17"/>
      <c r="C552" s="12"/>
      <c r="D552" s="15"/>
      <c r="E552" s="15"/>
      <c r="F552" s="15"/>
      <c r="G552" s="15"/>
      <c r="H552" s="15"/>
      <c r="I552" s="13"/>
      <c r="J552" s="13"/>
      <c r="K552" s="14"/>
      <c r="L552" s="15"/>
      <c r="M552" s="16"/>
      <c r="N552" s="16"/>
      <c r="O552" s="16"/>
      <c r="P552" s="13"/>
      <c r="Q552" s="13"/>
      <c r="R552" s="16"/>
      <c r="S552" s="16"/>
      <c r="T552" s="16"/>
      <c r="U552" s="15"/>
    </row>
    <row r="553" spans="1:21" x14ac:dyDescent="0.2">
      <c r="A553" s="17"/>
      <c r="B553" s="17"/>
      <c r="C553" s="12"/>
      <c r="D553" s="15"/>
      <c r="E553" s="15"/>
      <c r="F553" s="15"/>
      <c r="G553" s="15"/>
      <c r="H553" s="15"/>
      <c r="I553" s="13"/>
      <c r="J553" s="13"/>
      <c r="K553" s="14"/>
      <c r="L553" s="15"/>
      <c r="M553" s="16"/>
      <c r="N553" s="16"/>
      <c r="O553" s="16"/>
      <c r="P553" s="13"/>
      <c r="Q553" s="13"/>
      <c r="R553" s="16"/>
      <c r="S553" s="16"/>
      <c r="T553" s="16"/>
      <c r="U553" s="15"/>
    </row>
    <row r="554" spans="1:21" x14ac:dyDescent="0.2">
      <c r="A554" s="17"/>
      <c r="B554" s="17"/>
      <c r="C554" s="12"/>
      <c r="D554" s="15"/>
      <c r="E554" s="15"/>
      <c r="F554" s="15"/>
      <c r="G554" s="15"/>
      <c r="H554" s="15"/>
      <c r="I554" s="13"/>
      <c r="J554" s="13"/>
      <c r="K554" s="14"/>
      <c r="L554" s="15"/>
      <c r="M554" s="16"/>
      <c r="N554" s="16"/>
      <c r="O554" s="16"/>
      <c r="P554" s="13"/>
      <c r="Q554" s="13"/>
      <c r="R554" s="16"/>
      <c r="S554" s="16"/>
      <c r="T554" s="16"/>
      <c r="U554" s="15"/>
    </row>
    <row r="555" spans="1:21" x14ac:dyDescent="0.2">
      <c r="A555" s="17"/>
      <c r="B555" s="17"/>
      <c r="C555" s="12"/>
      <c r="D555" s="15"/>
      <c r="E555" s="15"/>
      <c r="F555" s="15"/>
      <c r="G555" s="15"/>
      <c r="H555" s="15"/>
      <c r="I555" s="13"/>
      <c r="J555" s="13"/>
      <c r="K555" s="14"/>
      <c r="L555" s="15"/>
      <c r="M555" s="16"/>
      <c r="N555" s="16"/>
      <c r="O555" s="16"/>
      <c r="P555" s="13"/>
      <c r="Q555" s="13"/>
      <c r="R555" s="16"/>
      <c r="S555" s="16"/>
      <c r="T555" s="16"/>
      <c r="U555" s="15"/>
    </row>
    <row r="556" spans="1:21" x14ac:dyDescent="0.2">
      <c r="A556" s="17"/>
      <c r="B556" s="17"/>
      <c r="C556" s="12"/>
      <c r="D556" s="15"/>
      <c r="E556" s="15"/>
      <c r="F556" s="15"/>
      <c r="G556" s="15"/>
      <c r="H556" s="15"/>
      <c r="I556" s="13"/>
      <c r="J556" s="13"/>
      <c r="K556" s="14"/>
      <c r="L556" s="15"/>
      <c r="M556" s="16"/>
      <c r="N556" s="16"/>
      <c r="O556" s="16"/>
      <c r="P556" s="13"/>
      <c r="Q556" s="13"/>
      <c r="R556" s="16"/>
      <c r="S556" s="16"/>
      <c r="T556" s="16"/>
      <c r="U556" s="15"/>
    </row>
    <row r="557" spans="1:21" x14ac:dyDescent="0.2">
      <c r="A557" s="17"/>
      <c r="B557" s="17"/>
      <c r="C557" s="12"/>
      <c r="D557" s="15"/>
      <c r="E557" s="15"/>
      <c r="F557" s="15"/>
      <c r="G557" s="15"/>
      <c r="H557" s="15"/>
      <c r="I557" s="13"/>
      <c r="J557" s="13"/>
      <c r="K557" s="14"/>
      <c r="L557" s="15"/>
      <c r="M557" s="16"/>
      <c r="N557" s="16"/>
      <c r="O557" s="16"/>
      <c r="P557" s="13"/>
      <c r="Q557" s="13"/>
      <c r="R557" s="16"/>
      <c r="S557" s="16"/>
      <c r="T557" s="16"/>
      <c r="U557" s="15"/>
    </row>
    <row r="558" spans="1:21" x14ac:dyDescent="0.2">
      <c r="A558" s="17"/>
      <c r="B558" s="17"/>
      <c r="C558" s="12"/>
      <c r="D558" s="15"/>
      <c r="E558" s="15"/>
      <c r="F558" s="15"/>
      <c r="G558" s="15"/>
      <c r="H558" s="15"/>
      <c r="I558" s="13"/>
      <c r="J558" s="13"/>
      <c r="K558" s="14"/>
      <c r="L558" s="15"/>
      <c r="M558" s="16"/>
      <c r="N558" s="16"/>
      <c r="O558" s="16"/>
      <c r="P558" s="13"/>
      <c r="Q558" s="13"/>
      <c r="R558" s="16"/>
      <c r="S558" s="16"/>
      <c r="T558" s="16"/>
      <c r="U558" s="15"/>
    </row>
    <row r="559" spans="1:21" x14ac:dyDescent="0.2">
      <c r="A559" s="17"/>
      <c r="B559" s="17"/>
      <c r="C559" s="12"/>
      <c r="D559" s="15"/>
      <c r="E559" s="15"/>
      <c r="F559" s="15"/>
      <c r="G559" s="15"/>
      <c r="H559" s="15"/>
      <c r="I559" s="13"/>
      <c r="J559" s="13"/>
      <c r="K559" s="14"/>
      <c r="L559" s="15"/>
      <c r="M559" s="16"/>
      <c r="N559" s="16"/>
      <c r="O559" s="16"/>
      <c r="P559" s="13"/>
      <c r="Q559" s="13"/>
      <c r="R559" s="16"/>
      <c r="S559" s="16"/>
      <c r="T559" s="16"/>
      <c r="U559" s="15"/>
    </row>
    <row r="560" spans="1:21" x14ac:dyDescent="0.2">
      <c r="A560" s="17"/>
      <c r="B560" s="17"/>
      <c r="C560" s="12"/>
      <c r="D560" s="15"/>
      <c r="E560" s="15"/>
      <c r="F560" s="15"/>
      <c r="G560" s="15"/>
      <c r="H560" s="15"/>
      <c r="I560" s="13"/>
      <c r="J560" s="13"/>
      <c r="K560" s="14"/>
      <c r="L560" s="15"/>
      <c r="M560" s="16"/>
      <c r="N560" s="16"/>
      <c r="O560" s="16"/>
      <c r="P560" s="13"/>
      <c r="Q560" s="13"/>
      <c r="R560" s="16"/>
      <c r="S560" s="16"/>
      <c r="T560" s="16"/>
      <c r="U560" s="15"/>
    </row>
    <row r="561" spans="1:21" x14ac:dyDescent="0.2">
      <c r="A561" s="17"/>
      <c r="B561" s="17"/>
      <c r="C561" s="12"/>
      <c r="D561" s="15"/>
      <c r="E561" s="15"/>
      <c r="F561" s="15"/>
      <c r="G561" s="15"/>
      <c r="H561" s="15"/>
      <c r="I561" s="13"/>
      <c r="J561" s="13"/>
      <c r="K561" s="14"/>
      <c r="L561" s="15"/>
      <c r="M561" s="16"/>
      <c r="N561" s="16"/>
      <c r="O561" s="16"/>
      <c r="P561" s="13"/>
      <c r="Q561" s="13"/>
      <c r="R561" s="16"/>
      <c r="S561" s="16"/>
      <c r="T561" s="16"/>
      <c r="U561" s="15"/>
    </row>
    <row r="562" spans="1:21" x14ac:dyDescent="0.2">
      <c r="A562" s="17"/>
      <c r="B562" s="17"/>
      <c r="C562" s="12"/>
      <c r="D562" s="15"/>
      <c r="E562" s="15"/>
      <c r="F562" s="15"/>
      <c r="G562" s="15"/>
      <c r="H562" s="15"/>
      <c r="I562" s="13"/>
      <c r="J562" s="13"/>
      <c r="K562" s="14"/>
      <c r="L562" s="15"/>
      <c r="M562" s="16"/>
      <c r="N562" s="16"/>
      <c r="O562" s="16"/>
      <c r="P562" s="13"/>
      <c r="Q562" s="13"/>
      <c r="R562" s="16"/>
      <c r="S562" s="16"/>
      <c r="T562" s="16"/>
      <c r="U562" s="15"/>
    </row>
    <row r="563" spans="1:21" x14ac:dyDescent="0.2">
      <c r="A563" s="17"/>
      <c r="B563" s="17"/>
      <c r="C563" s="12"/>
      <c r="D563" s="15"/>
      <c r="E563" s="15"/>
      <c r="F563" s="15"/>
      <c r="G563" s="15"/>
      <c r="H563" s="15"/>
      <c r="I563" s="13"/>
      <c r="J563" s="13"/>
      <c r="K563" s="14"/>
      <c r="L563" s="15"/>
      <c r="M563" s="16"/>
      <c r="N563" s="16"/>
      <c r="O563" s="16"/>
      <c r="P563" s="13"/>
      <c r="Q563" s="13"/>
      <c r="R563" s="16"/>
      <c r="S563" s="16"/>
      <c r="T563" s="16"/>
      <c r="U563" s="15"/>
    </row>
    <row r="564" spans="1:21" x14ac:dyDescent="0.2">
      <c r="A564" s="17"/>
      <c r="B564" s="17"/>
      <c r="C564" s="12"/>
      <c r="D564" s="15"/>
      <c r="E564" s="15"/>
      <c r="F564" s="15"/>
      <c r="G564" s="15"/>
      <c r="H564" s="15"/>
      <c r="I564" s="13"/>
      <c r="J564" s="13"/>
      <c r="K564" s="14"/>
      <c r="L564" s="15"/>
      <c r="M564" s="16"/>
      <c r="N564" s="16"/>
      <c r="O564" s="16"/>
      <c r="P564" s="13"/>
      <c r="Q564" s="13"/>
      <c r="R564" s="16"/>
      <c r="S564" s="16"/>
      <c r="T564" s="16"/>
      <c r="U564" s="15"/>
    </row>
    <row r="565" spans="1:21" x14ac:dyDescent="0.2">
      <c r="A565" s="17"/>
      <c r="B565" s="17"/>
      <c r="C565" s="12"/>
      <c r="D565" s="15"/>
      <c r="E565" s="15"/>
      <c r="F565" s="15"/>
      <c r="G565" s="15"/>
      <c r="H565" s="15"/>
      <c r="I565" s="13"/>
      <c r="J565" s="13"/>
      <c r="K565" s="14"/>
      <c r="L565" s="15"/>
      <c r="M565" s="16"/>
      <c r="N565" s="16"/>
      <c r="O565" s="16"/>
      <c r="P565" s="13"/>
      <c r="Q565" s="13"/>
      <c r="R565" s="16"/>
      <c r="S565" s="16"/>
      <c r="T565" s="16"/>
      <c r="U565" s="15"/>
    </row>
    <row r="566" spans="1:21" x14ac:dyDescent="0.2">
      <c r="A566" s="17"/>
      <c r="B566" s="17"/>
      <c r="C566" s="12"/>
      <c r="D566" s="15"/>
      <c r="E566" s="15"/>
      <c r="F566" s="15"/>
      <c r="G566" s="15"/>
      <c r="H566" s="15"/>
      <c r="I566" s="13"/>
      <c r="J566" s="13"/>
      <c r="K566" s="14"/>
      <c r="L566" s="15"/>
      <c r="M566" s="16"/>
      <c r="N566" s="16"/>
      <c r="O566" s="16"/>
      <c r="P566" s="13"/>
      <c r="Q566" s="13"/>
      <c r="R566" s="16"/>
      <c r="S566" s="16"/>
      <c r="T566" s="16"/>
      <c r="U566" s="15"/>
    </row>
    <row r="567" spans="1:21" x14ac:dyDescent="0.2">
      <c r="A567" s="17"/>
      <c r="B567" s="17"/>
      <c r="C567" s="12"/>
      <c r="D567" s="15"/>
      <c r="E567" s="15"/>
      <c r="F567" s="15"/>
      <c r="G567" s="15"/>
      <c r="H567" s="15"/>
      <c r="I567" s="13"/>
      <c r="J567" s="13"/>
      <c r="K567" s="14"/>
      <c r="L567" s="15"/>
      <c r="M567" s="16"/>
      <c r="N567" s="16"/>
      <c r="O567" s="16"/>
      <c r="P567" s="13"/>
      <c r="Q567" s="13"/>
      <c r="R567" s="16"/>
      <c r="S567" s="16"/>
      <c r="T567" s="16"/>
      <c r="U567" s="15"/>
    </row>
    <row r="568" spans="1:21" x14ac:dyDescent="0.2">
      <c r="A568" s="17"/>
      <c r="B568" s="17"/>
      <c r="C568" s="12"/>
      <c r="D568" s="15"/>
      <c r="E568" s="15"/>
      <c r="F568" s="15"/>
      <c r="G568" s="15"/>
      <c r="H568" s="15"/>
      <c r="I568" s="13"/>
      <c r="J568" s="13"/>
      <c r="K568" s="14"/>
      <c r="L568" s="15"/>
      <c r="M568" s="16"/>
      <c r="N568" s="16"/>
      <c r="O568" s="16"/>
      <c r="P568" s="13"/>
      <c r="Q568" s="13"/>
      <c r="R568" s="16"/>
      <c r="S568" s="16"/>
      <c r="T568" s="16"/>
      <c r="U568" s="15"/>
    </row>
    <row r="569" spans="1:21" x14ac:dyDescent="0.2">
      <c r="A569" s="17"/>
      <c r="B569" s="17"/>
      <c r="C569" s="12"/>
      <c r="D569" s="15"/>
      <c r="E569" s="15"/>
      <c r="F569" s="15"/>
      <c r="G569" s="15"/>
      <c r="H569" s="15"/>
      <c r="I569" s="13"/>
      <c r="J569" s="13"/>
      <c r="K569" s="14"/>
      <c r="L569" s="15"/>
      <c r="M569" s="16"/>
      <c r="N569" s="16"/>
      <c r="O569" s="16"/>
      <c r="P569" s="13"/>
      <c r="Q569" s="13"/>
      <c r="R569" s="16"/>
      <c r="S569" s="16"/>
      <c r="T569" s="16"/>
      <c r="U569" s="15"/>
    </row>
    <row r="570" spans="1:21" x14ac:dyDescent="0.2">
      <c r="A570" s="17"/>
      <c r="B570" s="17"/>
      <c r="C570" s="12"/>
      <c r="D570" s="15"/>
      <c r="E570" s="15"/>
      <c r="F570" s="15"/>
      <c r="G570" s="15"/>
      <c r="H570" s="15"/>
      <c r="I570" s="13"/>
      <c r="J570" s="13"/>
      <c r="K570" s="14"/>
      <c r="L570" s="15"/>
      <c r="M570" s="16"/>
      <c r="N570" s="16"/>
      <c r="O570" s="16"/>
      <c r="P570" s="13"/>
      <c r="Q570" s="13"/>
      <c r="R570" s="16"/>
      <c r="S570" s="16"/>
      <c r="T570" s="16"/>
      <c r="U570" s="15"/>
    </row>
    <row r="571" spans="1:21" x14ac:dyDescent="0.2">
      <c r="A571" s="17"/>
      <c r="B571" s="17"/>
      <c r="C571" s="12"/>
      <c r="D571" s="15"/>
      <c r="E571" s="15"/>
      <c r="F571" s="15"/>
      <c r="G571" s="15"/>
      <c r="H571" s="15"/>
      <c r="I571" s="13"/>
      <c r="J571" s="13"/>
      <c r="K571" s="14"/>
      <c r="L571" s="15"/>
      <c r="M571" s="16"/>
      <c r="N571" s="16"/>
      <c r="O571" s="16"/>
      <c r="P571" s="13"/>
      <c r="Q571" s="13"/>
      <c r="R571" s="16"/>
      <c r="S571" s="16"/>
      <c r="T571" s="16"/>
      <c r="U571" s="15"/>
    </row>
    <row r="572" spans="1:21" x14ac:dyDescent="0.2">
      <c r="A572" s="17"/>
      <c r="B572" s="17"/>
      <c r="C572" s="12"/>
      <c r="D572" s="15"/>
      <c r="E572" s="15"/>
      <c r="F572" s="15"/>
      <c r="G572" s="15"/>
      <c r="H572" s="15"/>
      <c r="I572" s="13"/>
      <c r="J572" s="13"/>
      <c r="K572" s="14"/>
      <c r="L572" s="15"/>
      <c r="M572" s="16"/>
      <c r="N572" s="16"/>
      <c r="O572" s="16"/>
      <c r="P572" s="13"/>
      <c r="Q572" s="13"/>
      <c r="R572" s="16"/>
      <c r="S572" s="16"/>
      <c r="T572" s="16"/>
      <c r="U572" s="15"/>
    </row>
    <row r="573" spans="1:21" x14ac:dyDescent="0.2">
      <c r="A573" s="17"/>
      <c r="B573" s="17"/>
      <c r="C573" s="12"/>
      <c r="D573" s="15"/>
      <c r="E573" s="15"/>
      <c r="F573" s="15"/>
      <c r="G573" s="15"/>
      <c r="H573" s="15"/>
      <c r="I573" s="13"/>
      <c r="J573" s="13"/>
      <c r="K573" s="14"/>
      <c r="L573" s="15"/>
      <c r="M573" s="16"/>
      <c r="N573" s="16"/>
      <c r="O573" s="16"/>
      <c r="P573" s="13"/>
      <c r="Q573" s="13"/>
      <c r="R573" s="16"/>
      <c r="S573" s="16"/>
      <c r="T573" s="16"/>
      <c r="U573" s="15"/>
    </row>
    <row r="574" spans="1:21" x14ac:dyDescent="0.2">
      <c r="A574" s="17"/>
      <c r="B574" s="17"/>
      <c r="C574" s="12"/>
      <c r="D574" s="15"/>
      <c r="E574" s="15"/>
      <c r="F574" s="15"/>
      <c r="G574" s="15"/>
      <c r="H574" s="15"/>
      <c r="I574" s="13"/>
      <c r="J574" s="13"/>
      <c r="K574" s="14"/>
      <c r="L574" s="15"/>
      <c r="M574" s="16"/>
      <c r="N574" s="16"/>
      <c r="O574" s="16"/>
      <c r="P574" s="13"/>
      <c r="Q574" s="13"/>
      <c r="R574" s="16"/>
      <c r="S574" s="16"/>
      <c r="T574" s="16"/>
      <c r="U574" s="15"/>
    </row>
    <row r="575" spans="1:21" x14ac:dyDescent="0.2">
      <c r="A575" s="17"/>
      <c r="B575" s="17"/>
      <c r="C575" s="12"/>
      <c r="D575" s="15"/>
      <c r="E575" s="15"/>
      <c r="F575" s="15"/>
      <c r="G575" s="15"/>
      <c r="H575" s="15"/>
      <c r="I575" s="13"/>
      <c r="J575" s="13"/>
      <c r="K575" s="14"/>
      <c r="L575" s="15"/>
      <c r="M575" s="16"/>
      <c r="N575" s="16"/>
      <c r="O575" s="16"/>
      <c r="P575" s="13"/>
      <c r="Q575" s="13"/>
      <c r="R575" s="16"/>
      <c r="S575" s="16"/>
      <c r="T575" s="16"/>
      <c r="U575" s="15"/>
    </row>
    <row r="576" spans="1:21" x14ac:dyDescent="0.2">
      <c r="A576" s="17"/>
      <c r="B576" s="17"/>
      <c r="C576" s="12"/>
      <c r="D576" s="15"/>
      <c r="E576" s="15"/>
      <c r="F576" s="15"/>
      <c r="G576" s="15"/>
      <c r="H576" s="15"/>
      <c r="I576" s="13"/>
      <c r="J576" s="13"/>
      <c r="K576" s="14"/>
      <c r="L576" s="15"/>
      <c r="M576" s="16"/>
      <c r="N576" s="16"/>
      <c r="O576" s="16"/>
      <c r="P576" s="13"/>
      <c r="Q576" s="13"/>
      <c r="R576" s="16"/>
      <c r="S576" s="16"/>
      <c r="T576" s="16"/>
      <c r="U576" s="15"/>
    </row>
    <row r="577" spans="1:21" x14ac:dyDescent="0.2">
      <c r="A577" s="17"/>
      <c r="B577" s="17"/>
      <c r="C577" s="12"/>
      <c r="D577" s="15"/>
      <c r="E577" s="15"/>
      <c r="F577" s="15"/>
      <c r="G577" s="15"/>
      <c r="H577" s="15"/>
      <c r="I577" s="13"/>
      <c r="J577" s="13"/>
      <c r="K577" s="14"/>
      <c r="L577" s="15"/>
      <c r="M577" s="16"/>
      <c r="N577" s="16"/>
      <c r="O577" s="16"/>
      <c r="P577" s="13"/>
      <c r="Q577" s="13"/>
      <c r="R577" s="16"/>
      <c r="S577" s="16"/>
      <c r="T577" s="16"/>
      <c r="U577" s="15"/>
    </row>
    <row r="578" spans="1:21" x14ac:dyDescent="0.2">
      <c r="A578" s="17"/>
      <c r="B578" s="17"/>
      <c r="C578" s="12"/>
      <c r="D578" s="15"/>
      <c r="E578" s="15"/>
      <c r="F578" s="15"/>
      <c r="G578" s="15"/>
      <c r="H578" s="15"/>
      <c r="I578" s="13"/>
      <c r="J578" s="13"/>
      <c r="K578" s="14"/>
      <c r="L578" s="15"/>
      <c r="M578" s="16"/>
      <c r="N578" s="16"/>
      <c r="O578" s="16"/>
      <c r="P578" s="13"/>
      <c r="Q578" s="13"/>
      <c r="R578" s="16"/>
      <c r="S578" s="16"/>
      <c r="T578" s="16"/>
      <c r="U578" s="15"/>
    </row>
    <row r="579" spans="1:21" x14ac:dyDescent="0.2">
      <c r="A579" s="17"/>
      <c r="B579" s="17"/>
      <c r="C579" s="12"/>
      <c r="D579" s="15"/>
      <c r="E579" s="15"/>
      <c r="F579" s="15"/>
      <c r="G579" s="15"/>
      <c r="H579" s="15"/>
      <c r="I579" s="13"/>
      <c r="J579" s="13"/>
      <c r="K579" s="14"/>
      <c r="L579" s="15"/>
      <c r="M579" s="16"/>
      <c r="N579" s="16"/>
      <c r="O579" s="16"/>
      <c r="P579" s="13"/>
      <c r="Q579" s="13"/>
      <c r="R579" s="16"/>
      <c r="S579" s="16"/>
      <c r="T579" s="16"/>
      <c r="U579" s="15"/>
    </row>
    <row r="580" spans="1:21" x14ac:dyDescent="0.2">
      <c r="A580" s="17"/>
      <c r="B580" s="17"/>
      <c r="C580" s="12"/>
      <c r="D580" s="15"/>
      <c r="E580" s="15"/>
      <c r="F580" s="15"/>
      <c r="G580" s="15"/>
      <c r="H580" s="15"/>
      <c r="I580" s="13"/>
      <c r="J580" s="13"/>
      <c r="K580" s="14"/>
      <c r="L580" s="15"/>
      <c r="M580" s="16"/>
      <c r="N580" s="16"/>
      <c r="O580" s="16"/>
      <c r="P580" s="13"/>
      <c r="Q580" s="13"/>
      <c r="R580" s="16"/>
      <c r="S580" s="16"/>
      <c r="T580" s="16"/>
      <c r="U580" s="15"/>
    </row>
    <row r="581" spans="1:21" x14ac:dyDescent="0.2">
      <c r="A581" s="17"/>
      <c r="B581" s="17"/>
      <c r="C581" s="12"/>
      <c r="D581" s="15"/>
      <c r="E581" s="15"/>
      <c r="F581" s="15"/>
      <c r="G581" s="15"/>
      <c r="H581" s="15"/>
      <c r="I581" s="13"/>
      <c r="J581" s="13"/>
      <c r="K581" s="14"/>
      <c r="L581" s="15"/>
      <c r="M581" s="16"/>
      <c r="N581" s="16"/>
      <c r="O581" s="16"/>
      <c r="P581" s="13"/>
      <c r="Q581" s="13"/>
      <c r="R581" s="16"/>
      <c r="S581" s="16"/>
      <c r="T581" s="16"/>
      <c r="U581" s="15"/>
    </row>
    <row r="582" spans="1:21" x14ac:dyDescent="0.2">
      <c r="A582" s="17"/>
      <c r="B582" s="17"/>
      <c r="C582" s="12"/>
      <c r="D582" s="15"/>
      <c r="E582" s="15"/>
      <c r="F582" s="15"/>
      <c r="G582" s="15"/>
      <c r="H582" s="15"/>
      <c r="I582" s="13"/>
      <c r="J582" s="13"/>
      <c r="K582" s="14"/>
      <c r="L582" s="15"/>
      <c r="M582" s="16"/>
      <c r="N582" s="16"/>
      <c r="O582" s="16"/>
      <c r="P582" s="13"/>
      <c r="Q582" s="13"/>
      <c r="R582" s="16"/>
      <c r="S582" s="16"/>
      <c r="T582" s="16"/>
      <c r="U582" s="15"/>
    </row>
    <row r="583" spans="1:21" x14ac:dyDescent="0.2">
      <c r="A583" s="17"/>
      <c r="B583" s="17"/>
      <c r="C583" s="12"/>
      <c r="D583" s="15"/>
      <c r="E583" s="15"/>
      <c r="F583" s="15"/>
      <c r="G583" s="15"/>
      <c r="H583" s="15"/>
      <c r="I583" s="13"/>
      <c r="J583" s="13"/>
      <c r="K583" s="14"/>
      <c r="L583" s="15"/>
      <c r="M583" s="16"/>
      <c r="N583" s="16"/>
      <c r="O583" s="16"/>
      <c r="P583" s="13"/>
      <c r="Q583" s="13"/>
      <c r="R583" s="16"/>
      <c r="S583" s="16"/>
      <c r="T583" s="16"/>
      <c r="U583" s="15"/>
    </row>
    <row r="584" spans="1:21" x14ac:dyDescent="0.2">
      <c r="A584" s="17"/>
      <c r="B584" s="17"/>
      <c r="C584" s="12"/>
      <c r="D584" s="15"/>
      <c r="E584" s="15"/>
      <c r="F584" s="15"/>
      <c r="G584" s="15"/>
      <c r="H584" s="15"/>
      <c r="I584" s="13"/>
      <c r="J584" s="13"/>
      <c r="K584" s="14"/>
      <c r="L584" s="15"/>
      <c r="M584" s="16"/>
      <c r="N584" s="16"/>
      <c r="O584" s="16"/>
      <c r="P584" s="13"/>
      <c r="Q584" s="13"/>
      <c r="R584" s="16"/>
      <c r="S584" s="16"/>
      <c r="T584" s="16"/>
      <c r="U584" s="15"/>
    </row>
    <row r="585" spans="1:21" x14ac:dyDescent="0.2">
      <c r="A585" s="17"/>
      <c r="B585" s="17"/>
      <c r="C585" s="12"/>
      <c r="D585" s="15"/>
      <c r="E585" s="15"/>
      <c r="F585" s="15"/>
      <c r="G585" s="15"/>
      <c r="H585" s="15"/>
      <c r="I585" s="13"/>
      <c r="J585" s="13"/>
      <c r="K585" s="14"/>
      <c r="L585" s="15"/>
      <c r="M585" s="16"/>
      <c r="N585" s="16"/>
      <c r="O585" s="16"/>
      <c r="P585" s="13"/>
      <c r="Q585" s="13"/>
      <c r="R585" s="16"/>
      <c r="S585" s="16"/>
      <c r="T585" s="16"/>
      <c r="U585" s="15"/>
    </row>
    <row r="586" spans="1:21" x14ac:dyDescent="0.2">
      <c r="A586" s="17"/>
      <c r="B586" s="17"/>
      <c r="C586" s="12"/>
      <c r="D586" s="15"/>
      <c r="E586" s="15"/>
      <c r="F586" s="15"/>
      <c r="G586" s="15"/>
      <c r="H586" s="15"/>
      <c r="I586" s="13"/>
      <c r="J586" s="13"/>
      <c r="K586" s="14"/>
      <c r="L586" s="15"/>
      <c r="M586" s="16"/>
      <c r="N586" s="16"/>
      <c r="O586" s="16"/>
      <c r="P586" s="13"/>
      <c r="Q586" s="13"/>
      <c r="R586" s="16"/>
      <c r="S586" s="16"/>
      <c r="T586" s="16"/>
      <c r="U586" s="15"/>
    </row>
    <row r="587" spans="1:21" x14ac:dyDescent="0.2">
      <c r="A587" s="17"/>
      <c r="B587" s="17"/>
      <c r="C587" s="12"/>
      <c r="D587" s="15"/>
      <c r="E587" s="15"/>
      <c r="F587" s="15"/>
      <c r="G587" s="15"/>
      <c r="H587" s="15"/>
      <c r="I587" s="13"/>
      <c r="J587" s="13"/>
      <c r="K587" s="14"/>
      <c r="L587" s="15"/>
      <c r="M587" s="16"/>
      <c r="N587" s="16"/>
      <c r="O587" s="16"/>
      <c r="P587" s="13"/>
      <c r="Q587" s="13"/>
      <c r="R587" s="16"/>
      <c r="S587" s="16"/>
      <c r="T587" s="16"/>
      <c r="U587" s="15"/>
    </row>
    <row r="588" spans="1:21" x14ac:dyDescent="0.2">
      <c r="A588" s="17"/>
      <c r="B588" s="17"/>
      <c r="C588" s="12"/>
      <c r="D588" s="15"/>
      <c r="E588" s="15"/>
      <c r="F588" s="15"/>
      <c r="G588" s="15"/>
      <c r="H588" s="15"/>
      <c r="I588" s="13"/>
      <c r="J588" s="13"/>
      <c r="K588" s="14"/>
      <c r="L588" s="15"/>
      <c r="M588" s="16"/>
      <c r="N588" s="16"/>
      <c r="O588" s="16"/>
      <c r="P588" s="13"/>
      <c r="Q588" s="13"/>
      <c r="R588" s="16"/>
      <c r="S588" s="16"/>
      <c r="T588" s="16"/>
      <c r="U588" s="15"/>
    </row>
    <row r="589" spans="1:21" x14ac:dyDescent="0.2">
      <c r="A589" s="17"/>
      <c r="B589" s="17"/>
      <c r="C589" s="12"/>
      <c r="D589" s="15"/>
      <c r="E589" s="15"/>
      <c r="F589" s="15"/>
      <c r="G589" s="15"/>
      <c r="H589" s="15"/>
      <c r="I589" s="13"/>
      <c r="J589" s="13"/>
      <c r="K589" s="14"/>
      <c r="L589" s="15"/>
      <c r="M589" s="16"/>
      <c r="N589" s="16"/>
      <c r="O589" s="16"/>
      <c r="P589" s="13"/>
      <c r="Q589" s="13"/>
      <c r="R589" s="16"/>
      <c r="S589" s="16"/>
      <c r="T589" s="16"/>
      <c r="U589" s="15"/>
    </row>
    <row r="590" spans="1:21" x14ac:dyDescent="0.2">
      <c r="A590" s="17"/>
      <c r="B590" s="17"/>
      <c r="C590" s="12"/>
      <c r="D590" s="15"/>
      <c r="E590" s="15"/>
      <c r="F590" s="15"/>
      <c r="G590" s="15"/>
      <c r="H590" s="15"/>
      <c r="I590" s="13"/>
      <c r="J590" s="13"/>
      <c r="K590" s="14"/>
      <c r="L590" s="15"/>
      <c r="M590" s="16"/>
      <c r="N590" s="16"/>
      <c r="O590" s="16"/>
      <c r="P590" s="13"/>
      <c r="Q590" s="13"/>
      <c r="R590" s="16"/>
      <c r="S590" s="16"/>
      <c r="T590" s="16"/>
      <c r="U590" s="15"/>
    </row>
    <row r="591" spans="1:21" x14ac:dyDescent="0.2">
      <c r="A591" s="17"/>
      <c r="B591" s="17"/>
      <c r="C591" s="12"/>
      <c r="D591" s="15"/>
      <c r="E591" s="15"/>
      <c r="F591" s="15"/>
      <c r="G591" s="15"/>
      <c r="H591" s="15"/>
      <c r="I591" s="13"/>
      <c r="J591" s="13"/>
      <c r="K591" s="14"/>
      <c r="L591" s="15"/>
      <c r="M591" s="16"/>
      <c r="N591" s="16"/>
      <c r="O591" s="16"/>
      <c r="P591" s="13"/>
      <c r="Q591" s="13"/>
      <c r="R591" s="16"/>
      <c r="S591" s="16"/>
      <c r="T591" s="16"/>
      <c r="U591" s="15"/>
    </row>
    <row r="592" spans="1:21" x14ac:dyDescent="0.2">
      <c r="A592" s="17"/>
      <c r="B592" s="17"/>
      <c r="C592" s="12"/>
      <c r="D592" s="15"/>
      <c r="E592" s="15"/>
      <c r="F592" s="15"/>
      <c r="G592" s="15"/>
      <c r="H592" s="15"/>
      <c r="I592" s="13"/>
      <c r="J592" s="13"/>
      <c r="K592" s="14"/>
      <c r="L592" s="15"/>
      <c r="M592" s="16"/>
      <c r="N592" s="16"/>
      <c r="O592" s="16"/>
      <c r="P592" s="13"/>
      <c r="Q592" s="13"/>
      <c r="R592" s="16"/>
      <c r="S592" s="16"/>
      <c r="T592" s="16"/>
      <c r="U592" s="15"/>
    </row>
    <row r="593" spans="1:21" x14ac:dyDescent="0.2">
      <c r="A593" s="17"/>
      <c r="B593" s="17"/>
      <c r="C593" s="12"/>
      <c r="D593" s="15"/>
      <c r="E593" s="15"/>
      <c r="F593" s="15"/>
      <c r="G593" s="15"/>
      <c r="H593" s="15"/>
      <c r="I593" s="13"/>
      <c r="J593" s="13"/>
      <c r="K593" s="14"/>
      <c r="L593" s="15"/>
      <c r="M593" s="16"/>
      <c r="N593" s="16"/>
      <c r="O593" s="16"/>
      <c r="P593" s="13"/>
      <c r="Q593" s="13"/>
      <c r="R593" s="16"/>
      <c r="S593" s="16"/>
      <c r="T593" s="16"/>
      <c r="U593" s="15"/>
    </row>
    <row r="594" spans="1:21" x14ac:dyDescent="0.2">
      <c r="A594" s="17"/>
      <c r="B594" s="17"/>
      <c r="C594" s="12"/>
      <c r="D594" s="15"/>
      <c r="E594" s="15"/>
      <c r="F594" s="15"/>
      <c r="G594" s="15"/>
      <c r="H594" s="15"/>
      <c r="I594" s="13"/>
      <c r="J594" s="13"/>
      <c r="K594" s="14"/>
      <c r="L594" s="15"/>
      <c r="M594" s="16"/>
      <c r="N594" s="16"/>
      <c r="O594" s="16"/>
      <c r="P594" s="13"/>
      <c r="Q594" s="13"/>
      <c r="R594" s="16"/>
      <c r="S594" s="16"/>
      <c r="T594" s="16"/>
      <c r="U594" s="15"/>
    </row>
    <row r="595" spans="1:21" x14ac:dyDescent="0.2">
      <c r="A595" s="17"/>
      <c r="B595" s="17"/>
      <c r="C595" s="12"/>
      <c r="D595" s="15"/>
      <c r="E595" s="15"/>
      <c r="F595" s="15"/>
      <c r="G595" s="15"/>
      <c r="H595" s="15"/>
      <c r="I595" s="13"/>
      <c r="J595" s="13"/>
      <c r="K595" s="14"/>
      <c r="L595" s="15"/>
      <c r="M595" s="16"/>
      <c r="N595" s="16"/>
      <c r="O595" s="16"/>
      <c r="P595" s="13"/>
      <c r="Q595" s="13"/>
      <c r="R595" s="16"/>
      <c r="S595" s="16"/>
      <c r="T595" s="16"/>
      <c r="U595" s="15"/>
    </row>
    <row r="596" spans="1:21" x14ac:dyDescent="0.2">
      <c r="A596" s="17"/>
      <c r="B596" s="17"/>
      <c r="C596" s="12"/>
      <c r="D596" s="15"/>
      <c r="E596" s="15"/>
      <c r="F596" s="15"/>
      <c r="G596" s="15"/>
      <c r="H596" s="15"/>
      <c r="I596" s="13"/>
      <c r="J596" s="13"/>
      <c r="K596" s="14"/>
      <c r="L596" s="15"/>
      <c r="M596" s="16"/>
      <c r="N596" s="16"/>
      <c r="O596" s="16"/>
      <c r="P596" s="13"/>
      <c r="Q596" s="13"/>
      <c r="R596" s="16"/>
      <c r="S596" s="16"/>
      <c r="T596" s="16"/>
      <c r="U596" s="15"/>
    </row>
    <row r="597" spans="1:21" x14ac:dyDescent="0.2">
      <c r="A597" s="17"/>
      <c r="B597" s="17"/>
      <c r="C597" s="12"/>
      <c r="D597" s="15"/>
      <c r="E597" s="15"/>
      <c r="F597" s="15"/>
      <c r="G597" s="15"/>
      <c r="H597" s="15"/>
      <c r="I597" s="13"/>
      <c r="J597" s="13"/>
      <c r="K597" s="14"/>
      <c r="L597" s="15"/>
      <c r="M597" s="16"/>
      <c r="N597" s="16"/>
      <c r="O597" s="16"/>
      <c r="P597" s="13"/>
      <c r="Q597" s="13"/>
      <c r="R597" s="16"/>
      <c r="S597" s="16"/>
      <c r="T597" s="16"/>
      <c r="U597" s="15"/>
    </row>
    <row r="598" spans="1:21" x14ac:dyDescent="0.2">
      <c r="A598" s="17"/>
      <c r="B598" s="17"/>
      <c r="C598" s="12"/>
      <c r="D598" s="15"/>
      <c r="E598" s="15"/>
      <c r="F598" s="15"/>
      <c r="G598" s="15"/>
      <c r="H598" s="15"/>
      <c r="I598" s="13"/>
      <c r="J598" s="13"/>
      <c r="K598" s="14"/>
      <c r="L598" s="15"/>
      <c r="M598" s="16"/>
      <c r="N598" s="16"/>
      <c r="O598" s="16"/>
      <c r="P598" s="13"/>
      <c r="Q598" s="13"/>
      <c r="R598" s="16"/>
      <c r="S598" s="16"/>
      <c r="T598" s="16"/>
      <c r="U598" s="15"/>
    </row>
    <row r="599" spans="1:21" x14ac:dyDescent="0.2">
      <c r="A599" s="17"/>
      <c r="B599" s="17"/>
      <c r="C599" s="12"/>
      <c r="D599" s="15"/>
      <c r="E599" s="15"/>
      <c r="F599" s="15"/>
      <c r="G599" s="15"/>
      <c r="H599" s="15"/>
      <c r="I599" s="13"/>
      <c r="J599" s="13"/>
      <c r="K599" s="14"/>
      <c r="L599" s="15"/>
      <c r="M599" s="16"/>
      <c r="N599" s="16"/>
      <c r="O599" s="16"/>
      <c r="P599" s="13"/>
      <c r="Q599" s="13"/>
      <c r="R599" s="16"/>
      <c r="S599" s="16"/>
      <c r="T599" s="16"/>
      <c r="U599" s="15"/>
    </row>
    <row r="600" spans="1:21" x14ac:dyDescent="0.2">
      <c r="A600" s="17"/>
      <c r="B600" s="17"/>
      <c r="C600" s="12"/>
      <c r="D600" s="15"/>
      <c r="E600" s="15"/>
      <c r="F600" s="15"/>
      <c r="G600" s="15"/>
      <c r="H600" s="15"/>
      <c r="I600" s="13"/>
      <c r="J600" s="13"/>
      <c r="K600" s="14"/>
      <c r="L600" s="15"/>
      <c r="M600" s="16"/>
      <c r="N600" s="16"/>
      <c r="O600" s="16"/>
      <c r="P600" s="13"/>
      <c r="Q600" s="13"/>
      <c r="R600" s="16"/>
      <c r="S600" s="16"/>
      <c r="T600" s="16"/>
      <c r="U600" s="15"/>
    </row>
    <row r="601" spans="1:21" x14ac:dyDescent="0.2">
      <c r="A601" s="17"/>
      <c r="B601" s="17"/>
      <c r="C601" s="12"/>
      <c r="D601" s="15"/>
      <c r="E601" s="15"/>
      <c r="F601" s="15"/>
      <c r="G601" s="15"/>
      <c r="H601" s="15"/>
      <c r="I601" s="13"/>
      <c r="J601" s="13"/>
      <c r="K601" s="14"/>
      <c r="L601" s="15"/>
      <c r="M601" s="16"/>
      <c r="N601" s="16"/>
      <c r="O601" s="16"/>
      <c r="P601" s="13"/>
      <c r="Q601" s="13"/>
      <c r="R601" s="16"/>
      <c r="S601" s="16"/>
      <c r="T601" s="16"/>
      <c r="U601" s="15"/>
    </row>
    <row r="602" spans="1:21" x14ac:dyDescent="0.2">
      <c r="A602" s="17"/>
      <c r="B602" s="17"/>
      <c r="C602" s="12"/>
      <c r="D602" s="15"/>
      <c r="E602" s="15"/>
      <c r="F602" s="15"/>
      <c r="G602" s="15"/>
      <c r="H602" s="15"/>
      <c r="I602" s="13"/>
      <c r="J602" s="13"/>
      <c r="K602" s="14"/>
      <c r="L602" s="15"/>
      <c r="M602" s="16"/>
      <c r="N602" s="16"/>
      <c r="O602" s="16"/>
      <c r="P602" s="13"/>
      <c r="Q602" s="13"/>
      <c r="R602" s="16"/>
      <c r="S602" s="16"/>
      <c r="T602" s="16"/>
      <c r="U602" s="15"/>
    </row>
    <row r="603" spans="1:21" x14ac:dyDescent="0.2">
      <c r="A603" s="17"/>
      <c r="B603" s="17"/>
      <c r="C603" s="12"/>
      <c r="D603" s="15"/>
      <c r="E603" s="15"/>
      <c r="F603" s="15"/>
      <c r="G603" s="15"/>
      <c r="H603" s="15"/>
      <c r="I603" s="13"/>
      <c r="J603" s="13"/>
      <c r="K603" s="14"/>
      <c r="L603" s="15"/>
      <c r="M603" s="16"/>
      <c r="N603" s="16"/>
      <c r="O603" s="16"/>
      <c r="P603" s="13"/>
      <c r="Q603" s="13"/>
      <c r="R603" s="16"/>
      <c r="S603" s="16"/>
      <c r="T603" s="16"/>
      <c r="U603" s="15"/>
    </row>
    <row r="604" spans="1:21" x14ac:dyDescent="0.2">
      <c r="A604" s="17"/>
      <c r="B604" s="17"/>
      <c r="C604" s="12"/>
      <c r="D604" s="15"/>
      <c r="E604" s="15"/>
      <c r="F604" s="15"/>
      <c r="G604" s="15"/>
      <c r="H604" s="15"/>
      <c r="I604" s="13"/>
      <c r="J604" s="13"/>
      <c r="K604" s="14"/>
      <c r="L604" s="15"/>
      <c r="M604" s="16"/>
      <c r="N604" s="16"/>
      <c r="O604" s="16"/>
      <c r="P604" s="13"/>
      <c r="Q604" s="13"/>
      <c r="R604" s="16"/>
      <c r="S604" s="16"/>
      <c r="T604" s="16"/>
      <c r="U604" s="15"/>
    </row>
    <row r="605" spans="1:21" x14ac:dyDescent="0.2">
      <c r="A605" s="17"/>
      <c r="B605" s="17"/>
      <c r="C605" s="12"/>
      <c r="D605" s="15"/>
      <c r="E605" s="15"/>
      <c r="F605" s="15"/>
      <c r="G605" s="15"/>
      <c r="H605" s="15"/>
      <c r="I605" s="13"/>
      <c r="J605" s="13"/>
      <c r="K605" s="14"/>
      <c r="L605" s="15"/>
      <c r="M605" s="16"/>
      <c r="N605" s="16"/>
      <c r="O605" s="16"/>
      <c r="P605" s="13"/>
      <c r="Q605" s="13"/>
      <c r="R605" s="16"/>
      <c r="S605" s="16"/>
      <c r="T605" s="16"/>
      <c r="U605" s="15"/>
    </row>
    <row r="606" spans="1:21" x14ac:dyDescent="0.2">
      <c r="A606" s="17"/>
      <c r="B606" s="17"/>
      <c r="C606" s="12"/>
      <c r="D606" s="15"/>
      <c r="E606" s="15"/>
      <c r="F606" s="15"/>
      <c r="G606" s="15"/>
      <c r="H606" s="15"/>
      <c r="I606" s="13"/>
      <c r="J606" s="13"/>
      <c r="K606" s="14"/>
      <c r="L606" s="15"/>
      <c r="M606" s="16"/>
      <c r="N606" s="16"/>
      <c r="O606" s="16"/>
      <c r="P606" s="13"/>
      <c r="Q606" s="13"/>
      <c r="R606" s="16"/>
      <c r="S606" s="16"/>
      <c r="T606" s="16"/>
      <c r="U606" s="15"/>
    </row>
    <row r="607" spans="1:21" x14ac:dyDescent="0.2">
      <c r="A607" s="17"/>
      <c r="B607" s="17"/>
      <c r="C607" s="12"/>
      <c r="D607" s="15"/>
      <c r="E607" s="15"/>
      <c r="F607" s="15"/>
      <c r="G607" s="15"/>
      <c r="H607" s="15"/>
      <c r="I607" s="13"/>
      <c r="J607" s="13"/>
      <c r="K607" s="14"/>
      <c r="L607" s="15"/>
      <c r="M607" s="16"/>
      <c r="N607" s="16"/>
      <c r="O607" s="16"/>
      <c r="P607" s="13"/>
      <c r="Q607" s="13"/>
      <c r="R607" s="16"/>
      <c r="S607" s="16"/>
      <c r="T607" s="16"/>
      <c r="U607" s="15"/>
    </row>
    <row r="608" spans="1:21" x14ac:dyDescent="0.2">
      <c r="A608" s="17"/>
      <c r="B608" s="17"/>
      <c r="C608" s="12"/>
      <c r="D608" s="15"/>
      <c r="E608" s="15"/>
      <c r="F608" s="15"/>
      <c r="G608" s="15"/>
      <c r="H608" s="15"/>
      <c r="I608" s="13"/>
      <c r="J608" s="13"/>
      <c r="K608" s="14"/>
      <c r="L608" s="15"/>
      <c r="M608" s="16"/>
      <c r="N608" s="16"/>
      <c r="O608" s="16"/>
      <c r="P608" s="13"/>
      <c r="Q608" s="13"/>
      <c r="R608" s="16"/>
      <c r="S608" s="16"/>
      <c r="T608" s="16"/>
      <c r="U608" s="15"/>
    </row>
    <row r="609" spans="1:21" x14ac:dyDescent="0.2">
      <c r="A609" s="17"/>
      <c r="B609" s="17"/>
      <c r="C609" s="12"/>
      <c r="D609" s="15"/>
      <c r="E609" s="15"/>
      <c r="F609" s="15"/>
      <c r="G609" s="15"/>
      <c r="H609" s="15"/>
      <c r="I609" s="13"/>
      <c r="J609" s="13"/>
      <c r="K609" s="14"/>
      <c r="L609" s="15"/>
      <c r="M609" s="16"/>
      <c r="N609" s="16"/>
      <c r="O609" s="16"/>
      <c r="P609" s="13"/>
      <c r="Q609" s="13"/>
      <c r="R609" s="16"/>
      <c r="S609" s="16"/>
      <c r="T609" s="16"/>
      <c r="U609" s="15"/>
    </row>
    <row r="610" spans="1:21" x14ac:dyDescent="0.2">
      <c r="A610" s="17"/>
      <c r="B610" s="17"/>
      <c r="C610" s="12"/>
      <c r="D610" s="15"/>
      <c r="E610" s="15"/>
      <c r="F610" s="15"/>
      <c r="G610" s="15"/>
      <c r="H610" s="15"/>
      <c r="I610" s="13"/>
      <c r="J610" s="13"/>
      <c r="K610" s="14"/>
      <c r="L610" s="15"/>
      <c r="M610" s="16"/>
      <c r="N610" s="16"/>
      <c r="O610" s="16"/>
      <c r="P610" s="13"/>
      <c r="Q610" s="13"/>
      <c r="R610" s="16"/>
      <c r="S610" s="16"/>
      <c r="T610" s="16"/>
      <c r="U610" s="15"/>
    </row>
    <row r="611" spans="1:21" x14ac:dyDescent="0.2">
      <c r="A611" s="17"/>
      <c r="B611" s="17"/>
      <c r="C611" s="12"/>
      <c r="D611" s="15"/>
      <c r="E611" s="15"/>
      <c r="F611" s="15"/>
      <c r="G611" s="15"/>
      <c r="H611" s="15"/>
      <c r="I611" s="13"/>
      <c r="J611" s="13"/>
      <c r="K611" s="14"/>
      <c r="L611" s="15"/>
      <c r="M611" s="16"/>
      <c r="N611" s="16"/>
      <c r="O611" s="16"/>
      <c r="P611" s="13"/>
      <c r="Q611" s="13"/>
      <c r="R611" s="16"/>
      <c r="S611" s="16"/>
      <c r="T611" s="16"/>
      <c r="U611" s="15"/>
    </row>
    <row r="612" spans="1:21" x14ac:dyDescent="0.2">
      <c r="A612" s="17"/>
      <c r="B612" s="17"/>
      <c r="C612" s="12"/>
      <c r="D612" s="15"/>
      <c r="E612" s="15"/>
      <c r="F612" s="15"/>
      <c r="G612" s="15"/>
      <c r="H612" s="15"/>
      <c r="I612" s="13"/>
      <c r="J612" s="13"/>
      <c r="K612" s="14"/>
      <c r="L612" s="15"/>
      <c r="M612" s="16"/>
      <c r="N612" s="16"/>
      <c r="O612" s="16"/>
      <c r="P612" s="13"/>
      <c r="Q612" s="13"/>
      <c r="R612" s="16"/>
      <c r="S612" s="16"/>
      <c r="T612" s="16"/>
      <c r="U612" s="15"/>
    </row>
    <row r="613" spans="1:21" x14ac:dyDescent="0.2">
      <c r="A613" s="17"/>
      <c r="B613" s="17"/>
      <c r="C613" s="12"/>
      <c r="D613" s="15"/>
      <c r="E613" s="15"/>
      <c r="F613" s="15"/>
      <c r="G613" s="15"/>
      <c r="H613" s="15"/>
      <c r="I613" s="13"/>
      <c r="J613" s="13"/>
      <c r="K613" s="14"/>
      <c r="L613" s="15"/>
      <c r="M613" s="16"/>
      <c r="N613" s="16"/>
      <c r="O613" s="16"/>
      <c r="P613" s="13"/>
      <c r="Q613" s="13"/>
      <c r="R613" s="16"/>
      <c r="S613" s="16"/>
      <c r="T613" s="16"/>
      <c r="U613" s="15"/>
    </row>
    <row r="614" spans="1:21" x14ac:dyDescent="0.2">
      <c r="A614" s="17"/>
      <c r="B614" s="17"/>
      <c r="C614" s="12"/>
      <c r="D614" s="15"/>
      <c r="E614" s="15"/>
      <c r="F614" s="15"/>
      <c r="G614" s="15"/>
      <c r="H614" s="15"/>
      <c r="I614" s="13"/>
      <c r="J614" s="13"/>
      <c r="K614" s="14"/>
      <c r="L614" s="15"/>
      <c r="M614" s="16"/>
      <c r="N614" s="16"/>
      <c r="O614" s="16"/>
      <c r="P614" s="13"/>
      <c r="Q614" s="13"/>
      <c r="R614" s="16"/>
      <c r="S614" s="16"/>
      <c r="T614" s="16"/>
      <c r="U614" s="15"/>
    </row>
    <row r="615" spans="1:21" x14ac:dyDescent="0.2">
      <c r="A615" s="17"/>
      <c r="B615" s="17"/>
      <c r="C615" s="12"/>
      <c r="D615" s="15"/>
      <c r="E615" s="15"/>
      <c r="F615" s="15"/>
      <c r="G615" s="15"/>
      <c r="H615" s="15"/>
      <c r="I615" s="13"/>
      <c r="J615" s="13"/>
      <c r="K615" s="14"/>
      <c r="L615" s="15"/>
      <c r="M615" s="16"/>
      <c r="N615" s="16"/>
      <c r="O615" s="16"/>
      <c r="P615" s="13"/>
      <c r="Q615" s="13"/>
      <c r="R615" s="16"/>
      <c r="S615" s="16"/>
      <c r="T615" s="16"/>
      <c r="U615" s="15"/>
    </row>
    <row r="616" spans="1:21" x14ac:dyDescent="0.2">
      <c r="A616" s="17"/>
      <c r="B616" s="17"/>
      <c r="C616" s="12"/>
      <c r="D616" s="15"/>
      <c r="E616" s="15"/>
      <c r="F616" s="15"/>
      <c r="G616" s="15"/>
      <c r="H616" s="15"/>
      <c r="I616" s="13"/>
      <c r="J616" s="13"/>
      <c r="K616" s="14"/>
      <c r="L616" s="15"/>
      <c r="M616" s="16"/>
      <c r="N616" s="16"/>
      <c r="O616" s="16"/>
      <c r="P616" s="13"/>
      <c r="Q616" s="13"/>
      <c r="R616" s="16"/>
      <c r="S616" s="16"/>
      <c r="T616" s="16"/>
      <c r="U616" s="15"/>
    </row>
    <row r="617" spans="1:21" x14ac:dyDescent="0.2">
      <c r="A617" s="17"/>
      <c r="B617" s="17"/>
      <c r="C617" s="12"/>
      <c r="D617" s="15"/>
      <c r="E617" s="15"/>
      <c r="F617" s="15"/>
      <c r="G617" s="15"/>
      <c r="H617" s="15"/>
      <c r="I617" s="13"/>
      <c r="J617" s="13"/>
      <c r="K617" s="14"/>
      <c r="L617" s="15"/>
      <c r="M617" s="16"/>
      <c r="N617" s="16"/>
      <c r="O617" s="16"/>
      <c r="P617" s="13"/>
      <c r="Q617" s="13"/>
      <c r="R617" s="16"/>
      <c r="S617" s="16"/>
      <c r="T617" s="16"/>
      <c r="U617" s="15"/>
    </row>
    <row r="618" spans="1:21" x14ac:dyDescent="0.2">
      <c r="A618" s="17"/>
      <c r="B618" s="17"/>
      <c r="C618" s="12"/>
      <c r="D618" s="15"/>
      <c r="E618" s="15"/>
      <c r="F618" s="15"/>
      <c r="G618" s="15"/>
      <c r="H618" s="15"/>
      <c r="I618" s="13"/>
      <c r="J618" s="13"/>
      <c r="K618" s="14"/>
      <c r="L618" s="15"/>
      <c r="M618" s="16"/>
      <c r="N618" s="16"/>
      <c r="O618" s="16"/>
      <c r="P618" s="13"/>
      <c r="Q618" s="13"/>
      <c r="R618" s="16"/>
      <c r="S618" s="16"/>
      <c r="T618" s="16"/>
      <c r="U618" s="15"/>
    </row>
    <row r="619" spans="1:21" x14ac:dyDescent="0.2">
      <c r="A619" s="17"/>
      <c r="B619" s="17"/>
      <c r="C619" s="12"/>
      <c r="D619" s="15"/>
      <c r="E619" s="15"/>
      <c r="F619" s="15"/>
      <c r="G619" s="15"/>
      <c r="H619" s="15"/>
      <c r="I619" s="13"/>
      <c r="J619" s="13"/>
      <c r="K619" s="14"/>
      <c r="L619" s="15"/>
      <c r="M619" s="16"/>
      <c r="N619" s="16"/>
      <c r="O619" s="16"/>
      <c r="P619" s="13"/>
      <c r="Q619" s="13"/>
      <c r="R619" s="16"/>
      <c r="S619" s="16"/>
      <c r="T619" s="16"/>
      <c r="U619" s="15"/>
    </row>
    <row r="620" spans="1:21" x14ac:dyDescent="0.2">
      <c r="A620" s="17"/>
      <c r="B620" s="17"/>
      <c r="C620" s="12"/>
      <c r="D620" s="15"/>
      <c r="E620" s="15"/>
      <c r="F620" s="15"/>
      <c r="G620" s="15"/>
      <c r="H620" s="15"/>
      <c r="I620" s="13"/>
      <c r="J620" s="13"/>
      <c r="K620" s="14"/>
      <c r="L620" s="15"/>
      <c r="M620" s="16"/>
      <c r="N620" s="16"/>
      <c r="O620" s="16"/>
      <c r="P620" s="13"/>
      <c r="Q620" s="13"/>
      <c r="R620" s="16"/>
      <c r="S620" s="16"/>
      <c r="T620" s="16"/>
      <c r="U620" s="15"/>
    </row>
    <row r="621" spans="1:21" x14ac:dyDescent="0.2">
      <c r="A621" s="17"/>
      <c r="B621" s="17"/>
      <c r="C621" s="12"/>
      <c r="D621" s="15"/>
      <c r="E621" s="15"/>
      <c r="F621" s="15"/>
      <c r="G621" s="15"/>
      <c r="H621" s="15"/>
      <c r="I621" s="13"/>
      <c r="J621" s="13"/>
      <c r="K621" s="14"/>
      <c r="L621" s="15"/>
      <c r="M621" s="16"/>
      <c r="N621" s="16"/>
      <c r="O621" s="16"/>
      <c r="P621" s="13"/>
      <c r="Q621" s="13"/>
      <c r="R621" s="16"/>
      <c r="S621" s="16"/>
      <c r="T621" s="16"/>
      <c r="U621" s="15"/>
    </row>
    <row r="622" spans="1:21" x14ac:dyDescent="0.2">
      <c r="A622" s="17"/>
      <c r="B622" s="17"/>
      <c r="C622" s="12"/>
      <c r="D622" s="15"/>
      <c r="E622" s="15"/>
      <c r="F622" s="15"/>
      <c r="G622" s="15"/>
      <c r="H622" s="15"/>
      <c r="I622" s="13"/>
      <c r="J622" s="13"/>
      <c r="K622" s="14"/>
      <c r="L622" s="15"/>
      <c r="M622" s="16"/>
      <c r="N622" s="16"/>
      <c r="O622" s="16"/>
      <c r="P622" s="13"/>
      <c r="Q622" s="13"/>
      <c r="R622" s="16"/>
      <c r="S622" s="16"/>
      <c r="T622" s="16"/>
      <c r="U622" s="15"/>
    </row>
    <row r="623" spans="1:21" x14ac:dyDescent="0.2">
      <c r="A623" s="17"/>
      <c r="B623" s="17"/>
      <c r="C623" s="12"/>
      <c r="D623" s="15"/>
      <c r="E623" s="15"/>
      <c r="F623" s="15"/>
      <c r="G623" s="15"/>
      <c r="H623" s="15"/>
      <c r="I623" s="13"/>
      <c r="J623" s="13"/>
      <c r="K623" s="14"/>
      <c r="L623" s="15"/>
      <c r="M623" s="16"/>
      <c r="N623" s="16"/>
      <c r="O623" s="16"/>
      <c r="P623" s="13"/>
      <c r="Q623" s="13"/>
      <c r="R623" s="16"/>
      <c r="S623" s="16"/>
      <c r="T623" s="16"/>
      <c r="U623" s="15"/>
    </row>
    <row r="624" spans="1:21" x14ac:dyDescent="0.2">
      <c r="A624" s="17"/>
      <c r="B624" s="17"/>
      <c r="C624" s="12"/>
      <c r="D624" s="15"/>
      <c r="E624" s="15"/>
      <c r="F624" s="15"/>
      <c r="G624" s="15"/>
      <c r="H624" s="15"/>
      <c r="I624" s="13"/>
      <c r="J624" s="13"/>
      <c r="K624" s="14"/>
      <c r="L624" s="15"/>
      <c r="M624" s="16"/>
      <c r="N624" s="16"/>
      <c r="O624" s="16"/>
      <c r="P624" s="13"/>
      <c r="Q624" s="13"/>
      <c r="R624" s="16"/>
      <c r="S624" s="16"/>
      <c r="T624" s="16"/>
      <c r="U624" s="15"/>
    </row>
    <row r="625" spans="1:21" x14ac:dyDescent="0.2">
      <c r="A625" s="17"/>
      <c r="B625" s="17"/>
      <c r="C625" s="12"/>
      <c r="D625" s="15"/>
      <c r="E625" s="15"/>
      <c r="F625" s="15"/>
      <c r="G625" s="15"/>
      <c r="H625" s="15"/>
      <c r="I625" s="13"/>
      <c r="J625" s="13"/>
      <c r="K625" s="14"/>
      <c r="L625" s="15"/>
      <c r="M625" s="16"/>
      <c r="N625" s="16"/>
      <c r="O625" s="16"/>
      <c r="P625" s="13"/>
      <c r="Q625" s="13"/>
      <c r="R625" s="16"/>
      <c r="S625" s="16"/>
      <c r="T625" s="16"/>
      <c r="U625" s="15"/>
    </row>
    <row r="626" spans="1:21" x14ac:dyDescent="0.2">
      <c r="A626" s="17"/>
      <c r="B626" s="17"/>
      <c r="C626" s="12"/>
      <c r="D626" s="15"/>
      <c r="E626" s="15"/>
      <c r="F626" s="15"/>
      <c r="G626" s="15"/>
      <c r="H626" s="15"/>
      <c r="I626" s="13"/>
      <c r="J626" s="13"/>
      <c r="K626" s="14"/>
      <c r="L626" s="15"/>
      <c r="M626" s="16"/>
      <c r="N626" s="16"/>
      <c r="O626" s="16"/>
      <c r="P626" s="13"/>
      <c r="Q626" s="13"/>
      <c r="R626" s="16"/>
      <c r="S626" s="16"/>
      <c r="T626" s="16"/>
      <c r="U626" s="15"/>
    </row>
    <row r="627" spans="1:21" x14ac:dyDescent="0.2">
      <c r="A627" s="17"/>
      <c r="B627" s="17"/>
      <c r="C627" s="12"/>
      <c r="D627" s="15"/>
      <c r="E627" s="15"/>
      <c r="F627" s="15"/>
      <c r="G627" s="15"/>
      <c r="H627" s="15"/>
      <c r="I627" s="13"/>
      <c r="J627" s="13"/>
      <c r="K627" s="14"/>
      <c r="L627" s="15"/>
      <c r="M627" s="16"/>
      <c r="N627" s="16"/>
      <c r="O627" s="16"/>
      <c r="P627" s="13"/>
      <c r="Q627" s="13"/>
      <c r="R627" s="16"/>
      <c r="S627" s="16"/>
      <c r="T627" s="16"/>
      <c r="U627" s="15"/>
    </row>
    <row r="628" spans="1:21" x14ac:dyDescent="0.2">
      <c r="A628" s="17"/>
      <c r="B628" s="17"/>
      <c r="C628" s="12"/>
      <c r="D628" s="15"/>
      <c r="E628" s="15"/>
      <c r="F628" s="15"/>
      <c r="G628" s="15"/>
      <c r="H628" s="15"/>
      <c r="I628" s="13"/>
      <c r="J628" s="13"/>
      <c r="K628" s="14"/>
      <c r="L628" s="15"/>
      <c r="M628" s="16"/>
      <c r="N628" s="16"/>
      <c r="O628" s="16"/>
      <c r="P628" s="13"/>
      <c r="Q628" s="13"/>
      <c r="R628" s="16"/>
      <c r="S628" s="16"/>
      <c r="T628" s="16"/>
      <c r="U628" s="15"/>
    </row>
    <row r="629" spans="1:21" x14ac:dyDescent="0.2">
      <c r="A629" s="17"/>
      <c r="B629" s="17"/>
      <c r="C629" s="12"/>
      <c r="D629" s="15"/>
      <c r="E629" s="15"/>
      <c r="F629" s="15"/>
      <c r="G629" s="15"/>
      <c r="H629" s="15"/>
      <c r="I629" s="13"/>
      <c r="J629" s="13"/>
      <c r="K629" s="14"/>
      <c r="L629" s="15"/>
      <c r="M629" s="16"/>
      <c r="N629" s="16"/>
      <c r="O629" s="16"/>
      <c r="P629" s="13"/>
      <c r="Q629" s="13"/>
      <c r="R629" s="16"/>
      <c r="S629" s="16"/>
      <c r="T629" s="16"/>
      <c r="U629" s="15"/>
    </row>
    <row r="630" spans="1:21" x14ac:dyDescent="0.2">
      <c r="A630" s="17"/>
      <c r="B630" s="17"/>
      <c r="C630" s="12"/>
      <c r="D630" s="15"/>
      <c r="E630" s="15"/>
      <c r="F630" s="15"/>
      <c r="G630" s="15"/>
      <c r="H630" s="15"/>
      <c r="I630" s="13"/>
      <c r="J630" s="13"/>
      <c r="K630" s="14"/>
      <c r="L630" s="15"/>
      <c r="M630" s="16"/>
      <c r="N630" s="16"/>
      <c r="O630" s="16"/>
      <c r="P630" s="13"/>
      <c r="Q630" s="13"/>
      <c r="R630" s="16"/>
      <c r="S630" s="16"/>
      <c r="T630" s="16"/>
      <c r="U630" s="15"/>
    </row>
    <row r="631" spans="1:21" x14ac:dyDescent="0.2">
      <c r="A631" s="17"/>
      <c r="B631" s="17"/>
      <c r="C631" s="12"/>
      <c r="D631" s="15"/>
      <c r="E631" s="15"/>
      <c r="F631" s="15"/>
      <c r="G631" s="15"/>
      <c r="H631" s="15"/>
      <c r="I631" s="13"/>
      <c r="J631" s="13"/>
      <c r="K631" s="14"/>
      <c r="L631" s="15"/>
      <c r="M631" s="16"/>
      <c r="N631" s="16"/>
      <c r="O631" s="16"/>
      <c r="P631" s="13"/>
      <c r="Q631" s="13"/>
      <c r="R631" s="16"/>
      <c r="S631" s="16"/>
      <c r="T631" s="16"/>
      <c r="U631" s="15"/>
    </row>
    <row r="632" spans="1:21" x14ac:dyDescent="0.2">
      <c r="A632" s="17"/>
      <c r="B632" s="17"/>
      <c r="C632" s="12"/>
      <c r="D632" s="15"/>
      <c r="E632" s="15"/>
      <c r="F632" s="15"/>
      <c r="G632" s="15"/>
      <c r="H632" s="15"/>
      <c r="I632" s="13"/>
      <c r="J632" s="13"/>
      <c r="K632" s="14"/>
      <c r="L632" s="15"/>
      <c r="M632" s="16"/>
      <c r="N632" s="16"/>
      <c r="O632" s="16"/>
      <c r="P632" s="13"/>
      <c r="Q632" s="13"/>
      <c r="R632" s="16"/>
      <c r="S632" s="16"/>
      <c r="T632" s="16"/>
      <c r="U632" s="15"/>
    </row>
    <row r="633" spans="1:21" x14ac:dyDescent="0.2">
      <c r="A633" s="17"/>
      <c r="B633" s="17"/>
      <c r="C633" s="12"/>
      <c r="D633" s="15"/>
      <c r="E633" s="15"/>
      <c r="F633" s="15"/>
      <c r="G633" s="15"/>
      <c r="H633" s="15"/>
      <c r="I633" s="13"/>
      <c r="J633" s="13"/>
      <c r="K633" s="14"/>
      <c r="L633" s="15"/>
      <c r="M633" s="16"/>
      <c r="N633" s="16"/>
      <c r="O633" s="16"/>
      <c r="P633" s="13"/>
      <c r="Q633" s="13"/>
      <c r="R633" s="16"/>
      <c r="S633" s="16"/>
      <c r="T633" s="16"/>
      <c r="U633" s="15"/>
    </row>
    <row r="634" spans="1:21" x14ac:dyDescent="0.2">
      <c r="A634" s="17"/>
      <c r="B634" s="17"/>
      <c r="C634" s="12"/>
      <c r="D634" s="15"/>
      <c r="E634" s="15"/>
      <c r="F634" s="15"/>
      <c r="G634" s="15"/>
      <c r="H634" s="15"/>
      <c r="I634" s="13"/>
      <c r="J634" s="13"/>
      <c r="K634" s="14"/>
      <c r="L634" s="15"/>
      <c r="M634" s="16"/>
      <c r="N634" s="16"/>
      <c r="O634" s="16"/>
      <c r="P634" s="13"/>
      <c r="Q634" s="13"/>
      <c r="R634" s="16"/>
      <c r="S634" s="16"/>
      <c r="T634" s="16"/>
      <c r="U634" s="15"/>
    </row>
    <row r="635" spans="1:21" x14ac:dyDescent="0.2">
      <c r="A635" s="17"/>
      <c r="B635" s="17"/>
      <c r="C635" s="12"/>
      <c r="D635" s="15"/>
      <c r="E635" s="15"/>
      <c r="F635" s="15"/>
      <c r="G635" s="15"/>
      <c r="H635" s="15"/>
      <c r="I635" s="13"/>
      <c r="J635" s="13"/>
      <c r="K635" s="14"/>
      <c r="L635" s="15"/>
      <c r="M635" s="16"/>
      <c r="N635" s="16"/>
      <c r="O635" s="16"/>
      <c r="P635" s="13"/>
      <c r="Q635" s="13"/>
      <c r="R635" s="16"/>
      <c r="S635" s="16"/>
      <c r="T635" s="16"/>
      <c r="U635" s="15"/>
    </row>
    <row r="636" spans="1:21" x14ac:dyDescent="0.2">
      <c r="A636" s="17"/>
      <c r="B636" s="17"/>
      <c r="C636" s="12"/>
      <c r="D636" s="15"/>
      <c r="E636" s="15"/>
      <c r="F636" s="15"/>
      <c r="G636" s="15"/>
      <c r="H636" s="15"/>
      <c r="I636" s="13"/>
      <c r="J636" s="13"/>
      <c r="K636" s="14"/>
      <c r="L636" s="15"/>
      <c r="M636" s="16"/>
      <c r="N636" s="16"/>
      <c r="O636" s="16"/>
      <c r="P636" s="13"/>
      <c r="Q636" s="13"/>
      <c r="R636" s="16"/>
      <c r="S636" s="16"/>
      <c r="T636" s="16"/>
      <c r="U636" s="15"/>
    </row>
    <row r="637" spans="1:21" x14ac:dyDescent="0.2">
      <c r="A637" s="17"/>
      <c r="B637" s="17"/>
      <c r="C637" s="12"/>
      <c r="D637" s="15"/>
      <c r="E637" s="15"/>
      <c r="F637" s="15"/>
      <c r="G637" s="15"/>
      <c r="H637" s="15"/>
      <c r="I637" s="13"/>
      <c r="J637" s="13"/>
      <c r="K637" s="14"/>
      <c r="L637" s="15"/>
      <c r="M637" s="16"/>
      <c r="N637" s="16"/>
      <c r="O637" s="16"/>
      <c r="P637" s="13"/>
      <c r="Q637" s="13"/>
      <c r="R637" s="16"/>
      <c r="S637" s="16"/>
      <c r="T637" s="16"/>
      <c r="U637" s="15"/>
    </row>
    <row r="638" spans="1:21" x14ac:dyDescent="0.2">
      <c r="A638" s="17"/>
      <c r="B638" s="17"/>
      <c r="C638" s="12"/>
      <c r="D638" s="15"/>
      <c r="E638" s="15"/>
      <c r="F638" s="15"/>
      <c r="G638" s="15"/>
      <c r="H638" s="15"/>
      <c r="I638" s="13"/>
      <c r="J638" s="13"/>
      <c r="K638" s="14"/>
      <c r="L638" s="15"/>
      <c r="M638" s="16"/>
      <c r="N638" s="16"/>
      <c r="O638" s="16"/>
      <c r="P638" s="13"/>
      <c r="Q638" s="13"/>
      <c r="R638" s="16"/>
      <c r="S638" s="16"/>
      <c r="T638" s="16"/>
      <c r="U638" s="15"/>
    </row>
    <row r="639" spans="1:21" x14ac:dyDescent="0.2">
      <c r="A639" s="17"/>
      <c r="B639" s="17"/>
      <c r="C639" s="12"/>
      <c r="D639" s="15"/>
      <c r="E639" s="15"/>
      <c r="F639" s="15"/>
      <c r="G639" s="15"/>
      <c r="H639" s="15"/>
      <c r="I639" s="13"/>
      <c r="J639" s="13"/>
      <c r="K639" s="14"/>
      <c r="L639" s="15"/>
      <c r="M639" s="16"/>
      <c r="N639" s="16"/>
      <c r="O639" s="16"/>
      <c r="P639" s="13"/>
      <c r="Q639" s="13"/>
      <c r="R639" s="16"/>
      <c r="S639" s="16"/>
      <c r="T639" s="16"/>
      <c r="U639" s="15"/>
    </row>
    <row r="640" spans="1:21" x14ac:dyDescent="0.2">
      <c r="A640" s="17"/>
      <c r="B640" s="17"/>
      <c r="C640" s="12"/>
      <c r="D640" s="15"/>
      <c r="E640" s="15"/>
      <c r="F640" s="15"/>
      <c r="G640" s="15"/>
      <c r="H640" s="15"/>
      <c r="I640" s="13"/>
      <c r="J640" s="13"/>
      <c r="K640" s="14"/>
      <c r="L640" s="15"/>
      <c r="M640" s="16"/>
      <c r="N640" s="16"/>
      <c r="O640" s="16"/>
      <c r="P640" s="13"/>
      <c r="Q640" s="13"/>
      <c r="R640" s="16"/>
      <c r="S640" s="16"/>
      <c r="T640" s="16"/>
      <c r="U640" s="15"/>
    </row>
    <row r="641" spans="1:21" x14ac:dyDescent="0.2">
      <c r="A641" s="17"/>
      <c r="B641" s="17"/>
      <c r="C641" s="12"/>
      <c r="D641" s="15"/>
      <c r="E641" s="15"/>
      <c r="F641" s="15"/>
      <c r="G641" s="15"/>
      <c r="H641" s="15"/>
      <c r="I641" s="13"/>
      <c r="J641" s="13"/>
      <c r="K641" s="14"/>
      <c r="L641" s="15"/>
      <c r="M641" s="16"/>
      <c r="N641" s="16"/>
      <c r="O641" s="16"/>
      <c r="P641" s="13"/>
      <c r="Q641" s="13"/>
      <c r="R641" s="16"/>
      <c r="S641" s="16"/>
      <c r="T641" s="16"/>
      <c r="U641" s="15"/>
    </row>
    <row r="642" spans="1:21" x14ac:dyDescent="0.2">
      <c r="A642" s="17"/>
      <c r="B642" s="17"/>
      <c r="C642" s="12"/>
      <c r="D642" s="15"/>
      <c r="E642" s="15"/>
      <c r="F642" s="15"/>
      <c r="G642" s="15"/>
      <c r="H642" s="15"/>
      <c r="I642" s="13"/>
      <c r="J642" s="13"/>
      <c r="K642" s="14"/>
      <c r="L642" s="15"/>
      <c r="M642" s="16"/>
      <c r="N642" s="16"/>
      <c r="O642" s="16"/>
      <c r="P642" s="13"/>
      <c r="Q642" s="13"/>
      <c r="R642" s="16"/>
      <c r="S642" s="16"/>
      <c r="T642" s="16"/>
      <c r="U642" s="15"/>
    </row>
    <row r="643" spans="1:21" x14ac:dyDescent="0.2">
      <c r="A643" s="17"/>
      <c r="B643" s="17"/>
      <c r="C643" s="12"/>
      <c r="D643" s="15"/>
      <c r="E643" s="15"/>
      <c r="F643" s="15"/>
      <c r="G643" s="15"/>
      <c r="H643" s="15"/>
      <c r="I643" s="13"/>
      <c r="J643" s="13"/>
      <c r="K643" s="14"/>
      <c r="L643" s="15"/>
      <c r="M643" s="16"/>
      <c r="N643" s="16"/>
      <c r="O643" s="16"/>
      <c r="P643" s="13"/>
      <c r="Q643" s="13"/>
      <c r="R643" s="16"/>
      <c r="S643" s="16"/>
      <c r="T643" s="16"/>
      <c r="U643" s="15"/>
    </row>
    <row r="644" spans="1:21" x14ac:dyDescent="0.2">
      <c r="A644" s="17"/>
      <c r="B644" s="17"/>
      <c r="C644" s="12"/>
      <c r="D644" s="15"/>
      <c r="E644" s="15"/>
      <c r="F644" s="15"/>
      <c r="G644" s="15"/>
      <c r="H644" s="15"/>
      <c r="I644" s="13"/>
      <c r="J644" s="13"/>
      <c r="K644" s="14"/>
      <c r="L644" s="15"/>
      <c r="M644" s="16"/>
      <c r="N644" s="16"/>
      <c r="O644" s="16"/>
      <c r="P644" s="13"/>
      <c r="Q644" s="13"/>
      <c r="R644" s="16"/>
      <c r="S644" s="16"/>
      <c r="T644" s="16"/>
      <c r="U644" s="15"/>
    </row>
    <row r="645" spans="1:21" x14ac:dyDescent="0.2">
      <c r="A645" s="17"/>
      <c r="B645" s="17"/>
      <c r="C645" s="12"/>
      <c r="D645" s="15"/>
      <c r="E645" s="15"/>
      <c r="F645" s="15"/>
      <c r="G645" s="15"/>
      <c r="H645" s="15"/>
      <c r="I645" s="13"/>
      <c r="J645" s="13"/>
      <c r="K645" s="14"/>
      <c r="L645" s="15"/>
      <c r="M645" s="16"/>
      <c r="N645" s="16"/>
      <c r="O645" s="16"/>
      <c r="P645" s="13"/>
      <c r="Q645" s="13"/>
      <c r="R645" s="16"/>
      <c r="S645" s="16"/>
      <c r="T645" s="16"/>
      <c r="U645" s="15"/>
    </row>
    <row r="646" spans="1:21" x14ac:dyDescent="0.2">
      <c r="A646" s="17"/>
      <c r="B646" s="17"/>
      <c r="C646" s="12"/>
      <c r="D646" s="15"/>
      <c r="E646" s="15"/>
      <c r="F646" s="15"/>
      <c r="G646" s="15"/>
      <c r="H646" s="15"/>
      <c r="I646" s="13"/>
      <c r="J646" s="13"/>
      <c r="K646" s="14"/>
      <c r="L646" s="15"/>
      <c r="M646" s="16"/>
      <c r="N646" s="16"/>
      <c r="O646" s="16"/>
      <c r="P646" s="13"/>
      <c r="Q646" s="13"/>
      <c r="R646" s="16"/>
      <c r="S646" s="16"/>
      <c r="T646" s="16"/>
      <c r="U646" s="15"/>
    </row>
    <row r="647" spans="1:21" x14ac:dyDescent="0.2">
      <c r="A647" s="17"/>
      <c r="B647" s="17"/>
      <c r="C647" s="12"/>
      <c r="D647" s="15"/>
      <c r="E647" s="15"/>
      <c r="F647" s="15"/>
      <c r="G647" s="15"/>
      <c r="H647" s="15"/>
      <c r="I647" s="13"/>
      <c r="J647" s="13"/>
      <c r="K647" s="14"/>
      <c r="L647" s="15"/>
      <c r="M647" s="16"/>
      <c r="N647" s="16"/>
      <c r="O647" s="16"/>
      <c r="P647" s="13"/>
      <c r="Q647" s="13"/>
      <c r="R647" s="16"/>
      <c r="S647" s="16"/>
      <c r="T647" s="16"/>
      <c r="U647" s="15"/>
    </row>
    <row r="648" spans="1:21" x14ac:dyDescent="0.2">
      <c r="A648" s="17"/>
      <c r="B648" s="17"/>
      <c r="C648" s="12"/>
      <c r="D648" s="15"/>
      <c r="E648" s="15"/>
      <c r="F648" s="15"/>
      <c r="G648" s="15"/>
      <c r="H648" s="15"/>
      <c r="I648" s="13"/>
      <c r="J648" s="13"/>
      <c r="K648" s="14"/>
      <c r="L648" s="15"/>
      <c r="M648" s="16"/>
      <c r="N648" s="16"/>
      <c r="O648" s="16"/>
      <c r="P648" s="13"/>
      <c r="Q648" s="13"/>
      <c r="R648" s="16"/>
      <c r="S648" s="16"/>
      <c r="T648" s="16"/>
      <c r="U648" s="15"/>
    </row>
    <row r="649" spans="1:21" x14ac:dyDescent="0.2">
      <c r="A649" s="17"/>
      <c r="B649" s="17"/>
      <c r="C649" s="12"/>
      <c r="D649" s="15"/>
      <c r="E649" s="15"/>
      <c r="F649" s="15"/>
      <c r="G649" s="15"/>
      <c r="H649" s="15"/>
      <c r="I649" s="13"/>
      <c r="J649" s="13"/>
      <c r="K649" s="14"/>
      <c r="L649" s="15"/>
      <c r="M649" s="16"/>
      <c r="N649" s="16"/>
      <c r="O649" s="16"/>
      <c r="P649" s="13"/>
      <c r="Q649" s="13"/>
      <c r="R649" s="16"/>
      <c r="S649" s="16"/>
      <c r="T649" s="16"/>
      <c r="U649" s="15"/>
    </row>
    <row r="650" spans="1:21" x14ac:dyDescent="0.2">
      <c r="A650" s="17"/>
      <c r="B650" s="17"/>
      <c r="C650" s="12"/>
      <c r="D650" s="15"/>
      <c r="E650" s="15"/>
      <c r="F650" s="15"/>
      <c r="G650" s="15"/>
      <c r="H650" s="15"/>
      <c r="I650" s="13"/>
      <c r="J650" s="13"/>
      <c r="K650" s="14"/>
      <c r="L650" s="15"/>
      <c r="M650" s="16"/>
      <c r="N650" s="16"/>
      <c r="O650" s="16"/>
      <c r="P650" s="13"/>
      <c r="Q650" s="13"/>
      <c r="R650" s="16"/>
      <c r="S650" s="16"/>
      <c r="T650" s="16"/>
      <c r="U650" s="15"/>
    </row>
    <row r="651" spans="1:21" x14ac:dyDescent="0.2">
      <c r="A651" s="17"/>
      <c r="B651" s="17"/>
      <c r="C651" s="12"/>
      <c r="D651" s="15"/>
      <c r="E651" s="15"/>
      <c r="F651" s="15"/>
      <c r="G651" s="15"/>
      <c r="H651" s="15"/>
      <c r="I651" s="13"/>
      <c r="J651" s="13"/>
      <c r="K651" s="14"/>
      <c r="L651" s="15"/>
      <c r="M651" s="16"/>
      <c r="N651" s="16"/>
      <c r="O651" s="16"/>
      <c r="P651" s="13"/>
      <c r="Q651" s="13"/>
      <c r="R651" s="16"/>
      <c r="S651" s="16"/>
      <c r="T651" s="16"/>
      <c r="U651" s="15"/>
    </row>
    <row r="652" spans="1:21" x14ac:dyDescent="0.2">
      <c r="A652" s="17"/>
      <c r="B652" s="17"/>
      <c r="C652" s="12"/>
      <c r="D652" s="15"/>
      <c r="E652" s="15"/>
      <c r="F652" s="15"/>
      <c r="G652" s="15"/>
      <c r="H652" s="15"/>
      <c r="I652" s="13"/>
      <c r="J652" s="13"/>
      <c r="K652" s="14"/>
      <c r="L652" s="15"/>
      <c r="M652" s="16"/>
      <c r="N652" s="16"/>
      <c r="O652" s="16"/>
      <c r="P652" s="13"/>
      <c r="Q652" s="13"/>
      <c r="R652" s="16"/>
      <c r="S652" s="16"/>
      <c r="T652" s="16"/>
      <c r="U652" s="15"/>
    </row>
    <row r="653" spans="1:21" x14ac:dyDescent="0.2">
      <c r="A653" s="17"/>
      <c r="B653" s="17"/>
      <c r="C653" s="12"/>
      <c r="D653" s="15"/>
      <c r="E653" s="15"/>
      <c r="F653" s="15"/>
      <c r="G653" s="15"/>
      <c r="H653" s="15"/>
      <c r="I653" s="13"/>
      <c r="J653" s="13"/>
      <c r="K653" s="14"/>
      <c r="L653" s="15"/>
      <c r="M653" s="16"/>
      <c r="N653" s="16"/>
      <c r="O653" s="16"/>
      <c r="P653" s="13"/>
      <c r="Q653" s="13"/>
      <c r="R653" s="16"/>
      <c r="S653" s="16"/>
      <c r="T653" s="16"/>
      <c r="U653" s="15"/>
    </row>
    <row r="654" spans="1:21" x14ac:dyDescent="0.2">
      <c r="A654" s="17"/>
      <c r="B654" s="17"/>
      <c r="C654" s="12"/>
      <c r="D654" s="15"/>
      <c r="E654" s="15"/>
      <c r="F654" s="15"/>
      <c r="G654" s="15"/>
      <c r="H654" s="15"/>
      <c r="I654" s="13"/>
      <c r="J654" s="13"/>
      <c r="K654" s="14"/>
      <c r="L654" s="15"/>
      <c r="M654" s="16"/>
      <c r="N654" s="16"/>
      <c r="O654" s="16"/>
      <c r="P654" s="13"/>
      <c r="Q654" s="13"/>
      <c r="R654" s="16"/>
      <c r="S654" s="16"/>
      <c r="T654" s="16"/>
      <c r="U654" s="15"/>
    </row>
    <row r="655" spans="1:21" x14ac:dyDescent="0.2">
      <c r="A655" s="17"/>
      <c r="B655" s="17"/>
      <c r="C655" s="12"/>
      <c r="D655" s="15"/>
      <c r="E655" s="15"/>
      <c r="F655" s="15"/>
      <c r="G655" s="15"/>
      <c r="H655" s="15"/>
      <c r="I655" s="13"/>
      <c r="J655" s="13"/>
      <c r="K655" s="14"/>
      <c r="L655" s="15"/>
      <c r="M655" s="16"/>
      <c r="N655" s="16"/>
      <c r="O655" s="16"/>
      <c r="P655" s="13"/>
      <c r="Q655" s="13"/>
      <c r="R655" s="16"/>
      <c r="S655" s="16"/>
      <c r="T655" s="16"/>
      <c r="U655" s="15"/>
    </row>
    <row r="656" spans="1:21" x14ac:dyDescent="0.2">
      <c r="A656" s="17"/>
      <c r="B656" s="17"/>
      <c r="C656" s="12"/>
      <c r="D656" s="15"/>
      <c r="E656" s="15"/>
      <c r="F656" s="15"/>
      <c r="G656" s="15"/>
      <c r="H656" s="15"/>
      <c r="I656" s="13"/>
      <c r="J656" s="13"/>
      <c r="K656" s="14"/>
      <c r="L656" s="15"/>
      <c r="M656" s="16"/>
      <c r="N656" s="16"/>
      <c r="O656" s="16"/>
      <c r="P656" s="13"/>
      <c r="Q656" s="13"/>
      <c r="R656" s="16"/>
      <c r="S656" s="16"/>
      <c r="T656" s="16"/>
      <c r="U656" s="15"/>
    </row>
    <row r="657" spans="1:21" x14ac:dyDescent="0.2">
      <c r="A657" s="17"/>
      <c r="B657" s="17"/>
      <c r="C657" s="12"/>
      <c r="D657" s="15"/>
      <c r="E657" s="15"/>
      <c r="F657" s="15"/>
      <c r="G657" s="15"/>
      <c r="H657" s="15"/>
      <c r="I657" s="13"/>
      <c r="J657" s="13"/>
      <c r="K657" s="14"/>
      <c r="L657" s="15"/>
      <c r="M657" s="16"/>
      <c r="N657" s="16"/>
      <c r="O657" s="16"/>
      <c r="P657" s="13"/>
      <c r="Q657" s="13"/>
      <c r="R657" s="16"/>
      <c r="S657" s="16"/>
      <c r="T657" s="16"/>
      <c r="U657" s="15"/>
    </row>
    <row r="658" spans="1:21" x14ac:dyDescent="0.2">
      <c r="A658" s="17"/>
      <c r="B658" s="17"/>
      <c r="C658" s="12"/>
      <c r="D658" s="15"/>
      <c r="E658" s="15"/>
      <c r="F658" s="15"/>
      <c r="G658" s="15"/>
      <c r="H658" s="15"/>
      <c r="I658" s="13"/>
      <c r="J658" s="13"/>
      <c r="K658" s="14"/>
      <c r="L658" s="15"/>
      <c r="M658" s="16"/>
      <c r="N658" s="16"/>
      <c r="O658" s="16"/>
      <c r="P658" s="13"/>
      <c r="Q658" s="13"/>
      <c r="R658" s="16"/>
      <c r="S658" s="16"/>
      <c r="T658" s="16"/>
      <c r="U658" s="15"/>
    </row>
    <row r="659" spans="1:21" x14ac:dyDescent="0.2">
      <c r="A659" s="17"/>
      <c r="B659" s="17"/>
      <c r="C659" s="12"/>
      <c r="D659" s="15"/>
      <c r="E659" s="15"/>
      <c r="F659" s="15"/>
      <c r="G659" s="15"/>
      <c r="H659" s="15"/>
      <c r="I659" s="13"/>
      <c r="J659" s="13"/>
      <c r="K659" s="14"/>
      <c r="L659" s="15"/>
      <c r="M659" s="16"/>
      <c r="N659" s="16"/>
      <c r="O659" s="16"/>
      <c r="P659" s="13"/>
      <c r="Q659" s="13"/>
      <c r="R659" s="16"/>
      <c r="S659" s="16"/>
      <c r="T659" s="16"/>
      <c r="U659" s="15"/>
    </row>
    <row r="660" spans="1:21" x14ac:dyDescent="0.2">
      <c r="A660" s="17"/>
      <c r="B660" s="17"/>
      <c r="C660" s="12"/>
      <c r="D660" s="15"/>
      <c r="E660" s="15"/>
      <c r="F660" s="15"/>
      <c r="G660" s="15"/>
      <c r="H660" s="15"/>
      <c r="I660" s="13"/>
      <c r="J660" s="13"/>
      <c r="K660" s="14"/>
      <c r="L660" s="15"/>
      <c r="M660" s="16"/>
      <c r="N660" s="16"/>
      <c r="O660" s="16"/>
      <c r="P660" s="13"/>
      <c r="Q660" s="13"/>
      <c r="R660" s="16"/>
      <c r="S660" s="16"/>
      <c r="T660" s="16"/>
      <c r="U660" s="15"/>
    </row>
    <row r="661" spans="1:21" x14ac:dyDescent="0.2">
      <c r="A661" s="17"/>
      <c r="B661" s="17"/>
      <c r="C661" s="12"/>
      <c r="D661" s="15"/>
      <c r="E661" s="15"/>
      <c r="F661" s="15"/>
      <c r="G661" s="15"/>
      <c r="H661" s="15"/>
      <c r="I661" s="13"/>
      <c r="J661" s="13"/>
      <c r="K661" s="14"/>
      <c r="L661" s="15"/>
      <c r="M661" s="16"/>
      <c r="N661" s="16"/>
      <c r="O661" s="16"/>
      <c r="P661" s="13"/>
      <c r="Q661" s="13"/>
      <c r="R661" s="16"/>
      <c r="S661" s="16"/>
      <c r="T661" s="16"/>
      <c r="U661" s="15"/>
    </row>
    <row r="662" spans="1:21" x14ac:dyDescent="0.2">
      <c r="A662" s="17"/>
      <c r="B662" s="17"/>
      <c r="C662" s="12"/>
      <c r="D662" s="15"/>
      <c r="E662" s="15"/>
      <c r="F662" s="15"/>
      <c r="G662" s="15"/>
      <c r="H662" s="15"/>
      <c r="I662" s="13"/>
      <c r="J662" s="13"/>
      <c r="K662" s="14"/>
      <c r="L662" s="15"/>
      <c r="M662" s="16"/>
      <c r="N662" s="16"/>
      <c r="O662" s="16"/>
      <c r="P662" s="13"/>
      <c r="Q662" s="13"/>
      <c r="R662" s="16"/>
      <c r="S662" s="16"/>
      <c r="T662" s="16"/>
      <c r="U662" s="15"/>
    </row>
    <row r="663" spans="1:21" x14ac:dyDescent="0.2">
      <c r="A663" s="17"/>
      <c r="B663" s="17"/>
      <c r="C663" s="12"/>
      <c r="D663" s="15"/>
      <c r="E663" s="15"/>
      <c r="F663" s="15"/>
      <c r="G663" s="15"/>
      <c r="H663" s="15"/>
      <c r="I663" s="13"/>
      <c r="J663" s="13"/>
      <c r="K663" s="14"/>
      <c r="L663" s="15"/>
      <c r="M663" s="16"/>
      <c r="N663" s="16"/>
      <c r="O663" s="16"/>
      <c r="P663" s="13"/>
      <c r="Q663" s="13"/>
      <c r="R663" s="16"/>
      <c r="S663" s="16"/>
      <c r="T663" s="16"/>
      <c r="U663" s="15"/>
    </row>
    <row r="664" spans="1:21" x14ac:dyDescent="0.2">
      <c r="A664" s="17"/>
      <c r="B664" s="17"/>
      <c r="C664" s="12"/>
      <c r="D664" s="15"/>
      <c r="E664" s="15"/>
      <c r="F664" s="15"/>
      <c r="G664" s="15"/>
      <c r="H664" s="15"/>
      <c r="I664" s="13"/>
      <c r="J664" s="13"/>
      <c r="K664" s="14"/>
      <c r="L664" s="15"/>
      <c r="M664" s="16"/>
      <c r="N664" s="16"/>
      <c r="O664" s="16"/>
      <c r="P664" s="13"/>
      <c r="Q664" s="13"/>
      <c r="R664" s="16"/>
      <c r="S664" s="16"/>
      <c r="T664" s="16"/>
      <c r="U664" s="15"/>
    </row>
    <row r="665" spans="1:21" x14ac:dyDescent="0.2">
      <c r="A665" s="17"/>
      <c r="B665" s="17"/>
      <c r="C665" s="12"/>
      <c r="D665" s="15"/>
      <c r="E665" s="15"/>
      <c r="F665" s="15"/>
      <c r="G665" s="15"/>
      <c r="H665" s="15"/>
      <c r="I665" s="13"/>
      <c r="J665" s="13"/>
      <c r="K665" s="14"/>
      <c r="L665" s="15"/>
      <c r="M665" s="16"/>
      <c r="N665" s="16"/>
      <c r="O665" s="16"/>
      <c r="P665" s="13"/>
      <c r="Q665" s="13"/>
      <c r="R665" s="16"/>
      <c r="S665" s="16"/>
      <c r="T665" s="16"/>
      <c r="U665" s="15"/>
    </row>
    <row r="666" spans="1:21" x14ac:dyDescent="0.2">
      <c r="A666" s="17"/>
      <c r="B666" s="17"/>
      <c r="C666" s="12"/>
      <c r="D666" s="15"/>
      <c r="E666" s="15"/>
      <c r="F666" s="15"/>
      <c r="G666" s="15"/>
      <c r="H666" s="15"/>
      <c r="I666" s="13"/>
      <c r="J666" s="13"/>
      <c r="K666" s="14"/>
      <c r="L666" s="15"/>
      <c r="M666" s="16"/>
      <c r="N666" s="16"/>
      <c r="O666" s="16"/>
      <c r="P666" s="13"/>
      <c r="Q666" s="13"/>
      <c r="R666" s="16"/>
      <c r="S666" s="16"/>
      <c r="T666" s="16"/>
      <c r="U666" s="15"/>
    </row>
    <row r="667" spans="1:21" x14ac:dyDescent="0.2">
      <c r="A667" s="17"/>
      <c r="B667" s="17"/>
      <c r="C667" s="12"/>
      <c r="D667" s="15"/>
      <c r="E667" s="15"/>
      <c r="F667" s="15"/>
      <c r="G667" s="15"/>
      <c r="H667" s="15"/>
      <c r="I667" s="13"/>
      <c r="J667" s="13"/>
      <c r="K667" s="14"/>
      <c r="L667" s="15"/>
      <c r="M667" s="16"/>
      <c r="N667" s="16"/>
      <c r="O667" s="16"/>
      <c r="P667" s="13"/>
      <c r="Q667" s="13"/>
      <c r="R667" s="16"/>
      <c r="S667" s="16"/>
      <c r="T667" s="16"/>
      <c r="U667" s="15"/>
    </row>
    <row r="668" spans="1:21" x14ac:dyDescent="0.2">
      <c r="A668" s="17"/>
      <c r="B668" s="17"/>
      <c r="C668" s="12"/>
      <c r="D668" s="15"/>
      <c r="E668" s="15"/>
      <c r="F668" s="15"/>
      <c r="G668" s="15"/>
      <c r="H668" s="15"/>
      <c r="I668" s="13"/>
      <c r="J668" s="13"/>
      <c r="K668" s="14"/>
      <c r="L668" s="15"/>
      <c r="M668" s="16"/>
      <c r="N668" s="16"/>
      <c r="O668" s="16"/>
      <c r="P668" s="13"/>
      <c r="Q668" s="13"/>
      <c r="R668" s="16"/>
      <c r="S668" s="16"/>
      <c r="T668" s="16"/>
      <c r="U668" s="15"/>
    </row>
    <row r="669" spans="1:21" x14ac:dyDescent="0.2">
      <c r="A669" s="17"/>
      <c r="B669" s="17"/>
      <c r="C669" s="12"/>
      <c r="D669" s="15"/>
      <c r="E669" s="15"/>
      <c r="F669" s="15"/>
      <c r="G669" s="15"/>
      <c r="H669" s="15"/>
      <c r="I669" s="13"/>
      <c r="J669" s="13"/>
      <c r="K669" s="14"/>
      <c r="L669" s="15"/>
      <c r="M669" s="16"/>
      <c r="N669" s="16"/>
      <c r="O669" s="16"/>
      <c r="P669" s="13"/>
      <c r="Q669" s="13"/>
      <c r="R669" s="16"/>
      <c r="S669" s="16"/>
      <c r="T669" s="16"/>
      <c r="U669" s="15"/>
    </row>
    <row r="670" spans="1:21" x14ac:dyDescent="0.2">
      <c r="A670" s="17"/>
      <c r="B670" s="17"/>
      <c r="C670" s="12"/>
      <c r="D670" s="15"/>
      <c r="E670" s="15"/>
      <c r="F670" s="15"/>
      <c r="G670" s="15"/>
      <c r="H670" s="15"/>
      <c r="I670" s="13"/>
      <c r="J670" s="13"/>
      <c r="K670" s="14"/>
      <c r="L670" s="15"/>
      <c r="M670" s="16"/>
      <c r="N670" s="16"/>
      <c r="O670" s="16"/>
      <c r="P670" s="13"/>
      <c r="Q670" s="13"/>
      <c r="R670" s="16"/>
      <c r="S670" s="16"/>
      <c r="T670" s="16"/>
      <c r="U670" s="15"/>
    </row>
    <row r="671" spans="1:21" x14ac:dyDescent="0.2">
      <c r="A671" s="17"/>
      <c r="B671" s="17"/>
      <c r="C671" s="12"/>
      <c r="D671" s="15"/>
      <c r="E671" s="15"/>
      <c r="F671" s="15"/>
      <c r="G671" s="15"/>
      <c r="H671" s="15"/>
      <c r="I671" s="13"/>
      <c r="J671" s="13"/>
      <c r="K671" s="14"/>
      <c r="L671" s="15"/>
      <c r="M671" s="16"/>
      <c r="N671" s="16"/>
      <c r="O671" s="16"/>
      <c r="P671" s="13"/>
      <c r="Q671" s="13"/>
      <c r="R671" s="16"/>
      <c r="S671" s="16"/>
      <c r="T671" s="16"/>
      <c r="U671" s="15"/>
    </row>
    <row r="672" spans="1:21" x14ac:dyDescent="0.2">
      <c r="A672" s="17"/>
      <c r="B672" s="17"/>
      <c r="C672" s="12"/>
      <c r="D672" s="15"/>
      <c r="E672" s="15"/>
      <c r="F672" s="15"/>
      <c r="G672" s="15"/>
      <c r="H672" s="15"/>
      <c r="I672" s="13"/>
      <c r="J672" s="13"/>
      <c r="K672" s="14"/>
      <c r="L672" s="15"/>
      <c r="M672" s="16"/>
      <c r="N672" s="16"/>
      <c r="O672" s="16"/>
      <c r="P672" s="13"/>
      <c r="Q672" s="13"/>
      <c r="R672" s="16"/>
      <c r="S672" s="16"/>
      <c r="T672" s="16"/>
      <c r="U672" s="15"/>
    </row>
    <row r="673" spans="1:21" x14ac:dyDescent="0.2">
      <c r="A673" s="17"/>
      <c r="B673" s="17"/>
      <c r="C673" s="12"/>
      <c r="D673" s="15"/>
      <c r="E673" s="15"/>
      <c r="F673" s="15"/>
      <c r="G673" s="15"/>
      <c r="H673" s="15"/>
      <c r="I673" s="13"/>
      <c r="J673" s="13"/>
      <c r="K673" s="14"/>
      <c r="L673" s="15"/>
      <c r="M673" s="16"/>
      <c r="N673" s="16"/>
      <c r="O673" s="16"/>
      <c r="P673" s="13"/>
      <c r="Q673" s="13"/>
      <c r="R673" s="16"/>
      <c r="S673" s="16"/>
      <c r="T673" s="16"/>
      <c r="U673" s="15"/>
    </row>
    <row r="674" spans="1:21" x14ac:dyDescent="0.2">
      <c r="A674" s="17"/>
      <c r="B674" s="17"/>
      <c r="C674" s="12"/>
      <c r="D674" s="15"/>
      <c r="E674" s="15"/>
      <c r="F674" s="15"/>
      <c r="G674" s="15"/>
      <c r="H674" s="15"/>
      <c r="I674" s="13"/>
      <c r="J674" s="13"/>
      <c r="K674" s="14"/>
      <c r="L674" s="15"/>
      <c r="M674" s="16"/>
      <c r="N674" s="16"/>
      <c r="O674" s="16"/>
      <c r="P674" s="13"/>
      <c r="Q674" s="13"/>
      <c r="R674" s="16"/>
      <c r="S674" s="16"/>
      <c r="T674" s="16"/>
      <c r="U674" s="15"/>
    </row>
    <row r="675" spans="1:21" x14ac:dyDescent="0.2">
      <c r="A675" s="17"/>
      <c r="B675" s="17"/>
      <c r="C675" s="12"/>
      <c r="D675" s="15"/>
      <c r="E675" s="15"/>
      <c r="F675" s="15"/>
      <c r="G675" s="15"/>
      <c r="H675" s="15"/>
      <c r="I675" s="13"/>
      <c r="J675" s="13"/>
      <c r="K675" s="14"/>
      <c r="L675" s="15"/>
      <c r="M675" s="16"/>
      <c r="N675" s="16"/>
      <c r="O675" s="16"/>
      <c r="P675" s="13"/>
      <c r="Q675" s="13"/>
      <c r="R675" s="16"/>
      <c r="S675" s="16"/>
      <c r="T675" s="16"/>
      <c r="U675" s="15"/>
    </row>
    <row r="676" spans="1:21" x14ac:dyDescent="0.2">
      <c r="A676" s="17"/>
      <c r="B676" s="17"/>
      <c r="C676" s="12"/>
      <c r="D676" s="15"/>
      <c r="E676" s="15"/>
      <c r="F676" s="15"/>
      <c r="G676" s="15"/>
      <c r="H676" s="15"/>
      <c r="I676" s="13"/>
      <c r="J676" s="13"/>
      <c r="K676" s="14"/>
      <c r="L676" s="15"/>
      <c r="M676" s="16"/>
      <c r="N676" s="16"/>
      <c r="O676" s="16"/>
      <c r="P676" s="13"/>
      <c r="Q676" s="13"/>
      <c r="R676" s="16"/>
      <c r="S676" s="16"/>
      <c r="T676" s="16"/>
      <c r="U676" s="15"/>
    </row>
    <row r="677" spans="1:21" x14ac:dyDescent="0.2">
      <c r="A677" s="17"/>
      <c r="B677" s="17"/>
      <c r="C677" s="12"/>
      <c r="D677" s="15"/>
      <c r="E677" s="15"/>
      <c r="F677" s="15"/>
      <c r="G677" s="15"/>
      <c r="H677" s="15"/>
      <c r="I677" s="13"/>
      <c r="J677" s="13"/>
      <c r="K677" s="14"/>
      <c r="L677" s="15"/>
      <c r="M677" s="16"/>
      <c r="N677" s="16"/>
      <c r="O677" s="16"/>
      <c r="P677" s="13"/>
      <c r="Q677" s="13"/>
      <c r="R677" s="16"/>
      <c r="S677" s="16"/>
      <c r="T677" s="16"/>
      <c r="U677" s="15"/>
    </row>
    <row r="678" spans="1:21" x14ac:dyDescent="0.2">
      <c r="A678" s="17"/>
      <c r="B678" s="17"/>
      <c r="C678" s="12"/>
      <c r="D678" s="15"/>
      <c r="E678" s="15"/>
      <c r="F678" s="15"/>
      <c r="G678" s="15"/>
      <c r="H678" s="15"/>
      <c r="I678" s="13"/>
      <c r="J678" s="13"/>
      <c r="K678" s="14"/>
      <c r="L678" s="15"/>
      <c r="M678" s="16"/>
      <c r="N678" s="16"/>
      <c r="O678" s="16"/>
      <c r="P678" s="13"/>
      <c r="Q678" s="13"/>
      <c r="R678" s="16"/>
      <c r="S678" s="16"/>
      <c r="T678" s="16"/>
      <c r="U678" s="15"/>
    </row>
    <row r="679" spans="1:21" x14ac:dyDescent="0.2">
      <c r="A679" s="17"/>
      <c r="B679" s="17"/>
      <c r="C679" s="12"/>
      <c r="D679" s="15"/>
      <c r="E679" s="15"/>
      <c r="F679" s="15"/>
      <c r="G679" s="15"/>
      <c r="H679" s="15"/>
      <c r="I679" s="13"/>
      <c r="J679" s="13"/>
      <c r="K679" s="14"/>
      <c r="L679" s="15"/>
      <c r="M679" s="16"/>
      <c r="N679" s="16"/>
      <c r="O679" s="16"/>
      <c r="P679" s="13"/>
      <c r="Q679" s="13"/>
      <c r="R679" s="16"/>
      <c r="S679" s="16"/>
      <c r="T679" s="16"/>
      <c r="U679" s="15"/>
    </row>
    <row r="680" spans="1:21" x14ac:dyDescent="0.2">
      <c r="A680" s="17"/>
      <c r="B680" s="17"/>
      <c r="C680" s="12"/>
      <c r="D680" s="15"/>
      <c r="E680" s="15"/>
      <c r="F680" s="15"/>
      <c r="G680" s="15"/>
      <c r="H680" s="15"/>
      <c r="I680" s="13"/>
      <c r="J680" s="13"/>
      <c r="K680" s="14"/>
      <c r="L680" s="15"/>
      <c r="M680" s="16"/>
      <c r="N680" s="16"/>
      <c r="O680" s="16"/>
      <c r="P680" s="13"/>
      <c r="Q680" s="13"/>
      <c r="R680" s="16"/>
      <c r="S680" s="16"/>
      <c r="T680" s="16"/>
      <c r="U680" s="15"/>
    </row>
    <row r="681" spans="1:21" x14ac:dyDescent="0.2">
      <c r="A681" s="17"/>
      <c r="B681" s="17"/>
      <c r="C681" s="12"/>
      <c r="D681" s="15"/>
      <c r="E681" s="15"/>
      <c r="F681" s="15"/>
      <c r="G681" s="15"/>
      <c r="H681" s="15"/>
      <c r="I681" s="13"/>
      <c r="J681" s="13"/>
      <c r="K681" s="14"/>
      <c r="L681" s="15"/>
      <c r="M681" s="16"/>
      <c r="N681" s="16"/>
      <c r="O681" s="16"/>
      <c r="P681" s="13"/>
      <c r="Q681" s="13"/>
      <c r="R681" s="16"/>
      <c r="S681" s="16"/>
      <c r="T681" s="16"/>
      <c r="U681" s="15"/>
    </row>
    <row r="682" spans="1:21" x14ac:dyDescent="0.2">
      <c r="A682" s="17"/>
      <c r="B682" s="17"/>
      <c r="C682" s="12"/>
      <c r="D682" s="15"/>
      <c r="E682" s="15"/>
      <c r="F682" s="15"/>
      <c r="G682" s="15"/>
      <c r="H682" s="15"/>
      <c r="I682" s="13"/>
      <c r="J682" s="13"/>
      <c r="K682" s="14"/>
      <c r="L682" s="15"/>
      <c r="M682" s="16"/>
      <c r="N682" s="16"/>
      <c r="O682" s="16"/>
      <c r="P682" s="13"/>
      <c r="Q682" s="13"/>
      <c r="R682" s="16"/>
      <c r="S682" s="16"/>
      <c r="T682" s="16"/>
      <c r="U682" s="15"/>
    </row>
    <row r="683" spans="1:21" x14ac:dyDescent="0.2">
      <c r="A683" s="17"/>
      <c r="B683" s="17"/>
      <c r="C683" s="12"/>
      <c r="D683" s="15"/>
      <c r="E683" s="15"/>
      <c r="F683" s="15"/>
      <c r="G683" s="15"/>
      <c r="H683" s="15"/>
      <c r="I683" s="13"/>
      <c r="J683" s="13"/>
      <c r="K683" s="14"/>
      <c r="L683" s="15"/>
      <c r="M683" s="16"/>
      <c r="N683" s="16"/>
      <c r="O683" s="16"/>
      <c r="P683" s="13"/>
      <c r="Q683" s="13"/>
      <c r="R683" s="16"/>
      <c r="S683" s="16"/>
      <c r="T683" s="16"/>
      <c r="U683" s="15"/>
    </row>
    <row r="684" spans="1:21" x14ac:dyDescent="0.2">
      <c r="A684" s="17"/>
      <c r="B684" s="17"/>
      <c r="C684" s="12"/>
      <c r="D684" s="15"/>
      <c r="E684" s="15"/>
      <c r="F684" s="15"/>
      <c r="G684" s="15"/>
      <c r="H684" s="15"/>
      <c r="I684" s="13"/>
      <c r="J684" s="13"/>
      <c r="K684" s="14"/>
      <c r="L684" s="15"/>
      <c r="M684" s="16"/>
      <c r="N684" s="16"/>
      <c r="O684" s="16"/>
      <c r="P684" s="13"/>
      <c r="Q684" s="13"/>
      <c r="R684" s="16"/>
      <c r="S684" s="16"/>
      <c r="T684" s="16"/>
      <c r="U684" s="15"/>
    </row>
    <row r="685" spans="1:21" x14ac:dyDescent="0.2">
      <c r="A685" s="17"/>
      <c r="B685" s="17"/>
      <c r="C685" s="12"/>
      <c r="D685" s="15"/>
      <c r="E685" s="15"/>
      <c r="F685" s="15"/>
      <c r="G685" s="15"/>
      <c r="H685" s="15"/>
      <c r="I685" s="13"/>
      <c r="J685" s="13"/>
      <c r="K685" s="14"/>
      <c r="L685" s="15"/>
      <c r="M685" s="16"/>
      <c r="N685" s="16"/>
      <c r="O685" s="16"/>
      <c r="P685" s="13"/>
      <c r="Q685" s="13"/>
      <c r="R685" s="16"/>
      <c r="S685" s="16"/>
      <c r="T685" s="16"/>
      <c r="U685" s="15"/>
    </row>
    <row r="686" spans="1:21" x14ac:dyDescent="0.2">
      <c r="A686" s="17"/>
      <c r="B686" s="17"/>
      <c r="C686" s="12"/>
      <c r="D686" s="15"/>
      <c r="E686" s="15"/>
      <c r="F686" s="15"/>
      <c r="G686" s="15"/>
      <c r="H686" s="15"/>
      <c r="I686" s="13"/>
      <c r="J686" s="13"/>
      <c r="K686" s="14"/>
      <c r="L686" s="15"/>
      <c r="M686" s="16"/>
      <c r="N686" s="16"/>
      <c r="O686" s="16"/>
      <c r="P686" s="13"/>
      <c r="Q686" s="13"/>
      <c r="R686" s="16"/>
      <c r="S686" s="16"/>
      <c r="T686" s="16"/>
      <c r="U686" s="15"/>
    </row>
    <row r="687" spans="1:21" x14ac:dyDescent="0.2">
      <c r="A687" s="17"/>
      <c r="B687" s="17"/>
      <c r="C687" s="12"/>
      <c r="D687" s="15"/>
      <c r="E687" s="15"/>
      <c r="F687" s="15"/>
      <c r="G687" s="15"/>
      <c r="H687" s="15"/>
      <c r="I687" s="13"/>
      <c r="J687" s="13"/>
      <c r="K687" s="14"/>
      <c r="L687" s="15"/>
      <c r="M687" s="16"/>
      <c r="N687" s="16"/>
      <c r="O687" s="16"/>
      <c r="P687" s="13"/>
      <c r="Q687" s="13"/>
      <c r="R687" s="16"/>
      <c r="S687" s="16"/>
      <c r="T687" s="16"/>
      <c r="U687" s="15"/>
    </row>
    <row r="688" spans="1:21" x14ac:dyDescent="0.2">
      <c r="A688" s="17"/>
      <c r="B688" s="17"/>
      <c r="C688" s="12"/>
      <c r="D688" s="15"/>
      <c r="E688" s="15"/>
      <c r="F688" s="15"/>
      <c r="G688" s="15"/>
      <c r="H688" s="15"/>
      <c r="I688" s="13"/>
      <c r="J688" s="13"/>
      <c r="K688" s="14"/>
      <c r="L688" s="15"/>
      <c r="M688" s="16"/>
      <c r="N688" s="16"/>
      <c r="O688" s="16"/>
      <c r="P688" s="13"/>
      <c r="Q688" s="13"/>
      <c r="R688" s="16"/>
      <c r="S688" s="16"/>
      <c r="T688" s="16"/>
      <c r="U688" s="15"/>
    </row>
    <row r="689" spans="1:21" x14ac:dyDescent="0.2">
      <c r="A689" s="17"/>
      <c r="B689" s="17"/>
      <c r="C689" s="12"/>
      <c r="D689" s="15"/>
      <c r="E689" s="15"/>
      <c r="F689" s="15"/>
      <c r="G689" s="15"/>
      <c r="H689" s="15"/>
      <c r="I689" s="13"/>
      <c r="J689" s="13"/>
      <c r="K689" s="14"/>
      <c r="L689" s="15"/>
      <c r="M689" s="16"/>
      <c r="N689" s="16"/>
      <c r="O689" s="16"/>
      <c r="P689" s="13"/>
      <c r="Q689" s="13"/>
      <c r="R689" s="16"/>
      <c r="S689" s="16"/>
      <c r="T689" s="16"/>
      <c r="U689" s="15"/>
    </row>
    <row r="690" spans="1:21" x14ac:dyDescent="0.2">
      <c r="A690" s="17"/>
      <c r="B690" s="17"/>
      <c r="C690" s="12"/>
      <c r="D690" s="15"/>
      <c r="E690" s="15"/>
      <c r="F690" s="15"/>
      <c r="G690" s="15"/>
      <c r="H690" s="15"/>
      <c r="I690" s="13"/>
      <c r="J690" s="13"/>
      <c r="K690" s="14"/>
      <c r="L690" s="15"/>
      <c r="M690" s="16"/>
      <c r="N690" s="16"/>
      <c r="O690" s="16"/>
      <c r="P690" s="13"/>
      <c r="Q690" s="13"/>
      <c r="R690" s="16"/>
      <c r="S690" s="16"/>
      <c r="T690" s="16"/>
      <c r="U690" s="15"/>
    </row>
    <row r="691" spans="1:21" x14ac:dyDescent="0.2">
      <c r="A691" s="17"/>
      <c r="B691" s="17"/>
      <c r="C691" s="12"/>
      <c r="D691" s="15"/>
      <c r="E691" s="15"/>
      <c r="F691" s="15"/>
      <c r="G691" s="15"/>
      <c r="H691" s="15"/>
      <c r="I691" s="13"/>
      <c r="J691" s="13"/>
      <c r="K691" s="14"/>
      <c r="L691" s="15"/>
      <c r="M691" s="16"/>
      <c r="N691" s="16"/>
      <c r="O691" s="16"/>
      <c r="P691" s="13"/>
      <c r="Q691" s="13"/>
      <c r="R691" s="16"/>
      <c r="S691" s="16"/>
      <c r="T691" s="16"/>
      <c r="U691" s="15"/>
    </row>
    <row r="692" spans="1:21" x14ac:dyDescent="0.2">
      <c r="A692" s="17"/>
      <c r="B692" s="17"/>
      <c r="C692" s="12"/>
      <c r="D692" s="15"/>
      <c r="E692" s="15"/>
      <c r="F692" s="15"/>
      <c r="G692" s="15"/>
      <c r="H692" s="15"/>
      <c r="I692" s="13"/>
      <c r="J692" s="13"/>
      <c r="K692" s="14"/>
      <c r="L692" s="15"/>
      <c r="M692" s="16"/>
      <c r="N692" s="16"/>
      <c r="O692" s="16"/>
      <c r="P692" s="13"/>
      <c r="Q692" s="13"/>
      <c r="R692" s="16"/>
      <c r="S692" s="16"/>
      <c r="T692" s="16"/>
      <c r="U692" s="15"/>
    </row>
    <row r="693" spans="1:21" x14ac:dyDescent="0.2">
      <c r="A693" s="17"/>
      <c r="B693" s="17"/>
      <c r="C693" s="12"/>
      <c r="D693" s="15"/>
      <c r="E693" s="15"/>
      <c r="F693" s="15"/>
      <c r="G693" s="15"/>
      <c r="H693" s="15"/>
      <c r="I693" s="13"/>
      <c r="J693" s="13"/>
      <c r="K693" s="14"/>
      <c r="L693" s="15"/>
      <c r="M693" s="16"/>
      <c r="N693" s="16"/>
      <c r="O693" s="16"/>
      <c r="P693" s="13"/>
      <c r="Q693" s="13"/>
      <c r="R693" s="16"/>
      <c r="S693" s="16"/>
      <c r="T693" s="16"/>
      <c r="U693" s="15"/>
    </row>
    <row r="694" spans="1:21" x14ac:dyDescent="0.2">
      <c r="A694" s="17"/>
      <c r="B694" s="17"/>
      <c r="C694" s="12"/>
      <c r="D694" s="15"/>
      <c r="E694" s="15"/>
      <c r="F694" s="15"/>
      <c r="G694" s="15"/>
      <c r="H694" s="15"/>
      <c r="I694" s="13"/>
      <c r="J694" s="13"/>
      <c r="K694" s="14"/>
      <c r="L694" s="15"/>
      <c r="M694" s="16"/>
      <c r="N694" s="16"/>
      <c r="O694" s="16"/>
      <c r="P694" s="13"/>
      <c r="Q694" s="13"/>
      <c r="R694" s="16"/>
      <c r="S694" s="16"/>
      <c r="T694" s="16"/>
      <c r="U694" s="15"/>
    </row>
    <row r="695" spans="1:21" x14ac:dyDescent="0.2">
      <c r="A695" s="17"/>
      <c r="B695" s="17"/>
      <c r="C695" s="12"/>
      <c r="D695" s="15"/>
      <c r="E695" s="15"/>
      <c r="F695" s="15"/>
      <c r="G695" s="15"/>
      <c r="H695" s="15"/>
      <c r="I695" s="13"/>
      <c r="J695" s="13"/>
      <c r="K695" s="14"/>
      <c r="L695" s="15"/>
      <c r="M695" s="16"/>
      <c r="N695" s="16"/>
      <c r="O695" s="16"/>
      <c r="P695" s="13"/>
      <c r="Q695" s="13"/>
      <c r="R695" s="16"/>
      <c r="S695" s="16"/>
      <c r="T695" s="16"/>
      <c r="U695" s="15"/>
    </row>
    <row r="696" spans="1:21" x14ac:dyDescent="0.2">
      <c r="A696" s="17"/>
      <c r="B696" s="17"/>
      <c r="C696" s="12"/>
      <c r="D696" s="15"/>
      <c r="E696" s="15"/>
      <c r="F696" s="15"/>
      <c r="G696" s="15"/>
      <c r="H696" s="15"/>
      <c r="I696" s="13"/>
      <c r="J696" s="13"/>
      <c r="K696" s="14"/>
      <c r="L696" s="15"/>
      <c r="M696" s="16"/>
      <c r="N696" s="16"/>
      <c r="O696" s="16"/>
      <c r="P696" s="13"/>
      <c r="Q696" s="13"/>
      <c r="R696" s="16"/>
      <c r="S696" s="16"/>
      <c r="T696" s="16"/>
      <c r="U696" s="15"/>
    </row>
    <row r="697" spans="1:21" x14ac:dyDescent="0.2">
      <c r="A697" s="17"/>
      <c r="B697" s="17"/>
      <c r="C697" s="12"/>
      <c r="D697" s="15"/>
      <c r="E697" s="15"/>
      <c r="F697" s="15"/>
      <c r="G697" s="15"/>
      <c r="H697" s="15"/>
      <c r="I697" s="13"/>
      <c r="J697" s="13"/>
      <c r="K697" s="14"/>
      <c r="L697" s="15"/>
      <c r="M697" s="16"/>
      <c r="N697" s="16"/>
      <c r="O697" s="16"/>
      <c r="P697" s="13"/>
      <c r="Q697" s="13"/>
      <c r="R697" s="16"/>
      <c r="S697" s="16"/>
      <c r="T697" s="16"/>
      <c r="U697" s="15"/>
    </row>
    <row r="698" spans="1:21" x14ac:dyDescent="0.2">
      <c r="A698" s="17"/>
      <c r="B698" s="17"/>
      <c r="C698" s="12"/>
      <c r="D698" s="15"/>
      <c r="E698" s="15"/>
      <c r="F698" s="15"/>
      <c r="G698" s="15"/>
      <c r="H698" s="15"/>
      <c r="I698" s="13"/>
      <c r="J698" s="13"/>
      <c r="K698" s="14"/>
      <c r="L698" s="15"/>
      <c r="M698" s="16"/>
      <c r="N698" s="16"/>
      <c r="O698" s="16"/>
      <c r="P698" s="13"/>
      <c r="Q698" s="13"/>
      <c r="R698" s="16"/>
      <c r="S698" s="16"/>
      <c r="T698" s="16"/>
      <c r="U698" s="15"/>
    </row>
    <row r="699" spans="1:21" x14ac:dyDescent="0.2">
      <c r="A699" s="17"/>
      <c r="B699" s="17"/>
      <c r="C699" s="12"/>
      <c r="D699" s="15"/>
      <c r="E699" s="15"/>
      <c r="F699" s="15"/>
      <c r="G699" s="15"/>
      <c r="H699" s="15"/>
      <c r="I699" s="13"/>
      <c r="J699" s="13"/>
      <c r="K699" s="14"/>
      <c r="L699" s="15"/>
      <c r="M699" s="16"/>
      <c r="N699" s="16"/>
      <c r="O699" s="16"/>
      <c r="P699" s="13"/>
      <c r="Q699" s="13"/>
      <c r="R699" s="16"/>
      <c r="S699" s="16"/>
      <c r="T699" s="16"/>
      <c r="U699" s="15"/>
    </row>
    <row r="700" spans="1:21" x14ac:dyDescent="0.2">
      <c r="A700" s="17"/>
      <c r="B700" s="17"/>
      <c r="C700" s="12"/>
      <c r="D700" s="15"/>
      <c r="E700" s="15"/>
      <c r="F700" s="15"/>
      <c r="G700" s="15"/>
      <c r="H700" s="15"/>
      <c r="I700" s="13"/>
      <c r="J700" s="13"/>
      <c r="K700" s="14"/>
      <c r="L700" s="15"/>
      <c r="M700" s="16"/>
      <c r="N700" s="16"/>
      <c r="O700" s="16"/>
      <c r="P700" s="13"/>
      <c r="Q700" s="13"/>
      <c r="R700" s="16"/>
      <c r="S700" s="16"/>
      <c r="T700" s="16"/>
      <c r="U700" s="15"/>
    </row>
    <row r="701" spans="1:21" x14ac:dyDescent="0.2">
      <c r="A701" s="17"/>
      <c r="B701" s="17"/>
      <c r="C701" s="12"/>
      <c r="D701" s="15"/>
      <c r="E701" s="15"/>
      <c r="F701" s="15"/>
      <c r="G701" s="15"/>
      <c r="H701" s="15"/>
      <c r="I701" s="13"/>
      <c r="J701" s="13"/>
      <c r="K701" s="14"/>
      <c r="L701" s="15"/>
      <c r="M701" s="16"/>
      <c r="N701" s="16"/>
      <c r="O701" s="16"/>
      <c r="P701" s="13"/>
      <c r="Q701" s="13"/>
      <c r="R701" s="16"/>
      <c r="S701" s="16"/>
      <c r="T701" s="16"/>
      <c r="U701" s="15"/>
    </row>
    <row r="702" spans="1:21" x14ac:dyDescent="0.2">
      <c r="A702" s="17"/>
      <c r="B702" s="17"/>
      <c r="C702" s="12"/>
      <c r="D702" s="15"/>
      <c r="E702" s="15"/>
      <c r="F702" s="15"/>
      <c r="G702" s="15"/>
      <c r="H702" s="15"/>
      <c r="I702" s="13"/>
      <c r="J702" s="13"/>
      <c r="K702" s="14"/>
      <c r="L702" s="15"/>
      <c r="M702" s="16"/>
      <c r="N702" s="16"/>
      <c r="O702" s="16"/>
      <c r="P702" s="13"/>
      <c r="Q702" s="13"/>
      <c r="R702" s="16"/>
      <c r="S702" s="16"/>
      <c r="T702" s="16"/>
      <c r="U702" s="15"/>
    </row>
    <row r="703" spans="1:21" x14ac:dyDescent="0.2">
      <c r="A703" s="17"/>
      <c r="B703" s="17"/>
      <c r="C703" s="12"/>
      <c r="D703" s="15"/>
      <c r="E703" s="15"/>
      <c r="F703" s="15"/>
      <c r="G703" s="15"/>
      <c r="H703" s="15"/>
      <c r="I703" s="13"/>
      <c r="J703" s="13"/>
      <c r="K703" s="14"/>
      <c r="L703" s="15"/>
      <c r="M703" s="16"/>
      <c r="N703" s="16"/>
      <c r="O703" s="16"/>
      <c r="P703" s="13"/>
      <c r="Q703" s="13"/>
      <c r="R703" s="16"/>
      <c r="S703" s="16"/>
      <c r="T703" s="16"/>
      <c r="U703" s="15"/>
    </row>
    <row r="704" spans="1:21" x14ac:dyDescent="0.2">
      <c r="A704" s="17"/>
      <c r="B704" s="17"/>
      <c r="C704" s="12"/>
      <c r="D704" s="15"/>
      <c r="E704" s="15"/>
      <c r="F704" s="15"/>
      <c r="G704" s="15"/>
      <c r="H704" s="15"/>
      <c r="I704" s="13"/>
      <c r="J704" s="13"/>
      <c r="K704" s="14"/>
      <c r="L704" s="15"/>
      <c r="M704" s="16"/>
      <c r="N704" s="16"/>
      <c r="O704" s="16"/>
      <c r="P704" s="13"/>
      <c r="Q704" s="13"/>
      <c r="R704" s="16"/>
      <c r="S704" s="16"/>
      <c r="T704" s="16"/>
      <c r="U704" s="15"/>
    </row>
    <row r="705" spans="1:21" x14ac:dyDescent="0.2">
      <c r="A705" s="17"/>
      <c r="B705" s="17"/>
      <c r="C705" s="12"/>
      <c r="D705" s="15"/>
      <c r="E705" s="15"/>
      <c r="F705" s="15"/>
      <c r="G705" s="15"/>
      <c r="H705" s="15"/>
      <c r="I705" s="13"/>
      <c r="J705" s="13"/>
      <c r="K705" s="14"/>
      <c r="L705" s="15"/>
      <c r="M705" s="16"/>
      <c r="N705" s="16"/>
      <c r="O705" s="16"/>
      <c r="P705" s="13"/>
      <c r="Q705" s="13"/>
      <c r="R705" s="16"/>
      <c r="S705" s="16"/>
      <c r="T705" s="16"/>
      <c r="U705" s="15"/>
    </row>
    <row r="706" spans="1:21" x14ac:dyDescent="0.2">
      <c r="A706" s="17"/>
      <c r="B706" s="17"/>
      <c r="C706" s="12"/>
      <c r="D706" s="15"/>
      <c r="E706" s="15"/>
      <c r="F706" s="15"/>
      <c r="G706" s="15"/>
      <c r="H706" s="15"/>
      <c r="I706" s="13"/>
      <c r="J706" s="13"/>
      <c r="K706" s="14"/>
      <c r="L706" s="15"/>
      <c r="M706" s="16"/>
      <c r="N706" s="16"/>
      <c r="O706" s="16"/>
      <c r="P706" s="13"/>
      <c r="Q706" s="13"/>
      <c r="R706" s="16"/>
      <c r="S706" s="16"/>
      <c r="T706" s="16"/>
      <c r="U706" s="15"/>
    </row>
    <row r="707" spans="1:21" x14ac:dyDescent="0.2">
      <c r="A707" s="17"/>
      <c r="B707" s="17"/>
      <c r="C707" s="12"/>
      <c r="D707" s="15"/>
      <c r="E707" s="15"/>
      <c r="F707" s="15"/>
      <c r="G707" s="15"/>
      <c r="H707" s="15"/>
      <c r="I707" s="13"/>
      <c r="J707" s="13"/>
      <c r="K707" s="14"/>
      <c r="L707" s="15"/>
      <c r="M707" s="16"/>
      <c r="N707" s="16"/>
      <c r="O707" s="16"/>
      <c r="P707" s="13"/>
      <c r="Q707" s="13"/>
      <c r="R707" s="16"/>
      <c r="S707" s="16"/>
      <c r="T707" s="16"/>
      <c r="U707" s="15"/>
    </row>
    <row r="708" spans="1:21" x14ac:dyDescent="0.2">
      <c r="A708" s="17"/>
      <c r="B708" s="17"/>
      <c r="C708" s="12"/>
      <c r="D708" s="15"/>
      <c r="E708" s="15"/>
      <c r="F708" s="15"/>
      <c r="G708" s="15"/>
      <c r="H708" s="15"/>
      <c r="I708" s="13"/>
      <c r="J708" s="13"/>
      <c r="K708" s="14"/>
      <c r="L708" s="15"/>
      <c r="M708" s="16"/>
      <c r="N708" s="16"/>
      <c r="O708" s="16"/>
      <c r="P708" s="13"/>
      <c r="Q708" s="13"/>
      <c r="R708" s="16"/>
      <c r="S708" s="16"/>
      <c r="T708" s="16"/>
      <c r="U708" s="15"/>
    </row>
    <row r="709" spans="1:21" x14ac:dyDescent="0.2">
      <c r="A709" s="17"/>
      <c r="B709" s="17"/>
      <c r="C709" s="12"/>
      <c r="D709" s="15"/>
      <c r="E709" s="15"/>
      <c r="F709" s="15"/>
      <c r="G709" s="15"/>
      <c r="H709" s="15"/>
      <c r="I709" s="13"/>
      <c r="J709" s="13"/>
      <c r="K709" s="14"/>
      <c r="L709" s="15"/>
      <c r="M709" s="16"/>
      <c r="N709" s="16"/>
      <c r="O709" s="16"/>
      <c r="P709" s="13"/>
      <c r="Q709" s="13"/>
      <c r="R709" s="16"/>
      <c r="S709" s="16"/>
      <c r="T709" s="16"/>
      <c r="U709" s="15"/>
    </row>
    <row r="710" spans="1:21" x14ac:dyDescent="0.2">
      <c r="A710" s="17"/>
      <c r="B710" s="17"/>
      <c r="C710" s="12"/>
      <c r="D710" s="15"/>
      <c r="E710" s="15"/>
      <c r="F710" s="15"/>
      <c r="G710" s="15"/>
      <c r="H710" s="15"/>
      <c r="I710" s="13"/>
      <c r="J710" s="13"/>
      <c r="K710" s="14"/>
      <c r="L710" s="15"/>
      <c r="M710" s="16"/>
      <c r="N710" s="16"/>
      <c r="O710" s="16"/>
      <c r="P710" s="13"/>
      <c r="Q710" s="13"/>
      <c r="R710" s="16"/>
      <c r="S710" s="16"/>
      <c r="T710" s="16"/>
      <c r="U710" s="15"/>
    </row>
    <row r="711" spans="1:21" x14ac:dyDescent="0.2">
      <c r="A711" s="17"/>
      <c r="B711" s="17"/>
      <c r="C711" s="12"/>
      <c r="D711" s="15"/>
      <c r="E711" s="15"/>
      <c r="F711" s="15"/>
      <c r="G711" s="15"/>
      <c r="H711" s="15"/>
      <c r="I711" s="13"/>
      <c r="J711" s="13"/>
      <c r="K711" s="14"/>
      <c r="L711" s="15"/>
      <c r="M711" s="16"/>
      <c r="N711" s="16"/>
      <c r="O711" s="16"/>
      <c r="P711" s="13"/>
      <c r="Q711" s="13"/>
      <c r="R711" s="16"/>
      <c r="S711" s="16"/>
      <c r="T711" s="16"/>
      <c r="U711" s="15"/>
    </row>
    <row r="712" spans="1:21" x14ac:dyDescent="0.2">
      <c r="A712" s="17"/>
      <c r="B712" s="17"/>
      <c r="C712" s="12"/>
      <c r="D712" s="15"/>
      <c r="E712" s="15"/>
      <c r="F712" s="15"/>
      <c r="G712" s="15"/>
      <c r="H712" s="15"/>
      <c r="I712" s="13"/>
      <c r="J712" s="13"/>
      <c r="K712" s="14"/>
      <c r="L712" s="15"/>
      <c r="M712" s="16"/>
      <c r="N712" s="16"/>
      <c r="O712" s="16"/>
      <c r="P712" s="13"/>
      <c r="Q712" s="13"/>
      <c r="R712" s="16"/>
      <c r="S712" s="16"/>
      <c r="T712" s="16"/>
      <c r="U712" s="15"/>
    </row>
    <row r="713" spans="1:21" x14ac:dyDescent="0.2">
      <c r="A713" s="17"/>
      <c r="B713" s="17"/>
      <c r="C713" s="12"/>
      <c r="D713" s="15"/>
      <c r="E713" s="15"/>
      <c r="F713" s="15"/>
      <c r="G713" s="15"/>
      <c r="H713" s="15"/>
      <c r="I713" s="13"/>
      <c r="J713" s="13"/>
      <c r="K713" s="14"/>
      <c r="L713" s="15"/>
      <c r="M713" s="16"/>
      <c r="N713" s="16"/>
      <c r="O713" s="16"/>
      <c r="P713" s="13"/>
      <c r="Q713" s="13"/>
      <c r="R713" s="16"/>
      <c r="S713" s="16"/>
      <c r="T713" s="16"/>
      <c r="U713" s="15"/>
    </row>
    <row r="714" spans="1:21" x14ac:dyDescent="0.2">
      <c r="A714" s="17"/>
      <c r="B714" s="17"/>
      <c r="C714" s="12"/>
      <c r="D714" s="15"/>
      <c r="E714" s="15"/>
      <c r="F714" s="15"/>
      <c r="G714" s="15"/>
      <c r="H714" s="15"/>
      <c r="I714" s="13"/>
      <c r="J714" s="13"/>
      <c r="K714" s="14"/>
      <c r="L714" s="15"/>
      <c r="M714" s="16"/>
      <c r="N714" s="16"/>
      <c r="O714" s="16"/>
      <c r="P714" s="13"/>
      <c r="Q714" s="13"/>
      <c r="R714" s="16"/>
      <c r="S714" s="16"/>
      <c r="T714" s="16"/>
      <c r="U714" s="15"/>
    </row>
    <row r="715" spans="1:21" x14ac:dyDescent="0.2">
      <c r="A715" s="17"/>
      <c r="B715" s="17"/>
      <c r="C715" s="12"/>
      <c r="D715" s="15"/>
      <c r="E715" s="15"/>
      <c r="F715" s="15"/>
      <c r="G715" s="15"/>
      <c r="H715" s="15"/>
      <c r="I715" s="13"/>
      <c r="J715" s="13"/>
      <c r="K715" s="14"/>
      <c r="L715" s="15"/>
      <c r="M715" s="16"/>
      <c r="N715" s="16"/>
      <c r="O715" s="16"/>
      <c r="P715" s="13"/>
      <c r="Q715" s="13"/>
      <c r="R715" s="16"/>
      <c r="S715" s="16"/>
      <c r="T715" s="16"/>
      <c r="U715" s="15"/>
    </row>
    <row r="716" spans="1:21" x14ac:dyDescent="0.2">
      <c r="A716" s="17"/>
      <c r="B716" s="17"/>
      <c r="C716" s="12"/>
      <c r="D716" s="15"/>
      <c r="E716" s="15"/>
      <c r="F716" s="15"/>
      <c r="G716" s="15"/>
      <c r="H716" s="15"/>
      <c r="I716" s="13"/>
      <c r="J716" s="13"/>
      <c r="K716" s="14"/>
      <c r="L716" s="15"/>
      <c r="M716" s="16"/>
      <c r="N716" s="16"/>
      <c r="O716" s="16"/>
      <c r="P716" s="13"/>
      <c r="Q716" s="13"/>
      <c r="R716" s="16"/>
      <c r="S716" s="16"/>
      <c r="T716" s="16"/>
      <c r="U716" s="15"/>
    </row>
    <row r="717" spans="1:21" x14ac:dyDescent="0.2">
      <c r="A717" s="17"/>
      <c r="B717" s="17"/>
      <c r="C717" s="12"/>
      <c r="D717" s="15"/>
      <c r="E717" s="15"/>
      <c r="F717" s="15"/>
      <c r="G717" s="15"/>
      <c r="H717" s="15"/>
      <c r="I717" s="13"/>
      <c r="J717" s="13"/>
      <c r="K717" s="14"/>
      <c r="L717" s="15"/>
      <c r="M717" s="16"/>
      <c r="N717" s="16"/>
      <c r="O717" s="16"/>
      <c r="P717" s="13"/>
      <c r="Q717" s="13"/>
      <c r="R717" s="16"/>
      <c r="S717" s="16"/>
      <c r="T717" s="16"/>
      <c r="U717" s="15"/>
    </row>
    <row r="718" spans="1:21" x14ac:dyDescent="0.2">
      <c r="A718" s="17"/>
      <c r="B718" s="17"/>
      <c r="C718" s="12"/>
      <c r="D718" s="15"/>
      <c r="E718" s="15"/>
      <c r="F718" s="15"/>
      <c r="G718" s="15"/>
      <c r="H718" s="15"/>
      <c r="I718" s="13"/>
      <c r="J718" s="13"/>
      <c r="K718" s="14"/>
      <c r="L718" s="15"/>
      <c r="M718" s="16"/>
      <c r="N718" s="16"/>
      <c r="O718" s="16"/>
      <c r="P718" s="13"/>
      <c r="Q718" s="13"/>
      <c r="R718" s="16"/>
      <c r="S718" s="16"/>
      <c r="T718" s="16"/>
      <c r="U718" s="15"/>
    </row>
    <row r="719" spans="1:21" x14ac:dyDescent="0.2">
      <c r="A719" s="17"/>
      <c r="B719" s="17"/>
      <c r="C719" s="12"/>
      <c r="D719" s="15"/>
      <c r="E719" s="15"/>
      <c r="F719" s="15"/>
      <c r="G719" s="15"/>
      <c r="H719" s="15"/>
      <c r="I719" s="13"/>
      <c r="J719" s="13"/>
      <c r="K719" s="14"/>
      <c r="L719" s="15"/>
      <c r="M719" s="16"/>
      <c r="N719" s="16"/>
      <c r="O719" s="16"/>
      <c r="P719" s="13"/>
      <c r="Q719" s="13"/>
      <c r="R719" s="16"/>
      <c r="S719" s="16"/>
      <c r="T719" s="16"/>
      <c r="U719" s="15"/>
    </row>
    <row r="720" spans="1:21" x14ac:dyDescent="0.2">
      <c r="A720" s="17"/>
      <c r="B720" s="17"/>
      <c r="C720" s="12"/>
      <c r="D720" s="15"/>
      <c r="E720" s="15"/>
      <c r="F720" s="15"/>
      <c r="G720" s="15"/>
      <c r="H720" s="15"/>
      <c r="I720" s="13"/>
      <c r="J720" s="13"/>
      <c r="K720" s="14"/>
      <c r="L720" s="15"/>
      <c r="M720" s="16"/>
      <c r="N720" s="16"/>
      <c r="O720" s="16"/>
      <c r="P720" s="13"/>
      <c r="Q720" s="13"/>
      <c r="R720" s="16"/>
      <c r="S720" s="16"/>
      <c r="T720" s="16"/>
      <c r="U720" s="15"/>
    </row>
    <row r="721" spans="1:21" x14ac:dyDescent="0.2">
      <c r="A721" s="17"/>
      <c r="B721" s="17"/>
      <c r="C721" s="12"/>
      <c r="D721" s="15"/>
      <c r="E721" s="15"/>
      <c r="F721" s="15"/>
      <c r="G721" s="15"/>
      <c r="H721" s="15"/>
      <c r="I721" s="13"/>
      <c r="J721" s="13"/>
      <c r="K721" s="14"/>
      <c r="L721" s="15"/>
      <c r="M721" s="16"/>
      <c r="N721" s="16"/>
      <c r="O721" s="16"/>
      <c r="P721" s="13"/>
      <c r="Q721" s="13"/>
      <c r="R721" s="16"/>
      <c r="S721" s="16"/>
      <c r="T721" s="16"/>
      <c r="U721" s="15"/>
    </row>
    <row r="722" spans="1:21" x14ac:dyDescent="0.2">
      <c r="A722" s="17"/>
      <c r="B722" s="17"/>
      <c r="C722" s="12"/>
      <c r="D722" s="15"/>
      <c r="E722" s="15"/>
      <c r="F722" s="15"/>
      <c r="G722" s="15"/>
      <c r="H722" s="15"/>
      <c r="I722" s="13"/>
      <c r="J722" s="13"/>
      <c r="K722" s="14"/>
      <c r="L722" s="15"/>
      <c r="M722" s="16"/>
      <c r="N722" s="16"/>
      <c r="O722" s="16"/>
      <c r="P722" s="13"/>
      <c r="Q722" s="13"/>
      <c r="R722" s="16"/>
      <c r="S722" s="16"/>
      <c r="T722" s="16"/>
      <c r="U722" s="15"/>
    </row>
    <row r="723" spans="1:21" x14ac:dyDescent="0.2">
      <c r="A723" s="17"/>
      <c r="B723" s="17"/>
      <c r="C723" s="12"/>
      <c r="D723" s="15"/>
      <c r="E723" s="15"/>
      <c r="F723" s="15"/>
      <c r="G723" s="15"/>
      <c r="H723" s="15"/>
      <c r="I723" s="13"/>
      <c r="J723" s="13"/>
      <c r="K723" s="14"/>
      <c r="L723" s="15"/>
      <c r="M723" s="16"/>
      <c r="N723" s="16"/>
      <c r="O723" s="16"/>
      <c r="P723" s="13"/>
      <c r="Q723" s="13"/>
      <c r="R723" s="16"/>
      <c r="S723" s="16"/>
      <c r="T723" s="16"/>
      <c r="U723" s="15"/>
    </row>
    <row r="724" spans="1:21" x14ac:dyDescent="0.2">
      <c r="A724" s="17"/>
      <c r="B724" s="17"/>
      <c r="C724" s="12"/>
      <c r="D724" s="15"/>
      <c r="E724" s="15"/>
      <c r="F724" s="15"/>
      <c r="G724" s="15"/>
      <c r="H724" s="15"/>
      <c r="I724" s="13"/>
      <c r="J724" s="13"/>
      <c r="K724" s="14"/>
      <c r="L724" s="15"/>
      <c r="M724" s="16"/>
      <c r="N724" s="16"/>
      <c r="O724" s="16"/>
      <c r="P724" s="13"/>
      <c r="Q724" s="13"/>
      <c r="R724" s="16"/>
      <c r="S724" s="16"/>
      <c r="T724" s="16"/>
      <c r="U724" s="15"/>
    </row>
    <row r="725" spans="1:21" x14ac:dyDescent="0.2">
      <c r="A725" s="17"/>
      <c r="B725" s="17"/>
      <c r="C725" s="12"/>
      <c r="D725" s="15"/>
      <c r="E725" s="15"/>
      <c r="F725" s="15"/>
      <c r="G725" s="15"/>
      <c r="H725" s="15"/>
      <c r="I725" s="13"/>
      <c r="J725" s="13"/>
      <c r="K725" s="14"/>
      <c r="L725" s="15"/>
      <c r="M725" s="16"/>
      <c r="N725" s="16"/>
      <c r="O725" s="16"/>
      <c r="P725" s="13"/>
      <c r="Q725" s="13"/>
      <c r="R725" s="16"/>
      <c r="S725" s="16"/>
      <c r="T725" s="16"/>
      <c r="U725" s="15"/>
    </row>
    <row r="726" spans="1:21" x14ac:dyDescent="0.2">
      <c r="A726" s="17"/>
      <c r="B726" s="17"/>
      <c r="C726" s="12"/>
      <c r="D726" s="15"/>
      <c r="E726" s="15"/>
      <c r="F726" s="15"/>
      <c r="G726" s="15"/>
      <c r="H726" s="15"/>
      <c r="I726" s="13"/>
      <c r="J726" s="13"/>
      <c r="K726" s="14"/>
      <c r="L726" s="15"/>
      <c r="M726" s="16"/>
      <c r="N726" s="16"/>
      <c r="O726" s="16"/>
      <c r="P726" s="13"/>
      <c r="Q726" s="13"/>
      <c r="R726" s="16"/>
      <c r="S726" s="16"/>
      <c r="T726" s="16"/>
      <c r="U726" s="15"/>
    </row>
    <row r="727" spans="1:21" x14ac:dyDescent="0.2">
      <c r="A727" s="17"/>
      <c r="B727" s="17"/>
      <c r="C727" s="12"/>
      <c r="D727" s="15"/>
      <c r="E727" s="15"/>
      <c r="F727" s="15"/>
      <c r="G727" s="15"/>
      <c r="H727" s="15"/>
      <c r="I727" s="13"/>
      <c r="J727" s="13"/>
      <c r="K727" s="14"/>
      <c r="L727" s="15"/>
      <c r="M727" s="16"/>
      <c r="N727" s="16"/>
      <c r="O727" s="16"/>
      <c r="P727" s="13"/>
      <c r="Q727" s="13"/>
      <c r="R727" s="16"/>
      <c r="S727" s="16"/>
      <c r="T727" s="16"/>
      <c r="U727" s="15"/>
    </row>
    <row r="728" spans="1:21" x14ac:dyDescent="0.2">
      <c r="A728" s="17"/>
      <c r="B728" s="17"/>
      <c r="C728" s="12"/>
      <c r="D728" s="15"/>
      <c r="E728" s="15"/>
      <c r="F728" s="15"/>
      <c r="G728" s="15"/>
      <c r="H728" s="15"/>
      <c r="I728" s="13"/>
      <c r="J728" s="13"/>
      <c r="K728" s="14"/>
      <c r="L728" s="15"/>
      <c r="M728" s="16"/>
      <c r="N728" s="16"/>
      <c r="O728" s="16"/>
      <c r="P728" s="13"/>
      <c r="Q728" s="13"/>
      <c r="R728" s="16"/>
      <c r="S728" s="16"/>
      <c r="T728" s="16"/>
      <c r="U728" s="15"/>
    </row>
    <row r="729" spans="1:21" x14ac:dyDescent="0.2">
      <c r="A729" s="17"/>
      <c r="B729" s="17"/>
      <c r="C729" s="12"/>
      <c r="D729" s="15"/>
      <c r="E729" s="15"/>
      <c r="F729" s="15"/>
      <c r="G729" s="15"/>
      <c r="H729" s="15"/>
      <c r="I729" s="13"/>
      <c r="J729" s="13"/>
      <c r="K729" s="14"/>
      <c r="L729" s="15"/>
      <c r="M729" s="16"/>
      <c r="N729" s="16"/>
      <c r="O729" s="16"/>
      <c r="P729" s="13"/>
      <c r="Q729" s="13"/>
      <c r="R729" s="16"/>
      <c r="S729" s="16"/>
      <c r="T729" s="16"/>
      <c r="U729" s="15"/>
    </row>
    <row r="730" spans="1:21" x14ac:dyDescent="0.2">
      <c r="A730" s="17"/>
      <c r="B730" s="17"/>
      <c r="C730" s="12"/>
      <c r="D730" s="15"/>
      <c r="E730" s="15"/>
      <c r="F730" s="15"/>
      <c r="G730" s="15"/>
      <c r="H730" s="15"/>
      <c r="I730" s="13"/>
      <c r="J730" s="13"/>
      <c r="K730" s="14"/>
      <c r="L730" s="15"/>
      <c r="M730" s="16"/>
      <c r="N730" s="16"/>
      <c r="O730" s="16"/>
      <c r="P730" s="13"/>
      <c r="Q730" s="13"/>
      <c r="R730" s="16"/>
      <c r="S730" s="16"/>
      <c r="T730" s="16"/>
      <c r="U730" s="15"/>
    </row>
    <row r="731" spans="1:21" x14ac:dyDescent="0.2">
      <c r="A731" s="17"/>
      <c r="B731" s="17"/>
      <c r="C731" s="12"/>
      <c r="D731" s="15"/>
      <c r="E731" s="15"/>
      <c r="F731" s="15"/>
      <c r="G731" s="15"/>
      <c r="H731" s="15"/>
      <c r="I731" s="13"/>
      <c r="J731" s="13"/>
      <c r="K731" s="14"/>
      <c r="L731" s="15"/>
      <c r="M731" s="16"/>
      <c r="N731" s="16"/>
      <c r="O731" s="16"/>
      <c r="P731" s="13"/>
      <c r="Q731" s="13"/>
      <c r="R731" s="16"/>
      <c r="S731" s="16"/>
      <c r="T731" s="16"/>
      <c r="U731" s="15"/>
    </row>
    <row r="732" spans="1:21" x14ac:dyDescent="0.2">
      <c r="A732" s="17"/>
      <c r="B732" s="17"/>
      <c r="C732" s="12"/>
      <c r="D732" s="15"/>
      <c r="E732" s="15"/>
      <c r="F732" s="15"/>
      <c r="G732" s="15"/>
      <c r="H732" s="15"/>
      <c r="I732" s="13"/>
      <c r="J732" s="13"/>
      <c r="K732" s="14"/>
      <c r="L732" s="15"/>
      <c r="M732" s="16"/>
      <c r="N732" s="16"/>
      <c r="O732" s="16"/>
      <c r="P732" s="13"/>
      <c r="Q732" s="13"/>
      <c r="R732" s="16"/>
      <c r="S732" s="16"/>
      <c r="T732" s="16"/>
      <c r="U732" s="15"/>
    </row>
    <row r="733" spans="1:21" x14ac:dyDescent="0.2">
      <c r="A733" s="17"/>
      <c r="B733" s="17"/>
      <c r="C733" s="12"/>
      <c r="D733" s="15"/>
      <c r="E733" s="15"/>
      <c r="F733" s="15"/>
      <c r="G733" s="15"/>
      <c r="H733" s="15"/>
      <c r="I733" s="13"/>
      <c r="J733" s="13"/>
      <c r="K733" s="14"/>
      <c r="L733" s="15"/>
      <c r="M733" s="16"/>
      <c r="N733" s="16"/>
      <c r="O733" s="16"/>
      <c r="P733" s="13"/>
      <c r="Q733" s="13"/>
      <c r="R733" s="16"/>
      <c r="S733" s="16"/>
      <c r="T733" s="16"/>
      <c r="U733" s="15"/>
    </row>
    <row r="734" spans="1:21" x14ac:dyDescent="0.2">
      <c r="A734" s="17"/>
      <c r="B734" s="17"/>
      <c r="C734" s="12"/>
      <c r="D734" s="15"/>
      <c r="E734" s="15"/>
      <c r="F734" s="15"/>
      <c r="G734" s="15"/>
      <c r="H734" s="15"/>
      <c r="I734" s="13"/>
      <c r="J734" s="13"/>
      <c r="K734" s="14"/>
      <c r="L734" s="15"/>
      <c r="M734" s="16"/>
      <c r="N734" s="16"/>
      <c r="O734" s="16"/>
      <c r="P734" s="13"/>
      <c r="Q734" s="13"/>
      <c r="R734" s="16"/>
      <c r="S734" s="16"/>
      <c r="T734" s="16"/>
      <c r="U734" s="15"/>
    </row>
    <row r="735" spans="1:21" x14ac:dyDescent="0.2">
      <c r="A735" s="17"/>
      <c r="B735" s="17"/>
      <c r="C735" s="12"/>
      <c r="D735" s="15"/>
      <c r="E735" s="15"/>
      <c r="F735" s="15"/>
      <c r="G735" s="15"/>
      <c r="H735" s="15"/>
      <c r="I735" s="13"/>
      <c r="J735" s="13"/>
      <c r="K735" s="14"/>
      <c r="L735" s="15"/>
      <c r="M735" s="16"/>
      <c r="N735" s="16"/>
      <c r="O735" s="16"/>
      <c r="P735" s="13"/>
      <c r="Q735" s="13"/>
      <c r="R735" s="16"/>
      <c r="S735" s="16"/>
      <c r="T735" s="16"/>
      <c r="U735" s="15"/>
    </row>
    <row r="736" spans="1:21" x14ac:dyDescent="0.2">
      <c r="A736" s="17"/>
      <c r="B736" s="17"/>
      <c r="C736" s="12"/>
      <c r="D736" s="15"/>
      <c r="E736" s="15"/>
      <c r="F736" s="15"/>
      <c r="G736" s="15"/>
      <c r="H736" s="15"/>
      <c r="I736" s="13"/>
      <c r="J736" s="13"/>
      <c r="K736" s="14"/>
      <c r="L736" s="15"/>
      <c r="M736" s="16"/>
      <c r="N736" s="16"/>
      <c r="O736" s="16"/>
      <c r="P736" s="13"/>
      <c r="Q736" s="13"/>
      <c r="R736" s="16"/>
      <c r="S736" s="16"/>
      <c r="T736" s="16"/>
      <c r="U736" s="15"/>
    </row>
    <row r="737" spans="1:21" x14ac:dyDescent="0.2">
      <c r="A737" s="17"/>
      <c r="B737" s="17"/>
      <c r="C737" s="12"/>
      <c r="D737" s="15"/>
      <c r="E737" s="15"/>
      <c r="F737" s="15"/>
      <c r="G737" s="15"/>
      <c r="H737" s="15"/>
      <c r="I737" s="13"/>
      <c r="J737" s="13"/>
      <c r="K737" s="14"/>
      <c r="L737" s="15"/>
      <c r="M737" s="16"/>
      <c r="N737" s="16"/>
      <c r="O737" s="16"/>
      <c r="P737" s="13"/>
      <c r="Q737" s="13"/>
      <c r="R737" s="16"/>
      <c r="S737" s="16"/>
      <c r="T737" s="16"/>
      <c r="U737" s="15"/>
    </row>
    <row r="738" spans="1:21" x14ac:dyDescent="0.2">
      <c r="A738" s="17"/>
      <c r="B738" s="17"/>
      <c r="C738" s="12"/>
      <c r="D738" s="15"/>
      <c r="E738" s="15"/>
      <c r="F738" s="15"/>
      <c r="G738" s="15"/>
      <c r="H738" s="15"/>
      <c r="I738" s="13"/>
      <c r="J738" s="13"/>
      <c r="K738" s="14"/>
      <c r="L738" s="15"/>
      <c r="M738" s="16"/>
      <c r="N738" s="16"/>
      <c r="O738" s="16"/>
      <c r="P738" s="13"/>
      <c r="Q738" s="13"/>
      <c r="R738" s="16"/>
      <c r="S738" s="16"/>
      <c r="T738" s="16"/>
      <c r="U738" s="15"/>
    </row>
    <row r="739" spans="1:21" x14ac:dyDescent="0.2">
      <c r="A739" s="17"/>
      <c r="B739" s="17"/>
      <c r="C739" s="12"/>
      <c r="D739" s="15"/>
      <c r="E739" s="15"/>
      <c r="F739" s="15"/>
      <c r="G739" s="15"/>
      <c r="H739" s="15"/>
      <c r="I739" s="13"/>
      <c r="J739" s="13"/>
      <c r="K739" s="14"/>
      <c r="L739" s="15"/>
      <c r="M739" s="16"/>
      <c r="N739" s="16"/>
      <c r="O739" s="16"/>
      <c r="P739" s="13"/>
      <c r="Q739" s="13"/>
      <c r="R739" s="16"/>
      <c r="S739" s="16"/>
      <c r="T739" s="16"/>
      <c r="U739" s="15"/>
    </row>
    <row r="740" spans="1:21" x14ac:dyDescent="0.2">
      <c r="A740" s="17"/>
      <c r="B740" s="17"/>
      <c r="C740" s="12"/>
      <c r="D740" s="15"/>
      <c r="E740" s="15"/>
      <c r="F740" s="15"/>
      <c r="G740" s="15"/>
      <c r="H740" s="15"/>
      <c r="I740" s="13"/>
      <c r="J740" s="13"/>
      <c r="K740" s="14"/>
      <c r="L740" s="15"/>
      <c r="M740" s="16"/>
      <c r="N740" s="16"/>
      <c r="O740" s="16"/>
      <c r="P740" s="13"/>
      <c r="Q740" s="13"/>
      <c r="R740" s="16"/>
      <c r="S740" s="16"/>
      <c r="T740" s="16"/>
      <c r="U740" s="15"/>
    </row>
    <row r="741" spans="1:21" x14ac:dyDescent="0.2">
      <c r="A741" s="17"/>
      <c r="B741" s="17"/>
      <c r="C741" s="12"/>
      <c r="D741" s="15"/>
      <c r="E741" s="15"/>
      <c r="F741" s="15"/>
      <c r="G741" s="15"/>
      <c r="H741" s="15"/>
      <c r="I741" s="13"/>
      <c r="J741" s="13"/>
      <c r="K741" s="14"/>
      <c r="L741" s="15"/>
      <c r="M741" s="16"/>
      <c r="N741" s="16"/>
      <c r="O741" s="16"/>
      <c r="P741" s="13"/>
      <c r="Q741" s="13"/>
      <c r="R741" s="16"/>
      <c r="S741" s="16"/>
      <c r="T741" s="16"/>
      <c r="U741" s="15"/>
    </row>
    <row r="742" spans="1:21" x14ac:dyDescent="0.2">
      <c r="A742" s="17"/>
      <c r="B742" s="17"/>
      <c r="C742" s="12"/>
      <c r="D742" s="15"/>
      <c r="E742" s="15"/>
      <c r="F742" s="15"/>
      <c r="G742" s="15"/>
      <c r="H742" s="15"/>
      <c r="I742" s="13"/>
      <c r="J742" s="13"/>
      <c r="K742" s="14"/>
      <c r="L742" s="15"/>
      <c r="M742" s="16"/>
      <c r="N742" s="16"/>
      <c r="O742" s="16"/>
      <c r="P742" s="13"/>
      <c r="Q742" s="13"/>
      <c r="R742" s="16"/>
      <c r="S742" s="16"/>
      <c r="T742" s="16"/>
      <c r="U742" s="15"/>
    </row>
    <row r="743" spans="1:21" x14ac:dyDescent="0.2">
      <c r="A743" s="17"/>
      <c r="B743" s="17"/>
      <c r="C743" s="12"/>
      <c r="D743" s="15"/>
      <c r="E743" s="15"/>
      <c r="F743" s="15"/>
      <c r="G743" s="15"/>
      <c r="H743" s="15"/>
      <c r="I743" s="13"/>
      <c r="J743" s="13"/>
      <c r="K743" s="14"/>
      <c r="L743" s="15"/>
      <c r="M743" s="16"/>
      <c r="N743" s="16"/>
      <c r="O743" s="16"/>
      <c r="P743" s="13"/>
      <c r="Q743" s="13"/>
      <c r="R743" s="16"/>
      <c r="S743" s="16"/>
      <c r="T743" s="16"/>
      <c r="U743" s="15"/>
    </row>
    <row r="744" spans="1:21" x14ac:dyDescent="0.2">
      <c r="A744" s="17"/>
      <c r="B744" s="17"/>
      <c r="C744" s="12"/>
      <c r="D744" s="15"/>
      <c r="E744" s="15"/>
      <c r="F744" s="15"/>
      <c r="G744" s="15"/>
      <c r="H744" s="15"/>
      <c r="I744" s="13"/>
      <c r="J744" s="13"/>
      <c r="K744" s="14"/>
      <c r="L744" s="15"/>
      <c r="M744" s="16"/>
      <c r="N744" s="16"/>
      <c r="O744" s="16"/>
      <c r="P744" s="13"/>
      <c r="Q744" s="13"/>
      <c r="R744" s="16"/>
      <c r="S744" s="16"/>
      <c r="T744" s="16"/>
      <c r="U744" s="15"/>
    </row>
    <row r="745" spans="1:21" x14ac:dyDescent="0.2">
      <c r="A745" s="17"/>
      <c r="B745" s="17"/>
      <c r="C745" s="12"/>
      <c r="D745" s="15"/>
      <c r="E745" s="15"/>
      <c r="F745" s="15"/>
      <c r="G745" s="15"/>
      <c r="H745" s="15"/>
      <c r="I745" s="13"/>
      <c r="J745" s="13"/>
      <c r="K745" s="14"/>
      <c r="L745" s="15"/>
      <c r="M745" s="16"/>
      <c r="N745" s="16"/>
      <c r="O745" s="16"/>
      <c r="P745" s="13"/>
      <c r="Q745" s="13"/>
      <c r="R745" s="16"/>
      <c r="S745" s="16"/>
      <c r="T745" s="16"/>
      <c r="U745" s="15"/>
    </row>
    <row r="746" spans="1:21" x14ac:dyDescent="0.2">
      <c r="A746" s="17"/>
      <c r="B746" s="17"/>
      <c r="C746" s="12"/>
      <c r="D746" s="15"/>
      <c r="E746" s="15"/>
      <c r="F746" s="15"/>
      <c r="G746" s="15"/>
      <c r="H746" s="15"/>
      <c r="I746" s="13"/>
      <c r="J746" s="13"/>
      <c r="K746" s="14"/>
      <c r="L746" s="15"/>
      <c r="M746" s="16"/>
      <c r="N746" s="16"/>
      <c r="O746" s="16"/>
      <c r="P746" s="13"/>
      <c r="Q746" s="13"/>
      <c r="R746" s="16"/>
      <c r="S746" s="16"/>
      <c r="T746" s="16"/>
      <c r="U746" s="15"/>
    </row>
    <row r="747" spans="1:21" x14ac:dyDescent="0.2">
      <c r="A747" s="17"/>
      <c r="B747" s="17"/>
      <c r="C747" s="12"/>
      <c r="D747" s="15"/>
      <c r="E747" s="15"/>
      <c r="F747" s="15"/>
      <c r="G747" s="15"/>
      <c r="H747" s="15"/>
      <c r="I747" s="13"/>
      <c r="J747" s="13"/>
      <c r="K747" s="14"/>
      <c r="L747" s="15"/>
      <c r="M747" s="16"/>
      <c r="N747" s="16"/>
      <c r="O747" s="16"/>
      <c r="P747" s="13"/>
      <c r="Q747" s="13"/>
      <c r="R747" s="16"/>
      <c r="S747" s="16"/>
      <c r="T747" s="16"/>
      <c r="U747" s="15"/>
    </row>
    <row r="748" spans="1:21" x14ac:dyDescent="0.2">
      <c r="A748" s="17"/>
      <c r="B748" s="17"/>
      <c r="C748" s="12"/>
      <c r="D748" s="15"/>
      <c r="E748" s="15"/>
      <c r="F748" s="15"/>
      <c r="G748" s="15"/>
      <c r="H748" s="15"/>
      <c r="I748" s="13"/>
      <c r="J748" s="13"/>
      <c r="K748" s="14"/>
      <c r="L748" s="15"/>
      <c r="M748" s="16"/>
      <c r="N748" s="16"/>
      <c r="O748" s="16"/>
      <c r="P748" s="13"/>
      <c r="Q748" s="13"/>
      <c r="R748" s="16"/>
      <c r="S748" s="16"/>
      <c r="T748" s="16"/>
      <c r="U748" s="15"/>
    </row>
    <row r="749" spans="1:21" x14ac:dyDescent="0.2">
      <c r="A749" s="17"/>
      <c r="B749" s="17"/>
      <c r="C749" s="12"/>
      <c r="D749" s="15"/>
      <c r="E749" s="15"/>
      <c r="F749" s="15"/>
      <c r="G749" s="15"/>
      <c r="H749" s="15"/>
      <c r="I749" s="13"/>
      <c r="J749" s="13"/>
      <c r="K749" s="14"/>
      <c r="L749" s="15"/>
      <c r="M749" s="16"/>
      <c r="N749" s="16"/>
      <c r="O749" s="16"/>
      <c r="P749" s="13"/>
      <c r="Q749" s="13"/>
      <c r="R749" s="16"/>
      <c r="S749" s="16"/>
      <c r="T749" s="16"/>
      <c r="U749" s="15"/>
    </row>
    <row r="750" spans="1:21" x14ac:dyDescent="0.2">
      <c r="A750" s="17"/>
      <c r="B750" s="17"/>
      <c r="C750" s="12"/>
      <c r="D750" s="15"/>
      <c r="E750" s="15"/>
      <c r="F750" s="15"/>
      <c r="G750" s="15"/>
      <c r="H750" s="15"/>
      <c r="I750" s="13"/>
      <c r="J750" s="13"/>
      <c r="K750" s="14"/>
      <c r="L750" s="15"/>
      <c r="M750" s="16"/>
      <c r="N750" s="16"/>
      <c r="O750" s="16"/>
      <c r="P750" s="13"/>
      <c r="Q750" s="13"/>
      <c r="R750" s="16"/>
      <c r="S750" s="16"/>
      <c r="T750" s="16"/>
      <c r="U750" s="15"/>
    </row>
    <row r="751" spans="1:21" x14ac:dyDescent="0.2">
      <c r="A751" s="17"/>
      <c r="B751" s="17"/>
      <c r="C751" s="12"/>
      <c r="D751" s="15"/>
      <c r="E751" s="15"/>
      <c r="F751" s="15"/>
      <c r="G751" s="15"/>
      <c r="H751" s="15"/>
      <c r="I751" s="13"/>
      <c r="J751" s="13"/>
      <c r="K751" s="14"/>
      <c r="L751" s="15"/>
      <c r="M751" s="16"/>
      <c r="N751" s="16"/>
      <c r="O751" s="16"/>
      <c r="P751" s="13"/>
      <c r="Q751" s="13"/>
      <c r="R751" s="16"/>
      <c r="S751" s="16"/>
      <c r="T751" s="16"/>
      <c r="U751" s="15"/>
    </row>
    <row r="752" spans="1:21" x14ac:dyDescent="0.2">
      <c r="A752" s="17"/>
      <c r="B752" s="17"/>
      <c r="C752" s="12"/>
      <c r="D752" s="15"/>
      <c r="E752" s="15"/>
      <c r="F752" s="15"/>
      <c r="G752" s="15"/>
      <c r="H752" s="15"/>
      <c r="I752" s="13"/>
      <c r="J752" s="13"/>
      <c r="K752" s="14"/>
      <c r="L752" s="15"/>
      <c r="M752" s="16"/>
      <c r="N752" s="16"/>
      <c r="O752" s="16"/>
      <c r="P752" s="13"/>
      <c r="Q752" s="13"/>
      <c r="R752" s="16"/>
      <c r="S752" s="16"/>
      <c r="T752" s="16"/>
      <c r="U752" s="15"/>
    </row>
    <row r="753" spans="1:21" x14ac:dyDescent="0.2">
      <c r="A753" s="17"/>
      <c r="B753" s="17"/>
      <c r="C753" s="12"/>
      <c r="D753" s="15"/>
      <c r="E753" s="15"/>
      <c r="F753" s="15"/>
      <c r="G753" s="15"/>
      <c r="H753" s="15"/>
      <c r="I753" s="13"/>
      <c r="J753" s="13"/>
      <c r="K753" s="14"/>
      <c r="L753" s="15"/>
      <c r="M753" s="16"/>
      <c r="N753" s="16"/>
      <c r="O753" s="16"/>
      <c r="P753" s="13"/>
      <c r="Q753" s="13"/>
      <c r="R753" s="16"/>
      <c r="S753" s="16"/>
      <c r="T753" s="16"/>
      <c r="U753" s="15"/>
    </row>
    <row r="754" spans="1:21" x14ac:dyDescent="0.2">
      <c r="A754" s="17"/>
      <c r="B754" s="17"/>
      <c r="C754" s="12"/>
      <c r="D754" s="15"/>
      <c r="E754" s="15"/>
      <c r="F754" s="15"/>
      <c r="G754" s="15"/>
      <c r="H754" s="15"/>
      <c r="I754" s="13"/>
      <c r="J754" s="13"/>
      <c r="K754" s="14"/>
      <c r="L754" s="15"/>
      <c r="M754" s="16"/>
      <c r="N754" s="16"/>
      <c r="O754" s="16"/>
      <c r="P754" s="13"/>
      <c r="Q754" s="13"/>
      <c r="R754" s="16"/>
      <c r="S754" s="16"/>
      <c r="T754" s="16"/>
      <c r="U754" s="15"/>
    </row>
    <row r="755" spans="1:21" x14ac:dyDescent="0.2">
      <c r="A755" s="17"/>
      <c r="B755" s="17"/>
      <c r="C755" s="12"/>
      <c r="D755" s="15"/>
      <c r="E755" s="15"/>
      <c r="F755" s="15"/>
      <c r="G755" s="15"/>
      <c r="H755" s="15"/>
      <c r="I755" s="13"/>
      <c r="J755" s="13"/>
      <c r="K755" s="14"/>
      <c r="L755" s="15"/>
      <c r="M755" s="16"/>
      <c r="N755" s="16"/>
      <c r="O755" s="16"/>
      <c r="P755" s="13"/>
      <c r="Q755" s="13"/>
      <c r="R755" s="16"/>
      <c r="S755" s="16"/>
      <c r="T755" s="16"/>
      <c r="U755" s="15"/>
    </row>
  </sheetData>
  <phoneticPr fontId="0" type="noConversion"/>
  <conditionalFormatting sqref="J33">
    <cfRule type="cellIs" dxfId="2236" priority="4147" stopIfTrue="1" operator="lessThanOrEqual">
      <formula>9</formula>
    </cfRule>
    <cfRule type="cellIs" dxfId="2235" priority="4148" stopIfTrue="1" operator="between">
      <formula>9</formula>
      <formula>45</formula>
    </cfRule>
    <cfRule type="cellIs" dxfId="2234" priority="4149" stopIfTrue="1" operator="greaterThan">
      <formula>45</formula>
    </cfRule>
  </conditionalFormatting>
  <conditionalFormatting sqref="K33">
    <cfRule type="cellIs" dxfId="2233" priority="4150" stopIfTrue="1" operator="lessThanOrEqual">
      <formula>0.3</formula>
    </cfRule>
    <cfRule type="cellIs" dxfId="2232" priority="4151" stopIfTrue="1" operator="between">
      <formula>0.3</formula>
      <formula>1.5</formula>
    </cfRule>
    <cfRule type="cellIs" dxfId="2231" priority="4152" stopIfTrue="1" operator="greaterThan">
      <formula>1.5</formula>
    </cfRule>
  </conditionalFormatting>
  <conditionalFormatting sqref="L33">
    <cfRule type="cellIs" dxfId="2230" priority="4153" stopIfTrue="1" operator="lessThanOrEqual">
      <formula>15</formula>
    </cfRule>
    <cfRule type="cellIs" dxfId="2229" priority="4154" stopIfTrue="1" operator="between">
      <formula>15</formula>
      <formula>75</formula>
    </cfRule>
    <cfRule type="cellIs" dxfId="2228" priority="4155" stopIfTrue="1" operator="greaterThan">
      <formula>75</formula>
    </cfRule>
  </conditionalFormatting>
  <conditionalFormatting sqref="M33">
    <cfRule type="cellIs" dxfId="2227" priority="4156" stopIfTrue="1" operator="lessThanOrEqual">
      <formula>45</formula>
    </cfRule>
    <cfRule type="cellIs" dxfId="2226" priority="4157" stopIfTrue="1" operator="between">
      <formula>45</formula>
      <formula>225</formula>
    </cfRule>
    <cfRule type="cellIs" dxfId="2225" priority="4158" stopIfTrue="1" operator="greaterThan">
      <formula>225</formula>
    </cfRule>
  </conditionalFormatting>
  <conditionalFormatting sqref="N33">
    <cfRule type="cellIs" dxfId="2224" priority="4159" stopIfTrue="1" operator="lessThanOrEqual">
      <formula>3</formula>
    </cfRule>
    <cfRule type="cellIs" dxfId="2223" priority="4160" stopIfTrue="1" operator="between">
      <formula>3</formula>
      <formula>15</formula>
    </cfRule>
    <cfRule type="cellIs" dxfId="2222" priority="4161" stopIfTrue="1" operator="greaterThan">
      <formula>15</formula>
    </cfRule>
  </conditionalFormatting>
  <conditionalFormatting sqref="O33">
    <cfRule type="cellIs" dxfId="2221" priority="4162" stopIfTrue="1" operator="lessThanOrEqual">
      <formula>60</formula>
    </cfRule>
    <cfRule type="cellIs" dxfId="2220" priority="4163" stopIfTrue="1" operator="between">
      <formula>60</formula>
      <formula>300</formula>
    </cfRule>
    <cfRule type="cellIs" dxfId="2219" priority="4164" stopIfTrue="1" operator="greaterThan">
      <formula>300</formula>
    </cfRule>
  </conditionalFormatting>
  <conditionalFormatting sqref="J51">
    <cfRule type="cellIs" dxfId="2218" priority="3220" stopIfTrue="1" operator="lessThanOrEqual">
      <formula>9</formula>
    </cfRule>
    <cfRule type="cellIs" dxfId="2217" priority="3221" stopIfTrue="1" operator="between">
      <formula>9</formula>
      <formula>45</formula>
    </cfRule>
    <cfRule type="cellIs" dxfId="2216" priority="3222" stopIfTrue="1" operator="greaterThan">
      <formula>45</formula>
    </cfRule>
  </conditionalFormatting>
  <conditionalFormatting sqref="K51">
    <cfRule type="cellIs" dxfId="2215" priority="3223" stopIfTrue="1" operator="lessThanOrEqual">
      <formula>0.3</formula>
    </cfRule>
    <cfRule type="cellIs" dxfId="2214" priority="3224" stopIfTrue="1" operator="between">
      <formula>0.3</formula>
      <formula>1.5</formula>
    </cfRule>
    <cfRule type="cellIs" dxfId="2213" priority="3225" stopIfTrue="1" operator="greaterThan">
      <formula>1.5</formula>
    </cfRule>
  </conditionalFormatting>
  <conditionalFormatting sqref="L51">
    <cfRule type="cellIs" dxfId="2212" priority="3226" stopIfTrue="1" operator="lessThanOrEqual">
      <formula>15</formula>
    </cfRule>
    <cfRule type="cellIs" dxfId="2211" priority="3227" stopIfTrue="1" operator="between">
      <formula>15</formula>
      <formula>75</formula>
    </cfRule>
    <cfRule type="cellIs" dxfId="2210" priority="3228" stopIfTrue="1" operator="greaterThan">
      <formula>75</formula>
    </cfRule>
  </conditionalFormatting>
  <conditionalFormatting sqref="M51">
    <cfRule type="cellIs" dxfId="2209" priority="3229" stopIfTrue="1" operator="lessThanOrEqual">
      <formula>45</formula>
    </cfRule>
    <cfRule type="cellIs" dxfId="2208" priority="3230" stopIfTrue="1" operator="between">
      <formula>45</formula>
      <formula>225</formula>
    </cfRule>
    <cfRule type="cellIs" dxfId="2207" priority="3231" stopIfTrue="1" operator="greaterThan">
      <formula>225</formula>
    </cfRule>
  </conditionalFormatting>
  <conditionalFormatting sqref="N51">
    <cfRule type="cellIs" dxfId="2206" priority="3232" stopIfTrue="1" operator="lessThanOrEqual">
      <formula>3</formula>
    </cfRule>
    <cfRule type="cellIs" dxfId="2205" priority="3233" stopIfTrue="1" operator="between">
      <formula>3</formula>
      <formula>15</formula>
    </cfRule>
    <cfRule type="cellIs" dxfId="2204" priority="3234" stopIfTrue="1" operator="greaterThan">
      <formula>15</formula>
    </cfRule>
  </conditionalFormatting>
  <conditionalFormatting sqref="O51 R51:T51">
    <cfRule type="cellIs" dxfId="2203" priority="3235" stopIfTrue="1" operator="lessThanOrEqual">
      <formula>60</formula>
    </cfRule>
    <cfRule type="cellIs" dxfId="2202" priority="3236" stopIfTrue="1" operator="between">
      <formula>60</formula>
      <formula>300</formula>
    </cfRule>
    <cfRule type="cellIs" dxfId="2201" priority="3237" stopIfTrue="1" operator="greaterThan">
      <formula>300</formula>
    </cfRule>
  </conditionalFormatting>
  <conditionalFormatting sqref="J69">
    <cfRule type="cellIs" dxfId="2200" priority="3202" stopIfTrue="1" operator="lessThanOrEqual">
      <formula>9</formula>
    </cfRule>
    <cfRule type="cellIs" dxfId="2199" priority="3203" stopIfTrue="1" operator="between">
      <formula>9</formula>
      <formula>45</formula>
    </cfRule>
    <cfRule type="cellIs" dxfId="2198" priority="3204" stopIfTrue="1" operator="greaterThan">
      <formula>45</formula>
    </cfRule>
  </conditionalFormatting>
  <conditionalFormatting sqref="K69">
    <cfRule type="cellIs" dxfId="2197" priority="3205" stopIfTrue="1" operator="lessThanOrEqual">
      <formula>0.3</formula>
    </cfRule>
    <cfRule type="cellIs" dxfId="2196" priority="3206" stopIfTrue="1" operator="between">
      <formula>0.3</formula>
      <formula>1.5</formula>
    </cfRule>
    <cfRule type="cellIs" dxfId="2195" priority="3207" stopIfTrue="1" operator="greaterThan">
      <formula>1.5</formula>
    </cfRule>
  </conditionalFormatting>
  <conditionalFormatting sqref="L69">
    <cfRule type="cellIs" dxfId="2194" priority="3208" stopIfTrue="1" operator="lessThanOrEqual">
      <formula>15</formula>
    </cfRule>
    <cfRule type="cellIs" dxfId="2193" priority="3209" stopIfTrue="1" operator="between">
      <formula>15</formula>
      <formula>75</formula>
    </cfRule>
    <cfRule type="cellIs" dxfId="2192" priority="3210" stopIfTrue="1" operator="greaterThan">
      <formula>75</formula>
    </cfRule>
  </conditionalFormatting>
  <conditionalFormatting sqref="M69">
    <cfRule type="cellIs" dxfId="2191" priority="3211" stopIfTrue="1" operator="lessThanOrEqual">
      <formula>45</formula>
    </cfRule>
    <cfRule type="cellIs" dxfId="2190" priority="3212" stopIfTrue="1" operator="between">
      <formula>45</formula>
      <formula>225</formula>
    </cfRule>
    <cfRule type="cellIs" dxfId="2189" priority="3213" stopIfTrue="1" operator="greaterThan">
      <formula>225</formula>
    </cfRule>
  </conditionalFormatting>
  <conditionalFormatting sqref="N69">
    <cfRule type="cellIs" dxfId="2188" priority="3214" stopIfTrue="1" operator="lessThanOrEqual">
      <formula>3</formula>
    </cfRule>
    <cfRule type="cellIs" dxfId="2187" priority="3215" stopIfTrue="1" operator="between">
      <formula>3</formula>
      <formula>15</formula>
    </cfRule>
    <cfRule type="cellIs" dxfId="2186" priority="3216" stopIfTrue="1" operator="greaterThan">
      <formula>15</formula>
    </cfRule>
  </conditionalFormatting>
  <conditionalFormatting sqref="R69:T69 O69">
    <cfRule type="cellIs" dxfId="2185" priority="3217" stopIfTrue="1" operator="lessThanOrEqual">
      <formula>60</formula>
    </cfRule>
    <cfRule type="cellIs" dxfId="2184" priority="3218" stopIfTrue="1" operator="between">
      <formula>60</formula>
      <formula>300</formula>
    </cfRule>
    <cfRule type="cellIs" dxfId="2183" priority="3219" stopIfTrue="1" operator="greaterThan">
      <formula>300</formula>
    </cfRule>
  </conditionalFormatting>
  <conditionalFormatting sqref="J87">
    <cfRule type="cellIs" dxfId="2182" priority="3184" stopIfTrue="1" operator="lessThanOrEqual">
      <formula>9</formula>
    </cfRule>
    <cfRule type="cellIs" dxfId="2181" priority="3185" stopIfTrue="1" operator="between">
      <formula>9</formula>
      <formula>45</formula>
    </cfRule>
    <cfRule type="cellIs" dxfId="2180" priority="3186" stopIfTrue="1" operator="greaterThan">
      <formula>45</formula>
    </cfRule>
  </conditionalFormatting>
  <conditionalFormatting sqref="K87">
    <cfRule type="cellIs" dxfId="2179" priority="3187" stopIfTrue="1" operator="lessThanOrEqual">
      <formula>0.3</formula>
    </cfRule>
    <cfRule type="cellIs" dxfId="2178" priority="3188" stopIfTrue="1" operator="between">
      <formula>0.3</formula>
      <formula>1.5</formula>
    </cfRule>
    <cfRule type="cellIs" dxfId="2177" priority="3189" stopIfTrue="1" operator="greaterThan">
      <formula>1.5</formula>
    </cfRule>
  </conditionalFormatting>
  <conditionalFormatting sqref="L87">
    <cfRule type="cellIs" dxfId="2176" priority="3190" stopIfTrue="1" operator="lessThanOrEqual">
      <formula>15</formula>
    </cfRule>
    <cfRule type="cellIs" dxfId="2175" priority="3191" stopIfTrue="1" operator="between">
      <formula>15</formula>
      <formula>75</formula>
    </cfRule>
    <cfRule type="cellIs" dxfId="2174" priority="3192" stopIfTrue="1" operator="greaterThan">
      <formula>75</formula>
    </cfRule>
  </conditionalFormatting>
  <conditionalFormatting sqref="M87">
    <cfRule type="cellIs" dxfId="2173" priority="3193" stopIfTrue="1" operator="lessThanOrEqual">
      <formula>45</formula>
    </cfRule>
    <cfRule type="cellIs" dxfId="2172" priority="3194" stopIfTrue="1" operator="between">
      <formula>45</formula>
      <formula>225</formula>
    </cfRule>
    <cfRule type="cellIs" dxfId="2171" priority="3195" stopIfTrue="1" operator="greaterThan">
      <formula>225</formula>
    </cfRule>
  </conditionalFormatting>
  <conditionalFormatting sqref="N87">
    <cfRule type="cellIs" dxfId="2170" priority="3196" stopIfTrue="1" operator="lessThanOrEqual">
      <formula>3</formula>
    </cfRule>
    <cfRule type="cellIs" dxfId="2169" priority="3197" stopIfTrue="1" operator="between">
      <formula>3</formula>
      <formula>15</formula>
    </cfRule>
    <cfRule type="cellIs" dxfId="2168" priority="3198" stopIfTrue="1" operator="greaterThan">
      <formula>15</formula>
    </cfRule>
  </conditionalFormatting>
  <conditionalFormatting sqref="R87:T87 O87">
    <cfRule type="cellIs" dxfId="2167" priority="3199" stopIfTrue="1" operator="lessThanOrEqual">
      <formula>60</formula>
    </cfRule>
    <cfRule type="cellIs" dxfId="2166" priority="3200" stopIfTrue="1" operator="between">
      <formula>60</formula>
      <formula>300</formula>
    </cfRule>
    <cfRule type="cellIs" dxfId="2165" priority="3201" stopIfTrue="1" operator="greaterThan">
      <formula>300</formula>
    </cfRule>
  </conditionalFormatting>
  <conditionalFormatting sqref="J102">
    <cfRule type="cellIs" dxfId="2164" priority="3166" stopIfTrue="1" operator="lessThanOrEqual">
      <formula>9</formula>
    </cfRule>
    <cfRule type="cellIs" dxfId="2163" priority="3167" stopIfTrue="1" operator="between">
      <formula>9</formula>
      <formula>45</formula>
    </cfRule>
    <cfRule type="cellIs" dxfId="2162" priority="3168" stopIfTrue="1" operator="greaterThan">
      <formula>45</formula>
    </cfRule>
  </conditionalFormatting>
  <conditionalFormatting sqref="K102">
    <cfRule type="cellIs" dxfId="2161" priority="3169" stopIfTrue="1" operator="lessThanOrEqual">
      <formula>0.3</formula>
    </cfRule>
    <cfRule type="cellIs" dxfId="2160" priority="3170" stopIfTrue="1" operator="between">
      <formula>0.3</formula>
      <formula>1.5</formula>
    </cfRule>
    <cfRule type="cellIs" dxfId="2159" priority="3171" stopIfTrue="1" operator="greaterThan">
      <formula>1.5</formula>
    </cfRule>
  </conditionalFormatting>
  <conditionalFormatting sqref="L102">
    <cfRule type="cellIs" dxfId="2158" priority="3172" stopIfTrue="1" operator="lessThanOrEqual">
      <formula>15</formula>
    </cfRule>
    <cfRule type="cellIs" dxfId="2157" priority="3173" stopIfTrue="1" operator="between">
      <formula>15</formula>
      <formula>75</formula>
    </cfRule>
    <cfRule type="cellIs" dxfId="2156" priority="3174" stopIfTrue="1" operator="greaterThan">
      <formula>75</formula>
    </cfRule>
  </conditionalFormatting>
  <conditionalFormatting sqref="M102">
    <cfRule type="cellIs" dxfId="2155" priority="3175" stopIfTrue="1" operator="lessThanOrEqual">
      <formula>45</formula>
    </cfRule>
    <cfRule type="cellIs" dxfId="2154" priority="3176" stopIfTrue="1" operator="between">
      <formula>45</formula>
      <formula>225</formula>
    </cfRule>
    <cfRule type="cellIs" dxfId="2153" priority="3177" stopIfTrue="1" operator="greaterThan">
      <formula>225</formula>
    </cfRule>
  </conditionalFormatting>
  <conditionalFormatting sqref="N102">
    <cfRule type="cellIs" dxfId="2152" priority="3178" stopIfTrue="1" operator="lessThanOrEqual">
      <formula>3</formula>
    </cfRule>
    <cfRule type="cellIs" dxfId="2151" priority="3179" stopIfTrue="1" operator="between">
      <formula>3</formula>
      <formula>15</formula>
    </cfRule>
    <cfRule type="cellIs" dxfId="2150" priority="3180" stopIfTrue="1" operator="greaterThan">
      <formula>15</formula>
    </cfRule>
  </conditionalFormatting>
  <conditionalFormatting sqref="R102:T102 O102">
    <cfRule type="cellIs" dxfId="2149" priority="3181" stopIfTrue="1" operator="lessThanOrEqual">
      <formula>60</formula>
    </cfRule>
    <cfRule type="cellIs" dxfId="2148" priority="3182" stopIfTrue="1" operator="between">
      <formula>60</formula>
      <formula>300</formula>
    </cfRule>
    <cfRule type="cellIs" dxfId="2147" priority="3183" stopIfTrue="1" operator="greaterThan">
      <formula>300</formula>
    </cfRule>
  </conditionalFormatting>
  <conditionalFormatting sqref="J114">
    <cfRule type="cellIs" dxfId="2146" priority="3148" stopIfTrue="1" operator="lessThanOrEqual">
      <formula>9</formula>
    </cfRule>
    <cfRule type="cellIs" dxfId="2145" priority="3149" stopIfTrue="1" operator="between">
      <formula>9</formula>
      <formula>45</formula>
    </cfRule>
    <cfRule type="cellIs" dxfId="2144" priority="3150" stopIfTrue="1" operator="greaterThan">
      <formula>45</formula>
    </cfRule>
  </conditionalFormatting>
  <conditionalFormatting sqref="K114">
    <cfRule type="cellIs" dxfId="2143" priority="3151" stopIfTrue="1" operator="lessThanOrEqual">
      <formula>0.3</formula>
    </cfRule>
    <cfRule type="cellIs" dxfId="2142" priority="3152" stopIfTrue="1" operator="between">
      <formula>0.3</formula>
      <formula>1.5</formula>
    </cfRule>
    <cfRule type="cellIs" dxfId="2141" priority="3153" stopIfTrue="1" operator="greaterThan">
      <formula>1.5</formula>
    </cfRule>
  </conditionalFormatting>
  <conditionalFormatting sqref="L114">
    <cfRule type="cellIs" dxfId="2140" priority="3154" stopIfTrue="1" operator="lessThanOrEqual">
      <formula>15</formula>
    </cfRule>
    <cfRule type="cellIs" dxfId="2139" priority="3155" stopIfTrue="1" operator="between">
      <formula>15</formula>
      <formula>75</formula>
    </cfRule>
    <cfRule type="cellIs" dxfId="2138" priority="3156" stopIfTrue="1" operator="greaterThan">
      <formula>75</formula>
    </cfRule>
  </conditionalFormatting>
  <conditionalFormatting sqref="M114">
    <cfRule type="cellIs" dxfId="2137" priority="3157" stopIfTrue="1" operator="lessThanOrEqual">
      <formula>45</formula>
    </cfRule>
    <cfRule type="cellIs" dxfId="2136" priority="3158" stopIfTrue="1" operator="between">
      <formula>45</formula>
      <formula>225</formula>
    </cfRule>
    <cfRule type="cellIs" dxfId="2135" priority="3159" stopIfTrue="1" operator="greaterThan">
      <formula>225</formula>
    </cfRule>
  </conditionalFormatting>
  <conditionalFormatting sqref="N114">
    <cfRule type="cellIs" dxfId="2134" priority="3160" stopIfTrue="1" operator="lessThanOrEqual">
      <formula>3</formula>
    </cfRule>
    <cfRule type="cellIs" dxfId="2133" priority="3161" stopIfTrue="1" operator="between">
      <formula>3</formula>
      <formula>15</formula>
    </cfRule>
    <cfRule type="cellIs" dxfId="2132" priority="3162" stopIfTrue="1" operator="greaterThan">
      <formula>15</formula>
    </cfRule>
  </conditionalFormatting>
  <conditionalFormatting sqref="R114:T114 O114">
    <cfRule type="cellIs" dxfId="2131" priority="3163" stopIfTrue="1" operator="lessThanOrEqual">
      <formula>60</formula>
    </cfRule>
    <cfRule type="cellIs" dxfId="2130" priority="3164" stopIfTrue="1" operator="between">
      <formula>60</formula>
      <formula>300</formula>
    </cfRule>
    <cfRule type="cellIs" dxfId="2129" priority="3165" stopIfTrue="1" operator="greaterThan">
      <formula>300</formula>
    </cfRule>
  </conditionalFormatting>
  <conditionalFormatting sqref="J126">
    <cfRule type="cellIs" dxfId="2128" priority="3130" stopIfTrue="1" operator="lessThanOrEqual">
      <formula>9</formula>
    </cfRule>
    <cfRule type="cellIs" dxfId="2127" priority="3131" stopIfTrue="1" operator="between">
      <formula>9</formula>
      <formula>45</formula>
    </cfRule>
    <cfRule type="cellIs" dxfId="2126" priority="3132" stopIfTrue="1" operator="greaterThan">
      <formula>45</formula>
    </cfRule>
  </conditionalFormatting>
  <conditionalFormatting sqref="K126">
    <cfRule type="cellIs" dxfId="2125" priority="3133" stopIfTrue="1" operator="lessThanOrEqual">
      <formula>0.3</formula>
    </cfRule>
    <cfRule type="cellIs" dxfId="2124" priority="3134" stopIfTrue="1" operator="between">
      <formula>0.3</formula>
      <formula>1.5</formula>
    </cfRule>
    <cfRule type="cellIs" dxfId="2123" priority="3135" stopIfTrue="1" operator="greaterThan">
      <formula>1.5</formula>
    </cfRule>
  </conditionalFormatting>
  <conditionalFormatting sqref="L126">
    <cfRule type="cellIs" dxfId="2122" priority="3136" stopIfTrue="1" operator="lessThanOrEqual">
      <formula>15</formula>
    </cfRule>
    <cfRule type="cellIs" dxfId="2121" priority="3137" stopIfTrue="1" operator="between">
      <formula>15</formula>
      <formula>75</formula>
    </cfRule>
    <cfRule type="cellIs" dxfId="2120" priority="3138" stopIfTrue="1" operator="greaterThan">
      <formula>75</formula>
    </cfRule>
  </conditionalFormatting>
  <conditionalFormatting sqref="M126">
    <cfRule type="cellIs" dxfId="2119" priority="3139" stopIfTrue="1" operator="lessThanOrEqual">
      <formula>45</formula>
    </cfRule>
    <cfRule type="cellIs" dxfId="2118" priority="3140" stopIfTrue="1" operator="between">
      <formula>45</formula>
      <formula>225</formula>
    </cfRule>
    <cfRule type="cellIs" dxfId="2117" priority="3141" stopIfTrue="1" operator="greaterThan">
      <formula>225</formula>
    </cfRule>
  </conditionalFormatting>
  <conditionalFormatting sqref="N126">
    <cfRule type="cellIs" dxfId="2116" priority="3142" stopIfTrue="1" operator="lessThanOrEqual">
      <formula>3</formula>
    </cfRule>
    <cfRule type="cellIs" dxfId="2115" priority="3143" stopIfTrue="1" operator="between">
      <formula>3</formula>
      <formula>15</formula>
    </cfRule>
    <cfRule type="cellIs" dxfId="2114" priority="3144" stopIfTrue="1" operator="greaterThan">
      <formula>15</formula>
    </cfRule>
  </conditionalFormatting>
  <conditionalFormatting sqref="R126:T126 O126">
    <cfRule type="cellIs" dxfId="2113" priority="3145" stopIfTrue="1" operator="lessThanOrEqual">
      <formula>60</formula>
    </cfRule>
    <cfRule type="cellIs" dxfId="2112" priority="3146" stopIfTrue="1" operator="between">
      <formula>60</formula>
      <formula>300</formula>
    </cfRule>
    <cfRule type="cellIs" dxfId="2111" priority="3147" stopIfTrue="1" operator="greaterThan">
      <formula>300</formula>
    </cfRule>
  </conditionalFormatting>
  <conditionalFormatting sqref="J141">
    <cfRule type="cellIs" dxfId="2110" priority="3112" stopIfTrue="1" operator="lessThanOrEqual">
      <formula>9</formula>
    </cfRule>
    <cfRule type="cellIs" dxfId="2109" priority="3113" stopIfTrue="1" operator="between">
      <formula>9</formula>
      <formula>45</formula>
    </cfRule>
    <cfRule type="cellIs" dxfId="2108" priority="3114" stopIfTrue="1" operator="greaterThan">
      <formula>45</formula>
    </cfRule>
  </conditionalFormatting>
  <conditionalFormatting sqref="K141">
    <cfRule type="cellIs" dxfId="2107" priority="3115" stopIfTrue="1" operator="lessThanOrEqual">
      <formula>0.3</formula>
    </cfRule>
    <cfRule type="cellIs" dxfId="2106" priority="3116" stopIfTrue="1" operator="between">
      <formula>0.3</formula>
      <formula>1.5</formula>
    </cfRule>
    <cfRule type="cellIs" dxfId="2105" priority="3117" stopIfTrue="1" operator="greaterThan">
      <formula>1.5</formula>
    </cfRule>
  </conditionalFormatting>
  <conditionalFormatting sqref="L141">
    <cfRule type="cellIs" dxfId="2104" priority="3118" stopIfTrue="1" operator="lessThanOrEqual">
      <formula>15</formula>
    </cfRule>
    <cfRule type="cellIs" dxfId="2103" priority="3119" stopIfTrue="1" operator="between">
      <formula>15</formula>
      <formula>75</formula>
    </cfRule>
    <cfRule type="cellIs" dxfId="2102" priority="3120" stopIfTrue="1" operator="greaterThan">
      <formula>75</formula>
    </cfRule>
  </conditionalFormatting>
  <conditionalFormatting sqref="M141">
    <cfRule type="cellIs" dxfId="2101" priority="3121" stopIfTrue="1" operator="lessThanOrEqual">
      <formula>45</formula>
    </cfRule>
    <cfRule type="cellIs" dxfId="2100" priority="3122" stopIfTrue="1" operator="between">
      <formula>45</formula>
      <formula>225</formula>
    </cfRule>
    <cfRule type="cellIs" dxfId="2099" priority="3123" stopIfTrue="1" operator="greaterThan">
      <formula>225</formula>
    </cfRule>
  </conditionalFormatting>
  <conditionalFormatting sqref="N141">
    <cfRule type="cellIs" dxfId="2098" priority="3124" stopIfTrue="1" operator="lessThanOrEqual">
      <formula>3</formula>
    </cfRule>
    <cfRule type="cellIs" dxfId="2097" priority="3125" stopIfTrue="1" operator="between">
      <formula>3</formula>
      <formula>15</formula>
    </cfRule>
    <cfRule type="cellIs" dxfId="2096" priority="3126" stopIfTrue="1" operator="greaterThan">
      <formula>15</formula>
    </cfRule>
  </conditionalFormatting>
  <conditionalFormatting sqref="R141:T141 O141">
    <cfRule type="cellIs" dxfId="2095" priority="3127" stopIfTrue="1" operator="lessThanOrEqual">
      <formula>60</formula>
    </cfRule>
    <cfRule type="cellIs" dxfId="2094" priority="3128" stopIfTrue="1" operator="between">
      <formula>60</formula>
      <formula>300</formula>
    </cfRule>
    <cfRule type="cellIs" dxfId="2093" priority="3129" stopIfTrue="1" operator="greaterThan">
      <formula>300</formula>
    </cfRule>
  </conditionalFormatting>
  <conditionalFormatting sqref="J156">
    <cfRule type="cellIs" dxfId="2092" priority="3097" stopIfTrue="1" operator="lessThanOrEqual">
      <formula>9</formula>
    </cfRule>
    <cfRule type="cellIs" dxfId="2091" priority="3098" stopIfTrue="1" operator="between">
      <formula>9</formula>
      <formula>45</formula>
    </cfRule>
    <cfRule type="cellIs" dxfId="2090" priority="3099" stopIfTrue="1" operator="greaterThan">
      <formula>45</formula>
    </cfRule>
  </conditionalFormatting>
  <conditionalFormatting sqref="L156">
    <cfRule type="cellIs" dxfId="2089" priority="3100" stopIfTrue="1" operator="lessThanOrEqual">
      <formula>15</formula>
    </cfRule>
    <cfRule type="cellIs" dxfId="2088" priority="3101" stopIfTrue="1" operator="between">
      <formula>15</formula>
      <formula>75</formula>
    </cfRule>
    <cfRule type="cellIs" dxfId="2087" priority="3102" stopIfTrue="1" operator="greaterThan">
      <formula>75</formula>
    </cfRule>
  </conditionalFormatting>
  <conditionalFormatting sqref="M156">
    <cfRule type="cellIs" dxfId="2086" priority="3103" stopIfTrue="1" operator="lessThanOrEqual">
      <formula>45</formula>
    </cfRule>
    <cfRule type="cellIs" dxfId="2085" priority="3104" stopIfTrue="1" operator="between">
      <formula>45</formula>
      <formula>225</formula>
    </cfRule>
    <cfRule type="cellIs" dxfId="2084" priority="3105" stopIfTrue="1" operator="greaterThan">
      <formula>225</formula>
    </cfRule>
  </conditionalFormatting>
  <conditionalFormatting sqref="N156">
    <cfRule type="cellIs" dxfId="2083" priority="3106" stopIfTrue="1" operator="lessThanOrEqual">
      <formula>3</formula>
    </cfRule>
    <cfRule type="cellIs" dxfId="2082" priority="3107" stopIfTrue="1" operator="between">
      <formula>3</formula>
      <formula>15</formula>
    </cfRule>
    <cfRule type="cellIs" dxfId="2081" priority="3108" stopIfTrue="1" operator="greaterThan">
      <formula>15</formula>
    </cfRule>
  </conditionalFormatting>
  <conditionalFormatting sqref="R156:T156 O156">
    <cfRule type="cellIs" dxfId="2080" priority="3109" stopIfTrue="1" operator="lessThanOrEqual">
      <formula>60</formula>
    </cfRule>
    <cfRule type="cellIs" dxfId="2079" priority="3110" stopIfTrue="1" operator="between">
      <formula>60</formula>
      <formula>300</formula>
    </cfRule>
    <cfRule type="cellIs" dxfId="2078" priority="3111" stopIfTrue="1" operator="greaterThan">
      <formula>300</formula>
    </cfRule>
  </conditionalFormatting>
  <conditionalFormatting sqref="J168">
    <cfRule type="cellIs" dxfId="2077" priority="3082" stopIfTrue="1" operator="lessThanOrEqual">
      <formula>9</formula>
    </cfRule>
    <cfRule type="cellIs" dxfId="2076" priority="3083" stopIfTrue="1" operator="between">
      <formula>9</formula>
      <formula>45</formula>
    </cfRule>
    <cfRule type="cellIs" dxfId="2075" priority="3084" stopIfTrue="1" operator="greaterThan">
      <formula>45</formula>
    </cfRule>
  </conditionalFormatting>
  <conditionalFormatting sqref="L168">
    <cfRule type="cellIs" dxfId="2074" priority="3085" stopIfTrue="1" operator="lessThanOrEqual">
      <formula>15</formula>
    </cfRule>
    <cfRule type="cellIs" dxfId="2073" priority="3086" stopIfTrue="1" operator="between">
      <formula>15</formula>
      <formula>75</formula>
    </cfRule>
    <cfRule type="cellIs" dxfId="2072" priority="3087" stopIfTrue="1" operator="greaterThan">
      <formula>75</formula>
    </cfRule>
  </conditionalFormatting>
  <conditionalFormatting sqref="M168">
    <cfRule type="cellIs" dxfId="2071" priority="3088" stopIfTrue="1" operator="lessThanOrEqual">
      <formula>45</formula>
    </cfRule>
    <cfRule type="cellIs" dxfId="2070" priority="3089" stopIfTrue="1" operator="between">
      <formula>45</formula>
      <formula>225</formula>
    </cfRule>
    <cfRule type="cellIs" dxfId="2069" priority="3090" stopIfTrue="1" operator="greaterThan">
      <formula>225</formula>
    </cfRule>
  </conditionalFormatting>
  <conditionalFormatting sqref="N168">
    <cfRule type="cellIs" dxfId="2068" priority="3091" stopIfTrue="1" operator="lessThanOrEqual">
      <formula>3</formula>
    </cfRule>
    <cfRule type="cellIs" dxfId="2067" priority="3092" stopIfTrue="1" operator="between">
      <formula>3</formula>
      <formula>15</formula>
    </cfRule>
    <cfRule type="cellIs" dxfId="2066" priority="3093" stopIfTrue="1" operator="greaterThan">
      <formula>15</formula>
    </cfRule>
  </conditionalFormatting>
  <conditionalFormatting sqref="R168:T168 O168">
    <cfRule type="cellIs" dxfId="2065" priority="3094" stopIfTrue="1" operator="lessThanOrEqual">
      <formula>60</formula>
    </cfRule>
    <cfRule type="cellIs" dxfId="2064" priority="3095" stopIfTrue="1" operator="between">
      <formula>60</formula>
      <formula>300</formula>
    </cfRule>
    <cfRule type="cellIs" dxfId="2063" priority="3096" stopIfTrue="1" operator="greaterThan">
      <formula>300</formula>
    </cfRule>
  </conditionalFormatting>
  <conditionalFormatting sqref="J180">
    <cfRule type="cellIs" dxfId="2062" priority="3067" stopIfTrue="1" operator="lessThanOrEqual">
      <formula>9</formula>
    </cfRule>
    <cfRule type="cellIs" dxfId="2061" priority="3068" stopIfTrue="1" operator="between">
      <formula>9</formula>
      <formula>45</formula>
    </cfRule>
    <cfRule type="cellIs" dxfId="2060" priority="3069" stopIfTrue="1" operator="greaterThan">
      <formula>45</formula>
    </cfRule>
  </conditionalFormatting>
  <conditionalFormatting sqref="L180">
    <cfRule type="cellIs" dxfId="2059" priority="3070" stopIfTrue="1" operator="lessThanOrEqual">
      <formula>15</formula>
    </cfRule>
    <cfRule type="cellIs" dxfId="2058" priority="3071" stopIfTrue="1" operator="between">
      <formula>15</formula>
      <formula>75</formula>
    </cfRule>
    <cfRule type="cellIs" dxfId="2057" priority="3072" stopIfTrue="1" operator="greaterThan">
      <formula>75</formula>
    </cfRule>
  </conditionalFormatting>
  <conditionalFormatting sqref="M180">
    <cfRule type="cellIs" dxfId="2056" priority="3073" stopIfTrue="1" operator="lessThanOrEqual">
      <formula>45</formula>
    </cfRule>
    <cfRule type="cellIs" dxfId="2055" priority="3074" stopIfTrue="1" operator="between">
      <formula>45</formula>
      <formula>225</formula>
    </cfRule>
    <cfRule type="cellIs" dxfId="2054" priority="3075" stopIfTrue="1" operator="greaterThan">
      <formula>225</formula>
    </cfRule>
  </conditionalFormatting>
  <conditionalFormatting sqref="N180">
    <cfRule type="cellIs" dxfId="2053" priority="3076" stopIfTrue="1" operator="lessThanOrEqual">
      <formula>3</formula>
    </cfRule>
    <cfRule type="cellIs" dxfId="2052" priority="3077" stopIfTrue="1" operator="between">
      <formula>3</formula>
      <formula>15</formula>
    </cfRule>
    <cfRule type="cellIs" dxfId="2051" priority="3078" stopIfTrue="1" operator="greaterThan">
      <formula>15</formula>
    </cfRule>
  </conditionalFormatting>
  <conditionalFormatting sqref="R180:T180 O180">
    <cfRule type="cellIs" dxfId="2050" priority="3079" stopIfTrue="1" operator="lessThanOrEqual">
      <formula>60</formula>
    </cfRule>
    <cfRule type="cellIs" dxfId="2049" priority="3080" stopIfTrue="1" operator="between">
      <formula>60</formula>
      <formula>300</formula>
    </cfRule>
    <cfRule type="cellIs" dxfId="2048" priority="3081" stopIfTrue="1" operator="greaterThan">
      <formula>300</formula>
    </cfRule>
  </conditionalFormatting>
  <conditionalFormatting sqref="J192">
    <cfRule type="cellIs" dxfId="2047" priority="3052" stopIfTrue="1" operator="lessThanOrEqual">
      <formula>9</formula>
    </cfRule>
    <cfRule type="cellIs" dxfId="2046" priority="3053" stopIfTrue="1" operator="between">
      <formula>9</formula>
      <formula>45</formula>
    </cfRule>
    <cfRule type="cellIs" dxfId="2045" priority="3054" stopIfTrue="1" operator="greaterThan">
      <formula>45</formula>
    </cfRule>
  </conditionalFormatting>
  <conditionalFormatting sqref="L192">
    <cfRule type="cellIs" dxfId="2044" priority="3055" stopIfTrue="1" operator="lessThanOrEqual">
      <formula>15</formula>
    </cfRule>
    <cfRule type="cellIs" dxfId="2043" priority="3056" stopIfTrue="1" operator="between">
      <formula>15</formula>
      <formula>75</formula>
    </cfRule>
    <cfRule type="cellIs" dxfId="2042" priority="3057" stopIfTrue="1" operator="greaterThan">
      <formula>75</formula>
    </cfRule>
  </conditionalFormatting>
  <conditionalFormatting sqref="M192">
    <cfRule type="cellIs" dxfId="2041" priority="3058" stopIfTrue="1" operator="lessThanOrEqual">
      <formula>45</formula>
    </cfRule>
    <cfRule type="cellIs" dxfId="2040" priority="3059" stopIfTrue="1" operator="between">
      <formula>45</formula>
      <formula>225</formula>
    </cfRule>
    <cfRule type="cellIs" dxfId="2039" priority="3060" stopIfTrue="1" operator="greaterThan">
      <formula>225</formula>
    </cfRule>
  </conditionalFormatting>
  <conditionalFormatting sqref="N192">
    <cfRule type="cellIs" dxfId="2038" priority="3061" stopIfTrue="1" operator="lessThanOrEqual">
      <formula>3</formula>
    </cfRule>
    <cfRule type="cellIs" dxfId="2037" priority="3062" stopIfTrue="1" operator="between">
      <formula>3</formula>
      <formula>15</formula>
    </cfRule>
    <cfRule type="cellIs" dxfId="2036" priority="3063" stopIfTrue="1" operator="greaterThan">
      <formula>15</formula>
    </cfRule>
  </conditionalFormatting>
  <conditionalFormatting sqref="R192:T192 O192">
    <cfRule type="cellIs" dxfId="2035" priority="3064" stopIfTrue="1" operator="lessThanOrEqual">
      <formula>60</formula>
    </cfRule>
    <cfRule type="cellIs" dxfId="2034" priority="3065" stopIfTrue="1" operator="between">
      <formula>60</formula>
      <formula>300</formula>
    </cfRule>
    <cfRule type="cellIs" dxfId="2033" priority="3066" stopIfTrue="1" operator="greaterThan">
      <formula>300</formula>
    </cfRule>
  </conditionalFormatting>
  <conditionalFormatting sqref="J204">
    <cfRule type="cellIs" dxfId="2032" priority="3037" stopIfTrue="1" operator="lessThanOrEqual">
      <formula>9</formula>
    </cfRule>
    <cfRule type="cellIs" dxfId="2031" priority="3038" stopIfTrue="1" operator="between">
      <formula>9</formula>
      <formula>45</formula>
    </cfRule>
    <cfRule type="cellIs" dxfId="2030" priority="3039" stopIfTrue="1" operator="greaterThan">
      <formula>45</formula>
    </cfRule>
  </conditionalFormatting>
  <conditionalFormatting sqref="L204">
    <cfRule type="cellIs" dxfId="2029" priority="3040" stopIfTrue="1" operator="lessThanOrEqual">
      <formula>15</formula>
    </cfRule>
    <cfRule type="cellIs" dxfId="2028" priority="3041" stopIfTrue="1" operator="between">
      <formula>15</formula>
      <formula>75</formula>
    </cfRule>
    <cfRule type="cellIs" dxfId="2027" priority="3042" stopIfTrue="1" operator="greaterThan">
      <formula>75</formula>
    </cfRule>
  </conditionalFormatting>
  <conditionalFormatting sqref="M204">
    <cfRule type="cellIs" dxfId="2026" priority="3043" stopIfTrue="1" operator="lessThanOrEqual">
      <formula>45</formula>
    </cfRule>
    <cfRule type="cellIs" dxfId="2025" priority="3044" stopIfTrue="1" operator="between">
      <formula>45</formula>
      <formula>225</formula>
    </cfRule>
    <cfRule type="cellIs" dxfId="2024" priority="3045" stopIfTrue="1" operator="greaterThan">
      <formula>225</formula>
    </cfRule>
  </conditionalFormatting>
  <conditionalFormatting sqref="N204">
    <cfRule type="cellIs" dxfId="2023" priority="3046" stopIfTrue="1" operator="lessThanOrEqual">
      <formula>3</formula>
    </cfRule>
    <cfRule type="cellIs" dxfId="2022" priority="3047" stopIfTrue="1" operator="between">
      <formula>3</formula>
      <formula>15</formula>
    </cfRule>
    <cfRule type="cellIs" dxfId="2021" priority="3048" stopIfTrue="1" operator="greaterThan">
      <formula>15</formula>
    </cfRule>
  </conditionalFormatting>
  <conditionalFormatting sqref="R204:T204 O204">
    <cfRule type="cellIs" dxfId="2020" priority="3049" stopIfTrue="1" operator="lessThanOrEqual">
      <formula>60</formula>
    </cfRule>
    <cfRule type="cellIs" dxfId="2019" priority="3050" stopIfTrue="1" operator="between">
      <formula>60</formula>
      <formula>300</formula>
    </cfRule>
    <cfRule type="cellIs" dxfId="2018" priority="3051" stopIfTrue="1" operator="greaterThan">
      <formula>300</formula>
    </cfRule>
  </conditionalFormatting>
  <conditionalFormatting sqref="J34">
    <cfRule type="cellIs" dxfId="2017" priority="3007" stopIfTrue="1" operator="lessThanOrEqual">
      <formula>9</formula>
    </cfRule>
    <cfRule type="cellIs" dxfId="2016" priority="3008" stopIfTrue="1" operator="between">
      <formula>9</formula>
      <formula>45</formula>
    </cfRule>
    <cfRule type="cellIs" dxfId="2015" priority="3009" stopIfTrue="1" operator="greaterThan">
      <formula>45</formula>
    </cfRule>
  </conditionalFormatting>
  <conditionalFormatting sqref="L34">
    <cfRule type="cellIs" dxfId="2014" priority="3010" stopIfTrue="1" operator="lessThanOrEqual">
      <formula>15</formula>
    </cfRule>
    <cfRule type="cellIs" dxfId="2013" priority="3011" stopIfTrue="1" operator="between">
      <formula>15</formula>
      <formula>75</formula>
    </cfRule>
    <cfRule type="cellIs" dxfId="2012" priority="3012" stopIfTrue="1" operator="greaterThan">
      <formula>75</formula>
    </cfRule>
  </conditionalFormatting>
  <conditionalFormatting sqref="M34">
    <cfRule type="cellIs" dxfId="2011" priority="3013" stopIfTrue="1" operator="lessThanOrEqual">
      <formula>45</formula>
    </cfRule>
    <cfRule type="cellIs" dxfId="2010" priority="3014" stopIfTrue="1" operator="between">
      <formula>45</formula>
      <formula>225</formula>
    </cfRule>
    <cfRule type="cellIs" dxfId="2009" priority="3015" stopIfTrue="1" operator="greaterThan">
      <formula>225</formula>
    </cfRule>
  </conditionalFormatting>
  <conditionalFormatting sqref="N34">
    <cfRule type="cellIs" dxfId="2008" priority="3016" stopIfTrue="1" operator="lessThanOrEqual">
      <formula>3</formula>
    </cfRule>
    <cfRule type="cellIs" dxfId="2007" priority="3017" stopIfTrue="1" operator="between">
      <formula>3</formula>
      <formula>15</formula>
    </cfRule>
    <cfRule type="cellIs" dxfId="2006" priority="3018" stopIfTrue="1" operator="greaterThan">
      <formula>15</formula>
    </cfRule>
  </conditionalFormatting>
  <conditionalFormatting sqref="O34 R34:T34">
    <cfRule type="cellIs" dxfId="2005" priority="3019" stopIfTrue="1" operator="lessThanOrEqual">
      <formula>60</formula>
    </cfRule>
    <cfRule type="cellIs" dxfId="2004" priority="3020" stopIfTrue="1" operator="between">
      <formula>60</formula>
      <formula>300</formula>
    </cfRule>
    <cfRule type="cellIs" dxfId="2003" priority="3021" stopIfTrue="1" operator="greaterThan">
      <formula>300</formula>
    </cfRule>
  </conditionalFormatting>
  <conditionalFormatting sqref="J52">
    <cfRule type="cellIs" dxfId="2002" priority="2989" stopIfTrue="1" operator="lessThanOrEqual">
      <formula>9</formula>
    </cfRule>
    <cfRule type="cellIs" dxfId="2001" priority="2990" stopIfTrue="1" operator="between">
      <formula>9</formula>
      <formula>45</formula>
    </cfRule>
    <cfRule type="cellIs" dxfId="2000" priority="2991" stopIfTrue="1" operator="greaterThan">
      <formula>45</formula>
    </cfRule>
  </conditionalFormatting>
  <conditionalFormatting sqref="L52">
    <cfRule type="cellIs" dxfId="1999" priority="2995" stopIfTrue="1" operator="lessThanOrEqual">
      <formula>15</formula>
    </cfRule>
    <cfRule type="cellIs" dxfId="1998" priority="2996" stopIfTrue="1" operator="between">
      <formula>15</formula>
      <formula>75</formula>
    </cfRule>
    <cfRule type="cellIs" dxfId="1997" priority="2997" stopIfTrue="1" operator="greaterThan">
      <formula>75</formula>
    </cfRule>
  </conditionalFormatting>
  <conditionalFormatting sqref="M52">
    <cfRule type="cellIs" dxfId="1996" priority="2998" stopIfTrue="1" operator="lessThanOrEqual">
      <formula>45</formula>
    </cfRule>
    <cfRule type="cellIs" dxfId="1995" priority="2999" stopIfTrue="1" operator="between">
      <formula>45</formula>
      <formula>225</formula>
    </cfRule>
    <cfRule type="cellIs" dxfId="1994" priority="3000" stopIfTrue="1" operator="greaterThan">
      <formula>225</formula>
    </cfRule>
  </conditionalFormatting>
  <conditionalFormatting sqref="N52">
    <cfRule type="cellIs" dxfId="1993" priority="3001" stopIfTrue="1" operator="lessThanOrEqual">
      <formula>3</formula>
    </cfRule>
    <cfRule type="cellIs" dxfId="1992" priority="3002" stopIfTrue="1" operator="between">
      <formula>3</formula>
      <formula>15</formula>
    </cfRule>
    <cfRule type="cellIs" dxfId="1991" priority="3003" stopIfTrue="1" operator="greaterThan">
      <formula>15</formula>
    </cfRule>
  </conditionalFormatting>
  <conditionalFormatting sqref="O52 R52:T52">
    <cfRule type="cellIs" dxfId="1990" priority="3004" stopIfTrue="1" operator="lessThanOrEqual">
      <formula>60</formula>
    </cfRule>
    <cfRule type="cellIs" dxfId="1989" priority="3005" stopIfTrue="1" operator="between">
      <formula>60</formula>
      <formula>300</formula>
    </cfRule>
    <cfRule type="cellIs" dxfId="1988" priority="3006" stopIfTrue="1" operator="greaterThan">
      <formula>300</formula>
    </cfRule>
  </conditionalFormatting>
  <conditionalFormatting sqref="J70">
    <cfRule type="cellIs" dxfId="1987" priority="2971" stopIfTrue="1" operator="lessThanOrEqual">
      <formula>9</formula>
    </cfRule>
    <cfRule type="cellIs" dxfId="1986" priority="2972" stopIfTrue="1" operator="between">
      <formula>9</formula>
      <formula>45</formula>
    </cfRule>
    <cfRule type="cellIs" dxfId="1985" priority="2973" stopIfTrue="1" operator="greaterThan">
      <formula>45</formula>
    </cfRule>
  </conditionalFormatting>
  <conditionalFormatting sqref="L70">
    <cfRule type="cellIs" dxfId="1984" priority="2977" stopIfTrue="1" operator="lessThanOrEqual">
      <formula>15</formula>
    </cfRule>
    <cfRule type="cellIs" dxfId="1983" priority="2978" stopIfTrue="1" operator="between">
      <formula>15</formula>
      <formula>75</formula>
    </cfRule>
    <cfRule type="cellIs" dxfId="1982" priority="2979" stopIfTrue="1" operator="greaterThan">
      <formula>75</formula>
    </cfRule>
  </conditionalFormatting>
  <conditionalFormatting sqref="M70">
    <cfRule type="cellIs" dxfId="1981" priority="2980" stopIfTrue="1" operator="lessThanOrEqual">
      <formula>45</formula>
    </cfRule>
    <cfRule type="cellIs" dxfId="1980" priority="2981" stopIfTrue="1" operator="between">
      <formula>45</formula>
      <formula>225</formula>
    </cfRule>
    <cfRule type="cellIs" dxfId="1979" priority="2982" stopIfTrue="1" operator="greaterThan">
      <formula>225</formula>
    </cfRule>
  </conditionalFormatting>
  <conditionalFormatting sqref="N70">
    <cfRule type="cellIs" dxfId="1978" priority="2983" stopIfTrue="1" operator="lessThanOrEqual">
      <formula>3</formula>
    </cfRule>
    <cfRule type="cellIs" dxfId="1977" priority="2984" stopIfTrue="1" operator="between">
      <formula>3</formula>
      <formula>15</formula>
    </cfRule>
    <cfRule type="cellIs" dxfId="1976" priority="2985" stopIfTrue="1" operator="greaterThan">
      <formula>15</formula>
    </cfRule>
  </conditionalFormatting>
  <conditionalFormatting sqref="O70 R70:T70">
    <cfRule type="cellIs" dxfId="1975" priority="2986" stopIfTrue="1" operator="lessThanOrEqual">
      <formula>60</formula>
    </cfRule>
    <cfRule type="cellIs" dxfId="1974" priority="2987" stopIfTrue="1" operator="between">
      <formula>60</formula>
      <formula>300</formula>
    </cfRule>
    <cfRule type="cellIs" dxfId="1973" priority="2988" stopIfTrue="1" operator="greaterThan">
      <formula>300</formula>
    </cfRule>
  </conditionalFormatting>
  <conditionalFormatting sqref="J88">
    <cfRule type="cellIs" dxfId="1972" priority="2953" stopIfTrue="1" operator="lessThanOrEqual">
      <formula>9</formula>
    </cfRule>
    <cfRule type="cellIs" dxfId="1971" priority="2954" stopIfTrue="1" operator="between">
      <formula>9</formula>
      <formula>45</formula>
    </cfRule>
    <cfRule type="cellIs" dxfId="1970" priority="2955" stopIfTrue="1" operator="greaterThan">
      <formula>45</formula>
    </cfRule>
  </conditionalFormatting>
  <conditionalFormatting sqref="K88">
    <cfRule type="cellIs" dxfId="1969" priority="2956" stopIfTrue="1" operator="lessThanOrEqual">
      <formula>0.3</formula>
    </cfRule>
    <cfRule type="cellIs" dxfId="1968" priority="2957" stopIfTrue="1" operator="between">
      <formula>0.3</formula>
      <formula>1.5</formula>
    </cfRule>
    <cfRule type="cellIs" dxfId="1967" priority="2958" stopIfTrue="1" operator="greaterThan">
      <formula>1.5</formula>
    </cfRule>
  </conditionalFormatting>
  <conditionalFormatting sqref="L88">
    <cfRule type="cellIs" dxfId="1966" priority="2959" stopIfTrue="1" operator="lessThanOrEqual">
      <formula>15</formula>
    </cfRule>
    <cfRule type="cellIs" dxfId="1965" priority="2960" stopIfTrue="1" operator="between">
      <formula>15</formula>
      <formula>75</formula>
    </cfRule>
    <cfRule type="cellIs" dxfId="1964" priority="2961" stopIfTrue="1" operator="greaterThan">
      <formula>75</formula>
    </cfRule>
  </conditionalFormatting>
  <conditionalFormatting sqref="M88">
    <cfRule type="cellIs" dxfId="1963" priority="2962" stopIfTrue="1" operator="lessThanOrEqual">
      <formula>45</formula>
    </cfRule>
    <cfRule type="cellIs" dxfId="1962" priority="2963" stopIfTrue="1" operator="between">
      <formula>45</formula>
      <formula>225</formula>
    </cfRule>
    <cfRule type="cellIs" dxfId="1961" priority="2964" stopIfTrue="1" operator="greaterThan">
      <formula>225</formula>
    </cfRule>
  </conditionalFormatting>
  <conditionalFormatting sqref="N88">
    <cfRule type="cellIs" dxfId="1960" priority="2965" stopIfTrue="1" operator="lessThanOrEqual">
      <formula>3</formula>
    </cfRule>
    <cfRule type="cellIs" dxfId="1959" priority="2966" stopIfTrue="1" operator="between">
      <formula>3</formula>
      <formula>15</formula>
    </cfRule>
    <cfRule type="cellIs" dxfId="1958" priority="2967" stopIfTrue="1" operator="greaterThan">
      <formula>15</formula>
    </cfRule>
  </conditionalFormatting>
  <conditionalFormatting sqref="O88 R88:T88">
    <cfRule type="cellIs" dxfId="1957" priority="2968" stopIfTrue="1" operator="lessThanOrEqual">
      <formula>60</formula>
    </cfRule>
    <cfRule type="cellIs" dxfId="1956" priority="2969" stopIfTrue="1" operator="between">
      <formula>60</formula>
      <formula>300</formula>
    </cfRule>
    <cfRule type="cellIs" dxfId="1955" priority="2970" stopIfTrue="1" operator="greaterThan">
      <formula>300</formula>
    </cfRule>
  </conditionalFormatting>
  <conditionalFormatting sqref="J142">
    <cfRule type="cellIs" dxfId="1954" priority="2935" stopIfTrue="1" operator="lessThanOrEqual">
      <formula>9</formula>
    </cfRule>
    <cfRule type="cellIs" dxfId="1953" priority="2936" stopIfTrue="1" operator="between">
      <formula>9</formula>
      <formula>45</formula>
    </cfRule>
    <cfRule type="cellIs" dxfId="1952" priority="2937" stopIfTrue="1" operator="greaterThan">
      <formula>45</formula>
    </cfRule>
  </conditionalFormatting>
  <conditionalFormatting sqref="K142">
    <cfRule type="cellIs" dxfId="1951" priority="2938" stopIfTrue="1" operator="lessThanOrEqual">
      <formula>0.3</formula>
    </cfRule>
    <cfRule type="cellIs" dxfId="1950" priority="2939" stopIfTrue="1" operator="between">
      <formula>0.3</formula>
      <formula>1.5</formula>
    </cfRule>
    <cfRule type="cellIs" dxfId="1949" priority="2940" stopIfTrue="1" operator="greaterThan">
      <formula>1.5</formula>
    </cfRule>
  </conditionalFormatting>
  <conditionalFormatting sqref="L142">
    <cfRule type="cellIs" dxfId="1948" priority="2941" stopIfTrue="1" operator="lessThanOrEqual">
      <formula>15</formula>
    </cfRule>
    <cfRule type="cellIs" dxfId="1947" priority="2942" stopIfTrue="1" operator="between">
      <formula>15</formula>
      <formula>75</formula>
    </cfRule>
    <cfRule type="cellIs" dxfId="1946" priority="2943" stopIfTrue="1" operator="greaterThan">
      <formula>75</formula>
    </cfRule>
  </conditionalFormatting>
  <conditionalFormatting sqref="M142">
    <cfRule type="cellIs" dxfId="1945" priority="2944" stopIfTrue="1" operator="lessThanOrEqual">
      <formula>45</formula>
    </cfRule>
    <cfRule type="cellIs" dxfId="1944" priority="2945" stopIfTrue="1" operator="between">
      <formula>45</formula>
      <formula>225</formula>
    </cfRule>
    <cfRule type="cellIs" dxfId="1943" priority="2946" stopIfTrue="1" operator="greaterThan">
      <formula>225</formula>
    </cfRule>
  </conditionalFormatting>
  <conditionalFormatting sqref="N142">
    <cfRule type="cellIs" dxfId="1942" priority="2947" stopIfTrue="1" operator="lessThanOrEqual">
      <formula>3</formula>
    </cfRule>
    <cfRule type="cellIs" dxfId="1941" priority="2948" stopIfTrue="1" operator="between">
      <formula>3</formula>
      <formula>15</formula>
    </cfRule>
    <cfRule type="cellIs" dxfId="1940" priority="2949" stopIfTrue="1" operator="greaterThan">
      <formula>15</formula>
    </cfRule>
  </conditionalFormatting>
  <conditionalFormatting sqref="O142 R142:T142">
    <cfRule type="cellIs" dxfId="1939" priority="2950" stopIfTrue="1" operator="lessThanOrEqual">
      <formula>60</formula>
    </cfRule>
    <cfRule type="cellIs" dxfId="1938" priority="2951" stopIfTrue="1" operator="between">
      <formula>60</formula>
      <formula>300</formula>
    </cfRule>
    <cfRule type="cellIs" dxfId="1937" priority="2952" stopIfTrue="1" operator="greaterThan">
      <formula>300</formula>
    </cfRule>
  </conditionalFormatting>
  <conditionalFormatting sqref="J28">
    <cfRule type="cellIs" dxfId="1936" priority="1852" stopIfTrue="1" operator="lessThanOrEqual">
      <formula>9</formula>
    </cfRule>
    <cfRule type="cellIs" dxfId="1935" priority="1853" stopIfTrue="1" operator="between">
      <formula>9</formula>
      <formula>45</formula>
    </cfRule>
    <cfRule type="cellIs" dxfId="1934" priority="1854" stopIfTrue="1" operator="greaterThan">
      <formula>45</formula>
    </cfRule>
  </conditionalFormatting>
  <conditionalFormatting sqref="K28">
    <cfRule type="cellIs" dxfId="1933" priority="1855" stopIfTrue="1" operator="lessThanOrEqual">
      <formula>0.3</formula>
    </cfRule>
    <cfRule type="cellIs" dxfId="1932" priority="1856" stopIfTrue="1" operator="between">
      <formula>0.3</formula>
      <formula>1.5</formula>
    </cfRule>
    <cfRule type="cellIs" dxfId="1931" priority="1857" stopIfTrue="1" operator="greaterThan">
      <formula>1.5</formula>
    </cfRule>
  </conditionalFormatting>
  <conditionalFormatting sqref="L28">
    <cfRule type="cellIs" dxfId="1930" priority="1858" stopIfTrue="1" operator="lessThanOrEqual">
      <formula>15</formula>
    </cfRule>
    <cfRule type="cellIs" dxfId="1929" priority="1859" stopIfTrue="1" operator="between">
      <formula>15</formula>
      <formula>75</formula>
    </cfRule>
    <cfRule type="cellIs" dxfId="1928" priority="1860" stopIfTrue="1" operator="greaterThan">
      <formula>75</formula>
    </cfRule>
  </conditionalFormatting>
  <conditionalFormatting sqref="M28">
    <cfRule type="cellIs" dxfId="1927" priority="1861" stopIfTrue="1" operator="lessThanOrEqual">
      <formula>45</formula>
    </cfRule>
    <cfRule type="cellIs" dxfId="1926" priority="1862" stopIfTrue="1" operator="between">
      <formula>45</formula>
      <formula>225</formula>
    </cfRule>
    <cfRule type="cellIs" dxfId="1925" priority="1863" stopIfTrue="1" operator="greaterThan">
      <formula>225</formula>
    </cfRule>
  </conditionalFormatting>
  <conditionalFormatting sqref="N28">
    <cfRule type="cellIs" dxfId="1924" priority="1864" stopIfTrue="1" operator="lessThanOrEqual">
      <formula>3</formula>
    </cfRule>
    <cfRule type="cellIs" dxfId="1923" priority="1865" stopIfTrue="1" operator="between">
      <formula>3</formula>
      <formula>15</formula>
    </cfRule>
    <cfRule type="cellIs" dxfId="1922" priority="1866" stopIfTrue="1" operator="greaterThan">
      <formula>15</formula>
    </cfRule>
  </conditionalFormatting>
  <conditionalFormatting sqref="J46">
    <cfRule type="cellIs" dxfId="1921" priority="1837" stopIfTrue="1" operator="lessThanOrEqual">
      <formula>9</formula>
    </cfRule>
    <cfRule type="cellIs" dxfId="1920" priority="1838" stopIfTrue="1" operator="between">
      <formula>9</formula>
      <formula>45</formula>
    </cfRule>
    <cfRule type="cellIs" dxfId="1919" priority="1839" stopIfTrue="1" operator="greaterThan">
      <formula>45</formula>
    </cfRule>
  </conditionalFormatting>
  <conditionalFormatting sqref="K46">
    <cfRule type="cellIs" dxfId="1918" priority="1840" stopIfTrue="1" operator="lessThanOrEqual">
      <formula>0.3</formula>
    </cfRule>
    <cfRule type="cellIs" dxfId="1917" priority="1841" stopIfTrue="1" operator="between">
      <formula>0.3</formula>
      <formula>1.5</formula>
    </cfRule>
    <cfRule type="cellIs" dxfId="1916" priority="1842" stopIfTrue="1" operator="greaterThan">
      <formula>1.5</formula>
    </cfRule>
  </conditionalFormatting>
  <conditionalFormatting sqref="L46">
    <cfRule type="cellIs" dxfId="1915" priority="1843" stopIfTrue="1" operator="lessThanOrEqual">
      <formula>15</formula>
    </cfRule>
    <cfRule type="cellIs" dxfId="1914" priority="1844" stopIfTrue="1" operator="between">
      <formula>15</formula>
      <formula>75</formula>
    </cfRule>
    <cfRule type="cellIs" dxfId="1913" priority="1845" stopIfTrue="1" operator="greaterThan">
      <formula>75</formula>
    </cfRule>
  </conditionalFormatting>
  <conditionalFormatting sqref="M46">
    <cfRule type="cellIs" dxfId="1912" priority="1846" stopIfTrue="1" operator="lessThanOrEqual">
      <formula>45</formula>
    </cfRule>
    <cfRule type="cellIs" dxfId="1911" priority="1847" stopIfTrue="1" operator="between">
      <formula>45</formula>
      <formula>225</formula>
    </cfRule>
    <cfRule type="cellIs" dxfId="1910" priority="1848" stopIfTrue="1" operator="greaterThan">
      <formula>225</formula>
    </cfRule>
  </conditionalFormatting>
  <conditionalFormatting sqref="N46">
    <cfRule type="cellIs" dxfId="1909" priority="1849" stopIfTrue="1" operator="lessThanOrEqual">
      <formula>3</formula>
    </cfRule>
    <cfRule type="cellIs" dxfId="1908" priority="1850" stopIfTrue="1" operator="between">
      <formula>3</formula>
      <formula>15</formula>
    </cfRule>
    <cfRule type="cellIs" dxfId="1907" priority="1851" stopIfTrue="1" operator="greaterThan">
      <formula>15</formula>
    </cfRule>
  </conditionalFormatting>
  <conditionalFormatting sqref="J64">
    <cfRule type="cellIs" dxfId="1906" priority="1822" stopIfTrue="1" operator="lessThanOrEqual">
      <formula>9</formula>
    </cfRule>
    <cfRule type="cellIs" dxfId="1905" priority="1823" stopIfTrue="1" operator="between">
      <formula>9</formula>
      <formula>45</formula>
    </cfRule>
    <cfRule type="cellIs" dxfId="1904" priority="1824" stopIfTrue="1" operator="greaterThan">
      <formula>45</formula>
    </cfRule>
  </conditionalFormatting>
  <conditionalFormatting sqref="K64">
    <cfRule type="cellIs" dxfId="1903" priority="1825" stopIfTrue="1" operator="lessThanOrEqual">
      <formula>0.3</formula>
    </cfRule>
    <cfRule type="cellIs" dxfId="1902" priority="1826" stopIfTrue="1" operator="between">
      <formula>0.3</formula>
      <formula>1.5</formula>
    </cfRule>
    <cfRule type="cellIs" dxfId="1901" priority="1827" stopIfTrue="1" operator="greaterThan">
      <formula>1.5</formula>
    </cfRule>
  </conditionalFormatting>
  <conditionalFormatting sqref="L64">
    <cfRule type="cellIs" dxfId="1900" priority="1828" stopIfTrue="1" operator="lessThanOrEqual">
      <formula>15</formula>
    </cfRule>
    <cfRule type="cellIs" dxfId="1899" priority="1829" stopIfTrue="1" operator="between">
      <formula>15</formula>
      <formula>75</formula>
    </cfRule>
    <cfRule type="cellIs" dxfId="1898" priority="1830" stopIfTrue="1" operator="greaterThan">
      <formula>75</formula>
    </cfRule>
  </conditionalFormatting>
  <conditionalFormatting sqref="M64">
    <cfRule type="cellIs" dxfId="1897" priority="1831" stopIfTrue="1" operator="lessThanOrEqual">
      <formula>45</formula>
    </cfRule>
    <cfRule type="cellIs" dxfId="1896" priority="1832" stopIfTrue="1" operator="between">
      <formula>45</formula>
      <formula>225</formula>
    </cfRule>
    <cfRule type="cellIs" dxfId="1895" priority="1833" stopIfTrue="1" operator="greaterThan">
      <formula>225</formula>
    </cfRule>
  </conditionalFormatting>
  <conditionalFormatting sqref="N64">
    <cfRule type="cellIs" dxfId="1894" priority="1834" stopIfTrue="1" operator="lessThanOrEqual">
      <formula>3</formula>
    </cfRule>
    <cfRule type="cellIs" dxfId="1893" priority="1835" stopIfTrue="1" operator="between">
      <formula>3</formula>
      <formula>15</formula>
    </cfRule>
    <cfRule type="cellIs" dxfId="1892" priority="1836" stopIfTrue="1" operator="greaterThan">
      <formula>15</formula>
    </cfRule>
  </conditionalFormatting>
  <conditionalFormatting sqref="J82">
    <cfRule type="cellIs" dxfId="1891" priority="1807" stopIfTrue="1" operator="lessThanOrEqual">
      <formula>9</formula>
    </cfRule>
    <cfRule type="cellIs" dxfId="1890" priority="1808" stopIfTrue="1" operator="between">
      <formula>9</formula>
      <formula>45</formula>
    </cfRule>
    <cfRule type="cellIs" dxfId="1889" priority="1809" stopIfTrue="1" operator="greaterThan">
      <formula>45</formula>
    </cfRule>
  </conditionalFormatting>
  <conditionalFormatting sqref="K82">
    <cfRule type="cellIs" dxfId="1888" priority="1810" stopIfTrue="1" operator="lessThanOrEqual">
      <formula>0.3</formula>
    </cfRule>
    <cfRule type="cellIs" dxfId="1887" priority="1811" stopIfTrue="1" operator="between">
      <formula>0.3</formula>
      <formula>1.5</formula>
    </cfRule>
    <cfRule type="cellIs" dxfId="1886" priority="1812" stopIfTrue="1" operator="greaterThan">
      <formula>1.5</formula>
    </cfRule>
  </conditionalFormatting>
  <conditionalFormatting sqref="L82">
    <cfRule type="cellIs" dxfId="1885" priority="1813" stopIfTrue="1" operator="lessThanOrEqual">
      <formula>15</formula>
    </cfRule>
    <cfRule type="cellIs" dxfId="1884" priority="1814" stopIfTrue="1" operator="between">
      <formula>15</formula>
      <formula>75</formula>
    </cfRule>
    <cfRule type="cellIs" dxfId="1883" priority="1815" stopIfTrue="1" operator="greaterThan">
      <formula>75</formula>
    </cfRule>
  </conditionalFormatting>
  <conditionalFormatting sqref="M82">
    <cfRule type="cellIs" dxfId="1882" priority="1816" stopIfTrue="1" operator="lessThanOrEqual">
      <formula>45</formula>
    </cfRule>
    <cfRule type="cellIs" dxfId="1881" priority="1817" stopIfTrue="1" operator="between">
      <formula>45</formula>
      <formula>225</formula>
    </cfRule>
    <cfRule type="cellIs" dxfId="1880" priority="1818" stopIfTrue="1" operator="greaterThan">
      <formula>225</formula>
    </cfRule>
  </conditionalFormatting>
  <conditionalFormatting sqref="N82">
    <cfRule type="cellIs" dxfId="1879" priority="1819" stopIfTrue="1" operator="lessThanOrEqual">
      <formula>3</formula>
    </cfRule>
    <cfRule type="cellIs" dxfId="1878" priority="1820" stopIfTrue="1" operator="between">
      <formula>3</formula>
      <formula>15</formula>
    </cfRule>
    <cfRule type="cellIs" dxfId="1877" priority="1821" stopIfTrue="1" operator="greaterThan">
      <formula>15</formula>
    </cfRule>
  </conditionalFormatting>
  <conditionalFormatting sqref="J136">
    <cfRule type="cellIs" dxfId="1876" priority="1792" stopIfTrue="1" operator="lessThanOrEqual">
      <formula>9</formula>
    </cfRule>
    <cfRule type="cellIs" dxfId="1875" priority="1793" stopIfTrue="1" operator="between">
      <formula>9</formula>
      <formula>45</formula>
    </cfRule>
    <cfRule type="cellIs" dxfId="1874" priority="1794" stopIfTrue="1" operator="greaterThan">
      <formula>45</formula>
    </cfRule>
  </conditionalFormatting>
  <conditionalFormatting sqref="K136">
    <cfRule type="cellIs" dxfId="1873" priority="1795" stopIfTrue="1" operator="lessThanOrEqual">
      <formula>0.3</formula>
    </cfRule>
    <cfRule type="cellIs" dxfId="1872" priority="1796" stopIfTrue="1" operator="between">
      <formula>0.3</formula>
      <formula>1.5</formula>
    </cfRule>
    <cfRule type="cellIs" dxfId="1871" priority="1797" stopIfTrue="1" operator="greaterThan">
      <formula>1.5</formula>
    </cfRule>
  </conditionalFormatting>
  <conditionalFormatting sqref="L136">
    <cfRule type="cellIs" dxfId="1870" priority="1798" stopIfTrue="1" operator="lessThanOrEqual">
      <formula>15</formula>
    </cfRule>
    <cfRule type="cellIs" dxfId="1869" priority="1799" stopIfTrue="1" operator="between">
      <formula>15</formula>
      <formula>75</formula>
    </cfRule>
    <cfRule type="cellIs" dxfId="1868" priority="1800" stopIfTrue="1" operator="greaterThan">
      <formula>75</formula>
    </cfRule>
  </conditionalFormatting>
  <conditionalFormatting sqref="M136">
    <cfRule type="cellIs" dxfId="1867" priority="1801" stopIfTrue="1" operator="lessThanOrEqual">
      <formula>45</formula>
    </cfRule>
    <cfRule type="cellIs" dxfId="1866" priority="1802" stopIfTrue="1" operator="between">
      <formula>45</formula>
      <formula>225</formula>
    </cfRule>
    <cfRule type="cellIs" dxfId="1865" priority="1803" stopIfTrue="1" operator="greaterThan">
      <formula>225</formula>
    </cfRule>
  </conditionalFormatting>
  <conditionalFormatting sqref="N136">
    <cfRule type="cellIs" dxfId="1864" priority="1804" stopIfTrue="1" operator="lessThanOrEqual">
      <formula>3</formula>
    </cfRule>
    <cfRule type="cellIs" dxfId="1863" priority="1805" stopIfTrue="1" operator="between">
      <formula>3</formula>
      <formula>15</formula>
    </cfRule>
    <cfRule type="cellIs" dxfId="1862" priority="1806" stopIfTrue="1" operator="greaterThan">
      <formula>15</formula>
    </cfRule>
  </conditionalFormatting>
  <conditionalFormatting sqref="J29">
    <cfRule type="cellIs" dxfId="1861" priority="1774" stopIfTrue="1" operator="lessThanOrEqual">
      <formula>9</formula>
    </cfRule>
    <cfRule type="cellIs" dxfId="1860" priority="1775" stopIfTrue="1" operator="between">
      <formula>9</formula>
      <formula>45</formula>
    </cfRule>
    <cfRule type="cellIs" dxfId="1859" priority="1776" stopIfTrue="1" operator="greaterThan">
      <formula>45</formula>
    </cfRule>
  </conditionalFormatting>
  <conditionalFormatting sqref="K29">
    <cfRule type="cellIs" dxfId="1858" priority="1777" stopIfTrue="1" operator="lessThanOrEqual">
      <formula>0.3</formula>
    </cfRule>
    <cfRule type="cellIs" dxfId="1857" priority="1778" stopIfTrue="1" operator="between">
      <formula>0.3</formula>
      <formula>1.5</formula>
    </cfRule>
    <cfRule type="cellIs" dxfId="1856" priority="1779" stopIfTrue="1" operator="greaterThan">
      <formula>1.5</formula>
    </cfRule>
  </conditionalFormatting>
  <conditionalFormatting sqref="L29">
    <cfRule type="cellIs" dxfId="1855" priority="1780" stopIfTrue="1" operator="lessThanOrEqual">
      <formula>15</formula>
    </cfRule>
    <cfRule type="cellIs" dxfId="1854" priority="1781" stopIfTrue="1" operator="between">
      <formula>15</formula>
      <formula>75</formula>
    </cfRule>
    <cfRule type="cellIs" dxfId="1853" priority="1782" stopIfTrue="1" operator="greaterThan">
      <formula>75</formula>
    </cfRule>
  </conditionalFormatting>
  <conditionalFormatting sqref="M29">
    <cfRule type="cellIs" dxfId="1852" priority="1783" stopIfTrue="1" operator="lessThanOrEqual">
      <formula>45</formula>
    </cfRule>
    <cfRule type="cellIs" dxfId="1851" priority="1784" stopIfTrue="1" operator="between">
      <formula>45</formula>
      <formula>225</formula>
    </cfRule>
    <cfRule type="cellIs" dxfId="1850" priority="1785" stopIfTrue="1" operator="greaterThan">
      <formula>225</formula>
    </cfRule>
  </conditionalFormatting>
  <conditionalFormatting sqref="N29">
    <cfRule type="cellIs" dxfId="1849" priority="1786" stopIfTrue="1" operator="lessThanOrEqual">
      <formula>3</formula>
    </cfRule>
    <cfRule type="cellIs" dxfId="1848" priority="1787" stopIfTrue="1" operator="between">
      <formula>3</formula>
      <formula>15</formula>
    </cfRule>
    <cfRule type="cellIs" dxfId="1847" priority="1788" stopIfTrue="1" operator="greaterThan">
      <formula>15</formula>
    </cfRule>
  </conditionalFormatting>
  <conditionalFormatting sqref="O29 R29:T29">
    <cfRule type="cellIs" dxfId="1846" priority="1789" stopIfTrue="1" operator="lessThanOrEqual">
      <formula>60</formula>
    </cfRule>
    <cfRule type="cellIs" dxfId="1845" priority="1790" stopIfTrue="1" operator="between">
      <formula>60</formula>
      <formula>300</formula>
    </cfRule>
    <cfRule type="cellIs" dxfId="1844" priority="1791" stopIfTrue="1" operator="greaterThan">
      <formula>300</formula>
    </cfRule>
  </conditionalFormatting>
  <conditionalFormatting sqref="J47">
    <cfRule type="cellIs" dxfId="1843" priority="1756" stopIfTrue="1" operator="lessThanOrEqual">
      <formula>9</formula>
    </cfRule>
    <cfRule type="cellIs" dxfId="1842" priority="1757" stopIfTrue="1" operator="between">
      <formula>9</formula>
      <formula>45</formula>
    </cfRule>
    <cfRule type="cellIs" dxfId="1841" priority="1758" stopIfTrue="1" operator="greaterThan">
      <formula>45</formula>
    </cfRule>
  </conditionalFormatting>
  <conditionalFormatting sqref="K47">
    <cfRule type="cellIs" dxfId="1840" priority="1759" stopIfTrue="1" operator="lessThanOrEqual">
      <formula>0.3</formula>
    </cfRule>
    <cfRule type="cellIs" dxfId="1839" priority="1760" stopIfTrue="1" operator="between">
      <formula>0.3</formula>
      <formula>1.5</formula>
    </cfRule>
    <cfRule type="cellIs" dxfId="1838" priority="1761" stopIfTrue="1" operator="greaterThan">
      <formula>1.5</formula>
    </cfRule>
  </conditionalFormatting>
  <conditionalFormatting sqref="L47">
    <cfRule type="cellIs" dxfId="1837" priority="1762" stopIfTrue="1" operator="lessThanOrEqual">
      <formula>15</formula>
    </cfRule>
    <cfRule type="cellIs" dxfId="1836" priority="1763" stopIfTrue="1" operator="between">
      <formula>15</formula>
      <formula>75</formula>
    </cfRule>
    <cfRule type="cellIs" dxfId="1835" priority="1764" stopIfTrue="1" operator="greaterThan">
      <formula>75</formula>
    </cfRule>
  </conditionalFormatting>
  <conditionalFormatting sqref="M47">
    <cfRule type="cellIs" dxfId="1834" priority="1765" stopIfTrue="1" operator="lessThanOrEqual">
      <formula>45</formula>
    </cfRule>
    <cfRule type="cellIs" dxfId="1833" priority="1766" stopIfTrue="1" operator="between">
      <formula>45</formula>
      <formula>225</formula>
    </cfRule>
    <cfRule type="cellIs" dxfId="1832" priority="1767" stopIfTrue="1" operator="greaterThan">
      <formula>225</formula>
    </cfRule>
  </conditionalFormatting>
  <conditionalFormatting sqref="N47">
    <cfRule type="cellIs" dxfId="1831" priority="1768" stopIfTrue="1" operator="lessThanOrEqual">
      <formula>3</formula>
    </cfRule>
    <cfRule type="cellIs" dxfId="1830" priority="1769" stopIfTrue="1" operator="between">
      <formula>3</formula>
      <formula>15</formula>
    </cfRule>
    <cfRule type="cellIs" dxfId="1829" priority="1770" stopIfTrue="1" operator="greaterThan">
      <formula>15</formula>
    </cfRule>
  </conditionalFormatting>
  <conditionalFormatting sqref="O47 R47:T47">
    <cfRule type="cellIs" dxfId="1828" priority="1771" stopIfTrue="1" operator="lessThanOrEqual">
      <formula>60</formula>
    </cfRule>
    <cfRule type="cellIs" dxfId="1827" priority="1772" stopIfTrue="1" operator="between">
      <formula>60</formula>
      <formula>300</formula>
    </cfRule>
    <cfRule type="cellIs" dxfId="1826" priority="1773" stopIfTrue="1" operator="greaterThan">
      <formula>300</formula>
    </cfRule>
  </conditionalFormatting>
  <conditionalFormatting sqref="J65">
    <cfRule type="cellIs" dxfId="1825" priority="1738" stopIfTrue="1" operator="lessThanOrEqual">
      <formula>9</formula>
    </cfRule>
    <cfRule type="cellIs" dxfId="1824" priority="1739" stopIfTrue="1" operator="between">
      <formula>9</formula>
      <formula>45</formula>
    </cfRule>
    <cfRule type="cellIs" dxfId="1823" priority="1740" stopIfTrue="1" operator="greaterThan">
      <formula>45</formula>
    </cfRule>
  </conditionalFormatting>
  <conditionalFormatting sqref="K65">
    <cfRule type="cellIs" dxfId="1822" priority="1741" stopIfTrue="1" operator="lessThanOrEqual">
      <formula>0.3</formula>
    </cfRule>
    <cfRule type="cellIs" dxfId="1821" priority="1742" stopIfTrue="1" operator="between">
      <formula>0.3</formula>
      <formula>1.5</formula>
    </cfRule>
    <cfRule type="cellIs" dxfId="1820" priority="1743" stopIfTrue="1" operator="greaterThan">
      <formula>1.5</formula>
    </cfRule>
  </conditionalFormatting>
  <conditionalFormatting sqref="L65">
    <cfRule type="cellIs" dxfId="1819" priority="1744" stopIfTrue="1" operator="lessThanOrEqual">
      <formula>15</formula>
    </cfRule>
    <cfRule type="cellIs" dxfId="1818" priority="1745" stopIfTrue="1" operator="between">
      <formula>15</formula>
      <formula>75</formula>
    </cfRule>
    <cfRule type="cellIs" dxfId="1817" priority="1746" stopIfTrue="1" operator="greaterThan">
      <formula>75</formula>
    </cfRule>
  </conditionalFormatting>
  <conditionalFormatting sqref="M65">
    <cfRule type="cellIs" dxfId="1816" priority="1747" stopIfTrue="1" operator="lessThanOrEqual">
      <formula>45</formula>
    </cfRule>
    <cfRule type="cellIs" dxfId="1815" priority="1748" stopIfTrue="1" operator="between">
      <formula>45</formula>
      <formula>225</formula>
    </cfRule>
    <cfRule type="cellIs" dxfId="1814" priority="1749" stopIfTrue="1" operator="greaterThan">
      <formula>225</formula>
    </cfRule>
  </conditionalFormatting>
  <conditionalFormatting sqref="N65">
    <cfRule type="cellIs" dxfId="1813" priority="1750" stopIfTrue="1" operator="lessThanOrEqual">
      <formula>3</formula>
    </cfRule>
    <cfRule type="cellIs" dxfId="1812" priority="1751" stopIfTrue="1" operator="between">
      <formula>3</formula>
      <formula>15</formula>
    </cfRule>
    <cfRule type="cellIs" dxfId="1811" priority="1752" stopIfTrue="1" operator="greaterThan">
      <formula>15</formula>
    </cfRule>
  </conditionalFormatting>
  <conditionalFormatting sqref="R65:T65 O65">
    <cfRule type="cellIs" dxfId="1810" priority="1753" stopIfTrue="1" operator="lessThanOrEqual">
      <formula>60</formula>
    </cfRule>
    <cfRule type="cellIs" dxfId="1809" priority="1754" stopIfTrue="1" operator="between">
      <formula>60</formula>
      <formula>300</formula>
    </cfRule>
    <cfRule type="cellIs" dxfId="1808" priority="1755" stopIfTrue="1" operator="greaterThan">
      <formula>300</formula>
    </cfRule>
  </conditionalFormatting>
  <conditionalFormatting sqref="J83">
    <cfRule type="cellIs" dxfId="1807" priority="1720" stopIfTrue="1" operator="lessThanOrEqual">
      <formula>9</formula>
    </cfRule>
    <cfRule type="cellIs" dxfId="1806" priority="1721" stopIfTrue="1" operator="between">
      <formula>9</formula>
      <formula>45</formula>
    </cfRule>
    <cfRule type="cellIs" dxfId="1805" priority="1722" stopIfTrue="1" operator="greaterThan">
      <formula>45</formula>
    </cfRule>
  </conditionalFormatting>
  <conditionalFormatting sqref="K83">
    <cfRule type="cellIs" dxfId="1804" priority="1723" stopIfTrue="1" operator="lessThanOrEqual">
      <formula>0.3</formula>
    </cfRule>
    <cfRule type="cellIs" dxfId="1803" priority="1724" stopIfTrue="1" operator="between">
      <formula>0.3</formula>
      <formula>1.5</formula>
    </cfRule>
    <cfRule type="cellIs" dxfId="1802" priority="1725" stopIfTrue="1" operator="greaterThan">
      <formula>1.5</formula>
    </cfRule>
  </conditionalFormatting>
  <conditionalFormatting sqref="L83">
    <cfRule type="cellIs" dxfId="1801" priority="1726" stopIfTrue="1" operator="lessThanOrEqual">
      <formula>15</formula>
    </cfRule>
    <cfRule type="cellIs" dxfId="1800" priority="1727" stopIfTrue="1" operator="between">
      <formula>15</formula>
      <formula>75</formula>
    </cfRule>
    <cfRule type="cellIs" dxfId="1799" priority="1728" stopIfTrue="1" operator="greaterThan">
      <formula>75</formula>
    </cfRule>
  </conditionalFormatting>
  <conditionalFormatting sqref="M83">
    <cfRule type="cellIs" dxfId="1798" priority="1729" stopIfTrue="1" operator="lessThanOrEqual">
      <formula>45</formula>
    </cfRule>
    <cfRule type="cellIs" dxfId="1797" priority="1730" stopIfTrue="1" operator="between">
      <formula>45</formula>
      <formula>225</formula>
    </cfRule>
    <cfRule type="cellIs" dxfId="1796" priority="1731" stopIfTrue="1" operator="greaterThan">
      <formula>225</formula>
    </cfRule>
  </conditionalFormatting>
  <conditionalFormatting sqref="N83">
    <cfRule type="cellIs" dxfId="1795" priority="1732" stopIfTrue="1" operator="lessThanOrEqual">
      <formula>3</formula>
    </cfRule>
    <cfRule type="cellIs" dxfId="1794" priority="1733" stopIfTrue="1" operator="between">
      <formula>3</formula>
      <formula>15</formula>
    </cfRule>
    <cfRule type="cellIs" dxfId="1793" priority="1734" stopIfTrue="1" operator="greaterThan">
      <formula>15</formula>
    </cfRule>
  </conditionalFormatting>
  <conditionalFormatting sqref="R83:T83 O83">
    <cfRule type="cellIs" dxfId="1792" priority="1735" stopIfTrue="1" operator="lessThanOrEqual">
      <formula>60</formula>
    </cfRule>
    <cfRule type="cellIs" dxfId="1791" priority="1736" stopIfTrue="1" operator="between">
      <formula>60</formula>
      <formula>300</formula>
    </cfRule>
    <cfRule type="cellIs" dxfId="1790" priority="1737" stopIfTrue="1" operator="greaterThan">
      <formula>300</formula>
    </cfRule>
  </conditionalFormatting>
  <conditionalFormatting sqref="J100">
    <cfRule type="cellIs" dxfId="1789" priority="1702" stopIfTrue="1" operator="lessThanOrEqual">
      <formula>9</formula>
    </cfRule>
    <cfRule type="cellIs" dxfId="1788" priority="1703" stopIfTrue="1" operator="between">
      <formula>9</formula>
      <formula>45</formula>
    </cfRule>
    <cfRule type="cellIs" dxfId="1787" priority="1704" stopIfTrue="1" operator="greaterThan">
      <formula>45</formula>
    </cfRule>
  </conditionalFormatting>
  <conditionalFormatting sqref="K100">
    <cfRule type="cellIs" dxfId="1786" priority="1705" stopIfTrue="1" operator="lessThanOrEqual">
      <formula>0.3</formula>
    </cfRule>
    <cfRule type="cellIs" dxfId="1785" priority="1706" stopIfTrue="1" operator="between">
      <formula>0.3</formula>
      <formula>1.5</formula>
    </cfRule>
    <cfRule type="cellIs" dxfId="1784" priority="1707" stopIfTrue="1" operator="greaterThan">
      <formula>1.5</formula>
    </cfRule>
  </conditionalFormatting>
  <conditionalFormatting sqref="L100">
    <cfRule type="cellIs" dxfId="1783" priority="1708" stopIfTrue="1" operator="lessThanOrEqual">
      <formula>15</formula>
    </cfRule>
    <cfRule type="cellIs" dxfId="1782" priority="1709" stopIfTrue="1" operator="between">
      <formula>15</formula>
      <formula>75</formula>
    </cfRule>
    <cfRule type="cellIs" dxfId="1781" priority="1710" stopIfTrue="1" operator="greaterThan">
      <formula>75</formula>
    </cfRule>
  </conditionalFormatting>
  <conditionalFormatting sqref="M100">
    <cfRule type="cellIs" dxfId="1780" priority="1711" stopIfTrue="1" operator="lessThanOrEqual">
      <formula>45</formula>
    </cfRule>
    <cfRule type="cellIs" dxfId="1779" priority="1712" stopIfTrue="1" operator="between">
      <formula>45</formula>
      <formula>225</formula>
    </cfRule>
    <cfRule type="cellIs" dxfId="1778" priority="1713" stopIfTrue="1" operator="greaterThan">
      <formula>225</formula>
    </cfRule>
  </conditionalFormatting>
  <conditionalFormatting sqref="N100">
    <cfRule type="cellIs" dxfId="1777" priority="1714" stopIfTrue="1" operator="lessThanOrEqual">
      <formula>3</formula>
    </cfRule>
    <cfRule type="cellIs" dxfId="1776" priority="1715" stopIfTrue="1" operator="between">
      <formula>3</formula>
      <formula>15</formula>
    </cfRule>
    <cfRule type="cellIs" dxfId="1775" priority="1716" stopIfTrue="1" operator="greaterThan">
      <formula>15</formula>
    </cfRule>
  </conditionalFormatting>
  <conditionalFormatting sqref="R100:T100 O100">
    <cfRule type="cellIs" dxfId="1774" priority="1717" stopIfTrue="1" operator="lessThanOrEqual">
      <formula>60</formula>
    </cfRule>
    <cfRule type="cellIs" dxfId="1773" priority="1718" stopIfTrue="1" operator="between">
      <formula>60</formula>
      <formula>300</formula>
    </cfRule>
    <cfRule type="cellIs" dxfId="1772" priority="1719" stopIfTrue="1" operator="greaterThan">
      <formula>300</formula>
    </cfRule>
  </conditionalFormatting>
  <conditionalFormatting sqref="J112">
    <cfRule type="cellIs" dxfId="1771" priority="1684" stopIfTrue="1" operator="lessThanOrEqual">
      <formula>9</formula>
    </cfRule>
    <cfRule type="cellIs" dxfId="1770" priority="1685" stopIfTrue="1" operator="between">
      <formula>9</formula>
      <formula>45</formula>
    </cfRule>
    <cfRule type="cellIs" dxfId="1769" priority="1686" stopIfTrue="1" operator="greaterThan">
      <formula>45</formula>
    </cfRule>
  </conditionalFormatting>
  <conditionalFormatting sqref="K112">
    <cfRule type="cellIs" dxfId="1768" priority="1687" stopIfTrue="1" operator="lessThanOrEqual">
      <formula>0.3</formula>
    </cfRule>
    <cfRule type="cellIs" dxfId="1767" priority="1688" stopIfTrue="1" operator="between">
      <formula>0.3</formula>
      <formula>1.5</formula>
    </cfRule>
    <cfRule type="cellIs" dxfId="1766" priority="1689" stopIfTrue="1" operator="greaterThan">
      <formula>1.5</formula>
    </cfRule>
  </conditionalFormatting>
  <conditionalFormatting sqref="L112">
    <cfRule type="cellIs" dxfId="1765" priority="1690" stopIfTrue="1" operator="lessThanOrEqual">
      <formula>15</formula>
    </cfRule>
    <cfRule type="cellIs" dxfId="1764" priority="1691" stopIfTrue="1" operator="between">
      <formula>15</formula>
      <formula>75</formula>
    </cfRule>
    <cfRule type="cellIs" dxfId="1763" priority="1692" stopIfTrue="1" operator="greaterThan">
      <formula>75</formula>
    </cfRule>
  </conditionalFormatting>
  <conditionalFormatting sqref="M112">
    <cfRule type="cellIs" dxfId="1762" priority="1693" stopIfTrue="1" operator="lessThanOrEqual">
      <formula>45</formula>
    </cfRule>
    <cfRule type="cellIs" dxfId="1761" priority="1694" stopIfTrue="1" operator="between">
      <formula>45</formula>
      <formula>225</formula>
    </cfRule>
    <cfRule type="cellIs" dxfId="1760" priority="1695" stopIfTrue="1" operator="greaterThan">
      <formula>225</formula>
    </cfRule>
  </conditionalFormatting>
  <conditionalFormatting sqref="N112">
    <cfRule type="cellIs" dxfId="1759" priority="1696" stopIfTrue="1" operator="lessThanOrEqual">
      <formula>3</formula>
    </cfRule>
    <cfRule type="cellIs" dxfId="1758" priority="1697" stopIfTrue="1" operator="between">
      <formula>3</formula>
      <formula>15</formula>
    </cfRule>
    <cfRule type="cellIs" dxfId="1757" priority="1698" stopIfTrue="1" operator="greaterThan">
      <formula>15</formula>
    </cfRule>
  </conditionalFormatting>
  <conditionalFormatting sqref="R112:T112 O112">
    <cfRule type="cellIs" dxfId="1756" priority="1699" stopIfTrue="1" operator="lessThanOrEqual">
      <formula>60</formula>
    </cfRule>
    <cfRule type="cellIs" dxfId="1755" priority="1700" stopIfTrue="1" operator="between">
      <formula>60</formula>
      <formula>300</formula>
    </cfRule>
    <cfRule type="cellIs" dxfId="1754" priority="1701" stopIfTrue="1" operator="greaterThan">
      <formula>300</formula>
    </cfRule>
  </conditionalFormatting>
  <conditionalFormatting sqref="J124">
    <cfRule type="cellIs" dxfId="1753" priority="1666" stopIfTrue="1" operator="lessThanOrEqual">
      <formula>9</formula>
    </cfRule>
    <cfRule type="cellIs" dxfId="1752" priority="1667" stopIfTrue="1" operator="between">
      <formula>9</formula>
      <formula>45</formula>
    </cfRule>
    <cfRule type="cellIs" dxfId="1751" priority="1668" stopIfTrue="1" operator="greaterThan">
      <formula>45</formula>
    </cfRule>
  </conditionalFormatting>
  <conditionalFormatting sqref="K124">
    <cfRule type="cellIs" dxfId="1750" priority="1669" stopIfTrue="1" operator="lessThanOrEqual">
      <formula>0.3</formula>
    </cfRule>
    <cfRule type="cellIs" dxfId="1749" priority="1670" stopIfTrue="1" operator="between">
      <formula>0.3</formula>
      <formula>1.5</formula>
    </cfRule>
    <cfRule type="cellIs" dxfId="1748" priority="1671" stopIfTrue="1" operator="greaterThan">
      <formula>1.5</formula>
    </cfRule>
  </conditionalFormatting>
  <conditionalFormatting sqref="L124">
    <cfRule type="cellIs" dxfId="1747" priority="1672" stopIfTrue="1" operator="lessThanOrEqual">
      <formula>15</formula>
    </cfRule>
    <cfRule type="cellIs" dxfId="1746" priority="1673" stopIfTrue="1" operator="between">
      <formula>15</formula>
      <formula>75</formula>
    </cfRule>
    <cfRule type="cellIs" dxfId="1745" priority="1674" stopIfTrue="1" operator="greaterThan">
      <formula>75</formula>
    </cfRule>
  </conditionalFormatting>
  <conditionalFormatting sqref="M124">
    <cfRule type="cellIs" dxfId="1744" priority="1675" stopIfTrue="1" operator="lessThanOrEqual">
      <formula>45</formula>
    </cfRule>
    <cfRule type="cellIs" dxfId="1743" priority="1676" stopIfTrue="1" operator="between">
      <formula>45</formula>
      <formula>225</formula>
    </cfRule>
    <cfRule type="cellIs" dxfId="1742" priority="1677" stopIfTrue="1" operator="greaterThan">
      <formula>225</formula>
    </cfRule>
  </conditionalFormatting>
  <conditionalFormatting sqref="N124">
    <cfRule type="cellIs" dxfId="1741" priority="1678" stopIfTrue="1" operator="lessThanOrEqual">
      <formula>3</formula>
    </cfRule>
    <cfRule type="cellIs" dxfId="1740" priority="1679" stopIfTrue="1" operator="between">
      <formula>3</formula>
      <formula>15</formula>
    </cfRule>
    <cfRule type="cellIs" dxfId="1739" priority="1680" stopIfTrue="1" operator="greaterThan">
      <formula>15</formula>
    </cfRule>
  </conditionalFormatting>
  <conditionalFormatting sqref="R124:T124 O124">
    <cfRule type="cellIs" dxfId="1738" priority="1681" stopIfTrue="1" operator="lessThanOrEqual">
      <formula>60</formula>
    </cfRule>
    <cfRule type="cellIs" dxfId="1737" priority="1682" stopIfTrue="1" operator="between">
      <formula>60</formula>
      <formula>300</formula>
    </cfRule>
    <cfRule type="cellIs" dxfId="1736" priority="1683" stopIfTrue="1" operator="greaterThan">
      <formula>300</formula>
    </cfRule>
  </conditionalFormatting>
  <conditionalFormatting sqref="J137">
    <cfRule type="cellIs" dxfId="1735" priority="1648" stopIfTrue="1" operator="lessThanOrEqual">
      <formula>9</formula>
    </cfRule>
    <cfRule type="cellIs" dxfId="1734" priority="1649" stopIfTrue="1" operator="between">
      <formula>9</formula>
      <formula>45</formula>
    </cfRule>
    <cfRule type="cellIs" dxfId="1733" priority="1650" stopIfTrue="1" operator="greaterThan">
      <formula>45</formula>
    </cfRule>
  </conditionalFormatting>
  <conditionalFormatting sqref="K137">
    <cfRule type="cellIs" dxfId="1732" priority="1651" stopIfTrue="1" operator="lessThanOrEqual">
      <formula>0.3</formula>
    </cfRule>
    <cfRule type="cellIs" dxfId="1731" priority="1652" stopIfTrue="1" operator="between">
      <formula>0.3</formula>
      <formula>1.5</formula>
    </cfRule>
    <cfRule type="cellIs" dxfId="1730" priority="1653" stopIfTrue="1" operator="greaterThan">
      <formula>1.5</formula>
    </cfRule>
  </conditionalFormatting>
  <conditionalFormatting sqref="L137">
    <cfRule type="cellIs" dxfId="1729" priority="1654" stopIfTrue="1" operator="lessThanOrEqual">
      <formula>15</formula>
    </cfRule>
    <cfRule type="cellIs" dxfId="1728" priority="1655" stopIfTrue="1" operator="between">
      <formula>15</formula>
      <formula>75</formula>
    </cfRule>
    <cfRule type="cellIs" dxfId="1727" priority="1656" stopIfTrue="1" operator="greaterThan">
      <formula>75</formula>
    </cfRule>
  </conditionalFormatting>
  <conditionalFormatting sqref="M137">
    <cfRule type="cellIs" dxfId="1726" priority="1657" stopIfTrue="1" operator="lessThanOrEqual">
      <formula>45</formula>
    </cfRule>
    <cfRule type="cellIs" dxfId="1725" priority="1658" stopIfTrue="1" operator="between">
      <formula>45</formula>
      <formula>225</formula>
    </cfRule>
    <cfRule type="cellIs" dxfId="1724" priority="1659" stopIfTrue="1" operator="greaterThan">
      <formula>225</formula>
    </cfRule>
  </conditionalFormatting>
  <conditionalFormatting sqref="N137">
    <cfRule type="cellIs" dxfId="1723" priority="1660" stopIfTrue="1" operator="lessThanOrEqual">
      <formula>3</formula>
    </cfRule>
    <cfRule type="cellIs" dxfId="1722" priority="1661" stopIfTrue="1" operator="between">
      <formula>3</formula>
      <formula>15</formula>
    </cfRule>
    <cfRule type="cellIs" dxfId="1721" priority="1662" stopIfTrue="1" operator="greaterThan">
      <formula>15</formula>
    </cfRule>
  </conditionalFormatting>
  <conditionalFormatting sqref="R137:T137 O137">
    <cfRule type="cellIs" dxfId="1720" priority="1663" stopIfTrue="1" operator="lessThanOrEqual">
      <formula>60</formula>
    </cfRule>
    <cfRule type="cellIs" dxfId="1719" priority="1664" stopIfTrue="1" operator="between">
      <formula>60</formula>
      <formula>300</formula>
    </cfRule>
    <cfRule type="cellIs" dxfId="1718" priority="1665" stopIfTrue="1" operator="greaterThan">
      <formula>300</formula>
    </cfRule>
  </conditionalFormatting>
  <conditionalFormatting sqref="J154">
    <cfRule type="cellIs" dxfId="1717" priority="1630" stopIfTrue="1" operator="lessThanOrEqual">
      <formula>9</formula>
    </cfRule>
    <cfRule type="cellIs" dxfId="1716" priority="1631" stopIfTrue="1" operator="between">
      <formula>9</formula>
      <formula>45</formula>
    </cfRule>
    <cfRule type="cellIs" dxfId="1715" priority="1632" stopIfTrue="1" operator="greaterThan">
      <formula>45</formula>
    </cfRule>
  </conditionalFormatting>
  <conditionalFormatting sqref="K154">
    <cfRule type="cellIs" dxfId="1714" priority="1633" stopIfTrue="1" operator="lessThanOrEqual">
      <formula>0.3</formula>
    </cfRule>
    <cfRule type="cellIs" dxfId="1713" priority="1634" stopIfTrue="1" operator="between">
      <formula>0.3</formula>
      <formula>1.5</formula>
    </cfRule>
    <cfRule type="cellIs" dxfId="1712" priority="1635" stopIfTrue="1" operator="greaterThan">
      <formula>1.5</formula>
    </cfRule>
  </conditionalFormatting>
  <conditionalFormatting sqref="L154">
    <cfRule type="cellIs" dxfId="1711" priority="1636" stopIfTrue="1" operator="lessThanOrEqual">
      <formula>15</formula>
    </cfRule>
    <cfRule type="cellIs" dxfId="1710" priority="1637" stopIfTrue="1" operator="between">
      <formula>15</formula>
      <formula>75</formula>
    </cfRule>
    <cfRule type="cellIs" dxfId="1709" priority="1638" stopIfTrue="1" operator="greaterThan">
      <formula>75</formula>
    </cfRule>
  </conditionalFormatting>
  <conditionalFormatting sqref="M154">
    <cfRule type="cellIs" dxfId="1708" priority="1639" stopIfTrue="1" operator="lessThanOrEqual">
      <formula>45</formula>
    </cfRule>
    <cfRule type="cellIs" dxfId="1707" priority="1640" stopIfTrue="1" operator="between">
      <formula>45</formula>
      <formula>225</formula>
    </cfRule>
    <cfRule type="cellIs" dxfId="1706" priority="1641" stopIfTrue="1" operator="greaterThan">
      <formula>225</formula>
    </cfRule>
  </conditionalFormatting>
  <conditionalFormatting sqref="N154">
    <cfRule type="cellIs" dxfId="1705" priority="1642" stopIfTrue="1" operator="lessThanOrEqual">
      <formula>3</formula>
    </cfRule>
    <cfRule type="cellIs" dxfId="1704" priority="1643" stopIfTrue="1" operator="between">
      <formula>3</formula>
      <formula>15</formula>
    </cfRule>
    <cfRule type="cellIs" dxfId="1703" priority="1644" stopIfTrue="1" operator="greaterThan">
      <formula>15</formula>
    </cfRule>
  </conditionalFormatting>
  <conditionalFormatting sqref="R154:T154 O154">
    <cfRule type="cellIs" dxfId="1702" priority="1645" stopIfTrue="1" operator="lessThanOrEqual">
      <formula>60</formula>
    </cfRule>
    <cfRule type="cellIs" dxfId="1701" priority="1646" stopIfTrue="1" operator="between">
      <formula>60</formula>
      <formula>300</formula>
    </cfRule>
    <cfRule type="cellIs" dxfId="1700" priority="1647" stopIfTrue="1" operator="greaterThan">
      <formula>300</formula>
    </cfRule>
  </conditionalFormatting>
  <conditionalFormatting sqref="J166">
    <cfRule type="cellIs" dxfId="1699" priority="1612" stopIfTrue="1" operator="lessThanOrEqual">
      <formula>9</formula>
    </cfRule>
    <cfRule type="cellIs" dxfId="1698" priority="1613" stopIfTrue="1" operator="between">
      <formula>9</formula>
      <formula>45</formula>
    </cfRule>
    <cfRule type="cellIs" dxfId="1697" priority="1614" stopIfTrue="1" operator="greaterThan">
      <formula>45</formula>
    </cfRule>
  </conditionalFormatting>
  <conditionalFormatting sqref="K166">
    <cfRule type="cellIs" dxfId="1696" priority="1615" stopIfTrue="1" operator="lessThanOrEqual">
      <formula>0.3</formula>
    </cfRule>
    <cfRule type="cellIs" dxfId="1695" priority="1616" stopIfTrue="1" operator="between">
      <formula>0.3</formula>
      <formula>1.5</formula>
    </cfRule>
    <cfRule type="cellIs" dxfId="1694" priority="1617" stopIfTrue="1" operator="greaterThan">
      <formula>1.5</formula>
    </cfRule>
  </conditionalFormatting>
  <conditionalFormatting sqref="L166">
    <cfRule type="cellIs" dxfId="1693" priority="1618" stopIfTrue="1" operator="lessThanOrEqual">
      <formula>15</formula>
    </cfRule>
    <cfRule type="cellIs" dxfId="1692" priority="1619" stopIfTrue="1" operator="between">
      <formula>15</formula>
      <formula>75</formula>
    </cfRule>
    <cfRule type="cellIs" dxfId="1691" priority="1620" stopIfTrue="1" operator="greaterThan">
      <formula>75</formula>
    </cfRule>
  </conditionalFormatting>
  <conditionalFormatting sqref="M166">
    <cfRule type="cellIs" dxfId="1690" priority="1621" stopIfTrue="1" operator="lessThanOrEqual">
      <formula>45</formula>
    </cfRule>
    <cfRule type="cellIs" dxfId="1689" priority="1622" stopIfTrue="1" operator="between">
      <formula>45</formula>
      <formula>225</formula>
    </cfRule>
    <cfRule type="cellIs" dxfId="1688" priority="1623" stopIfTrue="1" operator="greaterThan">
      <formula>225</formula>
    </cfRule>
  </conditionalFormatting>
  <conditionalFormatting sqref="N166">
    <cfRule type="cellIs" dxfId="1687" priority="1624" stopIfTrue="1" operator="lessThanOrEqual">
      <formula>3</formula>
    </cfRule>
    <cfRule type="cellIs" dxfId="1686" priority="1625" stopIfTrue="1" operator="between">
      <formula>3</formula>
      <formula>15</formula>
    </cfRule>
    <cfRule type="cellIs" dxfId="1685" priority="1626" stopIfTrue="1" operator="greaterThan">
      <formula>15</formula>
    </cfRule>
  </conditionalFormatting>
  <conditionalFormatting sqref="R166:T166 O166">
    <cfRule type="cellIs" dxfId="1684" priority="1627" stopIfTrue="1" operator="lessThanOrEqual">
      <formula>60</formula>
    </cfRule>
    <cfRule type="cellIs" dxfId="1683" priority="1628" stopIfTrue="1" operator="between">
      <formula>60</formula>
      <formula>300</formula>
    </cfRule>
    <cfRule type="cellIs" dxfId="1682" priority="1629" stopIfTrue="1" operator="greaterThan">
      <formula>300</formula>
    </cfRule>
  </conditionalFormatting>
  <conditionalFormatting sqref="J178">
    <cfRule type="cellIs" dxfId="1681" priority="1594" stopIfTrue="1" operator="lessThanOrEqual">
      <formula>9</formula>
    </cfRule>
    <cfRule type="cellIs" dxfId="1680" priority="1595" stopIfTrue="1" operator="between">
      <formula>9</formula>
      <formula>45</formula>
    </cfRule>
    <cfRule type="cellIs" dxfId="1679" priority="1596" stopIfTrue="1" operator="greaterThan">
      <formula>45</formula>
    </cfRule>
  </conditionalFormatting>
  <conditionalFormatting sqref="K178">
    <cfRule type="cellIs" dxfId="1678" priority="1597" stopIfTrue="1" operator="lessThanOrEqual">
      <formula>0.3</formula>
    </cfRule>
    <cfRule type="cellIs" dxfId="1677" priority="1598" stopIfTrue="1" operator="between">
      <formula>0.3</formula>
      <formula>1.5</formula>
    </cfRule>
    <cfRule type="cellIs" dxfId="1676" priority="1599" stopIfTrue="1" operator="greaterThan">
      <formula>1.5</formula>
    </cfRule>
  </conditionalFormatting>
  <conditionalFormatting sqref="L178">
    <cfRule type="cellIs" dxfId="1675" priority="1600" stopIfTrue="1" operator="lessThanOrEqual">
      <formula>15</formula>
    </cfRule>
    <cfRule type="cellIs" dxfId="1674" priority="1601" stopIfTrue="1" operator="between">
      <formula>15</formula>
      <formula>75</formula>
    </cfRule>
    <cfRule type="cellIs" dxfId="1673" priority="1602" stopIfTrue="1" operator="greaterThan">
      <formula>75</formula>
    </cfRule>
  </conditionalFormatting>
  <conditionalFormatting sqref="M178">
    <cfRule type="cellIs" dxfId="1672" priority="1603" stopIfTrue="1" operator="lessThanOrEqual">
      <formula>45</formula>
    </cfRule>
    <cfRule type="cellIs" dxfId="1671" priority="1604" stopIfTrue="1" operator="between">
      <formula>45</formula>
      <formula>225</formula>
    </cfRule>
    <cfRule type="cellIs" dxfId="1670" priority="1605" stopIfTrue="1" operator="greaterThan">
      <formula>225</formula>
    </cfRule>
  </conditionalFormatting>
  <conditionalFormatting sqref="N178">
    <cfRule type="cellIs" dxfId="1669" priority="1606" stopIfTrue="1" operator="lessThanOrEqual">
      <formula>3</formula>
    </cfRule>
    <cfRule type="cellIs" dxfId="1668" priority="1607" stopIfTrue="1" operator="between">
      <formula>3</formula>
      <formula>15</formula>
    </cfRule>
    <cfRule type="cellIs" dxfId="1667" priority="1608" stopIfTrue="1" operator="greaterThan">
      <formula>15</formula>
    </cfRule>
  </conditionalFormatting>
  <conditionalFormatting sqref="R178:T178 O178">
    <cfRule type="cellIs" dxfId="1666" priority="1609" stopIfTrue="1" operator="lessThanOrEqual">
      <formula>60</formula>
    </cfRule>
    <cfRule type="cellIs" dxfId="1665" priority="1610" stopIfTrue="1" operator="between">
      <formula>60</formula>
      <formula>300</formula>
    </cfRule>
    <cfRule type="cellIs" dxfId="1664" priority="1611" stopIfTrue="1" operator="greaterThan">
      <formula>300</formula>
    </cfRule>
  </conditionalFormatting>
  <conditionalFormatting sqref="J190">
    <cfRule type="cellIs" dxfId="1663" priority="1576" stopIfTrue="1" operator="lessThanOrEqual">
      <formula>9</formula>
    </cfRule>
    <cfRule type="cellIs" dxfId="1662" priority="1577" stopIfTrue="1" operator="between">
      <formula>9</formula>
      <formula>45</formula>
    </cfRule>
    <cfRule type="cellIs" dxfId="1661" priority="1578" stopIfTrue="1" operator="greaterThan">
      <formula>45</formula>
    </cfRule>
  </conditionalFormatting>
  <conditionalFormatting sqref="K190">
    <cfRule type="cellIs" dxfId="1660" priority="1579" stopIfTrue="1" operator="lessThanOrEqual">
      <formula>0.3</formula>
    </cfRule>
    <cfRule type="cellIs" dxfId="1659" priority="1580" stopIfTrue="1" operator="between">
      <formula>0.3</formula>
      <formula>1.5</formula>
    </cfRule>
    <cfRule type="cellIs" dxfId="1658" priority="1581" stopIfTrue="1" operator="greaterThan">
      <formula>1.5</formula>
    </cfRule>
  </conditionalFormatting>
  <conditionalFormatting sqref="L190">
    <cfRule type="cellIs" dxfId="1657" priority="1582" stopIfTrue="1" operator="lessThanOrEqual">
      <formula>15</formula>
    </cfRule>
    <cfRule type="cellIs" dxfId="1656" priority="1583" stopIfTrue="1" operator="between">
      <formula>15</formula>
      <formula>75</formula>
    </cfRule>
    <cfRule type="cellIs" dxfId="1655" priority="1584" stopIfTrue="1" operator="greaterThan">
      <formula>75</formula>
    </cfRule>
  </conditionalFormatting>
  <conditionalFormatting sqref="M190">
    <cfRule type="cellIs" dxfId="1654" priority="1585" stopIfTrue="1" operator="lessThanOrEqual">
      <formula>45</formula>
    </cfRule>
    <cfRule type="cellIs" dxfId="1653" priority="1586" stopIfTrue="1" operator="between">
      <formula>45</formula>
      <formula>225</formula>
    </cfRule>
    <cfRule type="cellIs" dxfId="1652" priority="1587" stopIfTrue="1" operator="greaterThan">
      <formula>225</formula>
    </cfRule>
  </conditionalFormatting>
  <conditionalFormatting sqref="N190">
    <cfRule type="cellIs" dxfId="1651" priority="1588" stopIfTrue="1" operator="lessThanOrEqual">
      <formula>3</formula>
    </cfRule>
    <cfRule type="cellIs" dxfId="1650" priority="1589" stopIfTrue="1" operator="between">
      <formula>3</formula>
      <formula>15</formula>
    </cfRule>
    <cfRule type="cellIs" dxfId="1649" priority="1590" stopIfTrue="1" operator="greaterThan">
      <formula>15</formula>
    </cfRule>
  </conditionalFormatting>
  <conditionalFormatting sqref="R190:T190 O190">
    <cfRule type="cellIs" dxfId="1648" priority="1591" stopIfTrue="1" operator="lessThanOrEqual">
      <formula>60</formula>
    </cfRule>
    <cfRule type="cellIs" dxfId="1647" priority="1592" stopIfTrue="1" operator="between">
      <formula>60</formula>
      <formula>300</formula>
    </cfRule>
    <cfRule type="cellIs" dxfId="1646" priority="1593" stopIfTrue="1" operator="greaterThan">
      <formula>300</formula>
    </cfRule>
  </conditionalFormatting>
  <conditionalFormatting sqref="J202">
    <cfRule type="cellIs" dxfId="1645" priority="1561" stopIfTrue="1" operator="lessThanOrEqual">
      <formula>9</formula>
    </cfRule>
    <cfRule type="cellIs" dxfId="1644" priority="1562" stopIfTrue="1" operator="between">
      <formula>9</formula>
      <formula>45</formula>
    </cfRule>
    <cfRule type="cellIs" dxfId="1643" priority="1563" stopIfTrue="1" operator="greaterThan">
      <formula>45</formula>
    </cfRule>
  </conditionalFormatting>
  <conditionalFormatting sqref="L202">
    <cfRule type="cellIs" dxfId="1642" priority="1564" stopIfTrue="1" operator="lessThanOrEqual">
      <formula>15</formula>
    </cfRule>
    <cfRule type="cellIs" dxfId="1641" priority="1565" stopIfTrue="1" operator="between">
      <formula>15</formula>
      <formula>75</formula>
    </cfRule>
    <cfRule type="cellIs" dxfId="1640" priority="1566" stopIfTrue="1" operator="greaterThan">
      <formula>75</formula>
    </cfRule>
  </conditionalFormatting>
  <conditionalFormatting sqref="M202">
    <cfRule type="cellIs" dxfId="1639" priority="1567" stopIfTrue="1" operator="lessThanOrEqual">
      <formula>45</formula>
    </cfRule>
    <cfRule type="cellIs" dxfId="1638" priority="1568" stopIfTrue="1" operator="between">
      <formula>45</formula>
      <formula>225</formula>
    </cfRule>
    <cfRule type="cellIs" dxfId="1637" priority="1569" stopIfTrue="1" operator="greaterThan">
      <formula>225</formula>
    </cfRule>
  </conditionalFormatting>
  <conditionalFormatting sqref="N202">
    <cfRule type="cellIs" dxfId="1636" priority="1570" stopIfTrue="1" operator="lessThanOrEqual">
      <formula>3</formula>
    </cfRule>
    <cfRule type="cellIs" dxfId="1635" priority="1571" stopIfTrue="1" operator="between">
      <formula>3</formula>
      <formula>15</formula>
    </cfRule>
    <cfRule type="cellIs" dxfId="1634" priority="1572" stopIfTrue="1" operator="greaterThan">
      <formula>15</formula>
    </cfRule>
  </conditionalFormatting>
  <conditionalFormatting sqref="R202:T202 O202">
    <cfRule type="cellIs" dxfId="1633" priority="1573" stopIfTrue="1" operator="lessThanOrEqual">
      <formula>60</formula>
    </cfRule>
    <cfRule type="cellIs" dxfId="1632" priority="1574" stopIfTrue="1" operator="between">
      <formula>60</formula>
      <formula>300</formula>
    </cfRule>
    <cfRule type="cellIs" dxfId="1631" priority="1575" stopIfTrue="1" operator="greaterThan">
      <formula>300</formula>
    </cfRule>
  </conditionalFormatting>
  <conditionalFormatting sqref="J214">
    <cfRule type="cellIs" dxfId="1630" priority="1546" stopIfTrue="1" operator="lessThanOrEqual">
      <formula>9</formula>
    </cfRule>
    <cfRule type="cellIs" dxfId="1629" priority="1547" stopIfTrue="1" operator="between">
      <formula>9</formula>
      <formula>45</formula>
    </cfRule>
    <cfRule type="cellIs" dxfId="1628" priority="1548" stopIfTrue="1" operator="greaterThan">
      <formula>45</formula>
    </cfRule>
  </conditionalFormatting>
  <conditionalFormatting sqref="L214">
    <cfRule type="cellIs" dxfId="1627" priority="1549" stopIfTrue="1" operator="lessThanOrEqual">
      <formula>15</formula>
    </cfRule>
    <cfRule type="cellIs" dxfId="1626" priority="1550" stopIfTrue="1" operator="between">
      <formula>15</formula>
      <formula>75</formula>
    </cfRule>
    <cfRule type="cellIs" dxfId="1625" priority="1551" stopIfTrue="1" operator="greaterThan">
      <formula>75</formula>
    </cfRule>
  </conditionalFormatting>
  <conditionalFormatting sqref="M214">
    <cfRule type="cellIs" dxfId="1624" priority="1552" stopIfTrue="1" operator="lessThanOrEqual">
      <formula>45</formula>
    </cfRule>
    <cfRule type="cellIs" dxfId="1623" priority="1553" stopIfTrue="1" operator="between">
      <formula>45</formula>
      <formula>225</formula>
    </cfRule>
    <cfRule type="cellIs" dxfId="1622" priority="1554" stopIfTrue="1" operator="greaterThan">
      <formula>225</formula>
    </cfRule>
  </conditionalFormatting>
  <conditionalFormatting sqref="N214">
    <cfRule type="cellIs" dxfId="1621" priority="1555" stopIfTrue="1" operator="lessThanOrEqual">
      <formula>3</formula>
    </cfRule>
    <cfRule type="cellIs" dxfId="1620" priority="1556" stopIfTrue="1" operator="between">
      <formula>3</formula>
      <formula>15</formula>
    </cfRule>
    <cfRule type="cellIs" dxfId="1619" priority="1557" stopIfTrue="1" operator="greaterThan">
      <formula>15</formula>
    </cfRule>
  </conditionalFormatting>
  <conditionalFormatting sqref="K214">
    <cfRule type="cellIs" dxfId="1618" priority="1543" stopIfTrue="1" operator="lessThanOrEqual">
      <formula>0.3</formula>
    </cfRule>
    <cfRule type="cellIs" dxfId="1617" priority="1544" stopIfTrue="1" operator="between">
      <formula>0.3</formula>
      <formula>1.5</formula>
    </cfRule>
    <cfRule type="cellIs" dxfId="1616" priority="1545" stopIfTrue="1" operator="greaterThan">
      <formula>1.5</formula>
    </cfRule>
  </conditionalFormatting>
  <conditionalFormatting sqref="J30">
    <cfRule type="cellIs" dxfId="1615" priority="1510" stopIfTrue="1" operator="lessThanOrEqual">
      <formula>9</formula>
    </cfRule>
    <cfRule type="cellIs" dxfId="1614" priority="1511" stopIfTrue="1" operator="between">
      <formula>9</formula>
      <formula>45</formula>
    </cfRule>
    <cfRule type="cellIs" dxfId="1613" priority="1512" stopIfTrue="1" operator="greaterThan">
      <formula>45</formula>
    </cfRule>
  </conditionalFormatting>
  <conditionalFormatting sqref="K30">
    <cfRule type="cellIs" dxfId="1612" priority="1513" stopIfTrue="1" operator="lessThanOrEqual">
      <formula>0.3</formula>
    </cfRule>
    <cfRule type="cellIs" dxfId="1611" priority="1514" stopIfTrue="1" operator="between">
      <formula>0.3</formula>
      <formula>1.5</formula>
    </cfRule>
    <cfRule type="cellIs" dxfId="1610" priority="1515" stopIfTrue="1" operator="greaterThan">
      <formula>1.5</formula>
    </cfRule>
  </conditionalFormatting>
  <conditionalFormatting sqref="L30">
    <cfRule type="cellIs" dxfId="1609" priority="1516" stopIfTrue="1" operator="lessThanOrEqual">
      <formula>15</formula>
    </cfRule>
    <cfRule type="cellIs" dxfId="1608" priority="1517" stopIfTrue="1" operator="between">
      <formula>15</formula>
      <formula>75</formula>
    </cfRule>
    <cfRule type="cellIs" dxfId="1607" priority="1518" stopIfTrue="1" operator="greaterThan">
      <formula>75</formula>
    </cfRule>
  </conditionalFormatting>
  <conditionalFormatting sqref="M30">
    <cfRule type="cellIs" dxfId="1606" priority="1519" stopIfTrue="1" operator="lessThanOrEqual">
      <formula>45</formula>
    </cfRule>
    <cfRule type="cellIs" dxfId="1605" priority="1520" stopIfTrue="1" operator="between">
      <formula>45</formula>
      <formula>225</formula>
    </cfRule>
    <cfRule type="cellIs" dxfId="1604" priority="1521" stopIfTrue="1" operator="greaterThan">
      <formula>225</formula>
    </cfRule>
  </conditionalFormatting>
  <conditionalFormatting sqref="N30">
    <cfRule type="cellIs" dxfId="1603" priority="1522" stopIfTrue="1" operator="lessThanOrEqual">
      <formula>3</formula>
    </cfRule>
    <cfRule type="cellIs" dxfId="1602" priority="1523" stopIfTrue="1" operator="between">
      <formula>3</formula>
      <formula>15</formula>
    </cfRule>
    <cfRule type="cellIs" dxfId="1601" priority="1524" stopIfTrue="1" operator="greaterThan">
      <formula>15</formula>
    </cfRule>
  </conditionalFormatting>
  <conditionalFormatting sqref="O30 R30:T30">
    <cfRule type="cellIs" dxfId="1600" priority="1525" stopIfTrue="1" operator="lessThanOrEqual">
      <formula>60</formula>
    </cfRule>
    <cfRule type="cellIs" dxfId="1599" priority="1526" stopIfTrue="1" operator="between">
      <formula>60</formula>
      <formula>300</formula>
    </cfRule>
    <cfRule type="cellIs" dxfId="1598" priority="1527" stopIfTrue="1" operator="greaterThan">
      <formula>300</formula>
    </cfRule>
  </conditionalFormatting>
  <conditionalFormatting sqref="J48">
    <cfRule type="cellIs" dxfId="1597" priority="1492" stopIfTrue="1" operator="lessThanOrEqual">
      <formula>9</formula>
    </cfRule>
    <cfRule type="cellIs" dxfId="1596" priority="1493" stopIfTrue="1" operator="between">
      <formula>9</formula>
      <formula>45</formula>
    </cfRule>
    <cfRule type="cellIs" dxfId="1595" priority="1494" stopIfTrue="1" operator="greaterThan">
      <formula>45</formula>
    </cfRule>
  </conditionalFormatting>
  <conditionalFormatting sqref="K48">
    <cfRule type="cellIs" dxfId="1594" priority="1495" stopIfTrue="1" operator="lessThanOrEqual">
      <formula>0.3</formula>
    </cfRule>
    <cfRule type="cellIs" dxfId="1593" priority="1496" stopIfTrue="1" operator="between">
      <formula>0.3</formula>
      <formula>1.5</formula>
    </cfRule>
    <cfRule type="cellIs" dxfId="1592" priority="1497" stopIfTrue="1" operator="greaterThan">
      <formula>1.5</formula>
    </cfRule>
  </conditionalFormatting>
  <conditionalFormatting sqref="L48">
    <cfRule type="cellIs" dxfId="1591" priority="1498" stopIfTrue="1" operator="lessThanOrEqual">
      <formula>15</formula>
    </cfRule>
    <cfRule type="cellIs" dxfId="1590" priority="1499" stopIfTrue="1" operator="between">
      <formula>15</formula>
      <formula>75</formula>
    </cfRule>
    <cfRule type="cellIs" dxfId="1589" priority="1500" stopIfTrue="1" operator="greaterThan">
      <formula>75</formula>
    </cfRule>
  </conditionalFormatting>
  <conditionalFormatting sqref="M48">
    <cfRule type="cellIs" dxfId="1588" priority="1501" stopIfTrue="1" operator="lessThanOrEqual">
      <formula>45</formula>
    </cfRule>
    <cfRule type="cellIs" dxfId="1587" priority="1502" stopIfTrue="1" operator="between">
      <formula>45</formula>
      <formula>225</formula>
    </cfRule>
    <cfRule type="cellIs" dxfId="1586" priority="1503" stopIfTrue="1" operator="greaterThan">
      <formula>225</formula>
    </cfRule>
  </conditionalFormatting>
  <conditionalFormatting sqref="N48">
    <cfRule type="cellIs" dxfId="1585" priority="1504" stopIfTrue="1" operator="lessThanOrEqual">
      <formula>3</formula>
    </cfRule>
    <cfRule type="cellIs" dxfId="1584" priority="1505" stopIfTrue="1" operator="between">
      <formula>3</formula>
      <formula>15</formula>
    </cfRule>
    <cfRule type="cellIs" dxfId="1583" priority="1506" stopIfTrue="1" operator="greaterThan">
      <formula>15</formula>
    </cfRule>
  </conditionalFormatting>
  <conditionalFormatting sqref="O48 R48:T48">
    <cfRule type="cellIs" dxfId="1582" priority="1507" stopIfTrue="1" operator="lessThanOrEqual">
      <formula>60</formula>
    </cfRule>
    <cfRule type="cellIs" dxfId="1581" priority="1508" stopIfTrue="1" operator="between">
      <formula>60</formula>
      <formula>300</formula>
    </cfRule>
    <cfRule type="cellIs" dxfId="1580" priority="1509" stopIfTrue="1" operator="greaterThan">
      <formula>300</formula>
    </cfRule>
  </conditionalFormatting>
  <conditionalFormatting sqref="J66">
    <cfRule type="cellIs" dxfId="1579" priority="1474" stopIfTrue="1" operator="lessThanOrEqual">
      <formula>9</formula>
    </cfRule>
    <cfRule type="cellIs" dxfId="1578" priority="1475" stopIfTrue="1" operator="between">
      <formula>9</formula>
      <formula>45</formula>
    </cfRule>
    <cfRule type="cellIs" dxfId="1577" priority="1476" stopIfTrue="1" operator="greaterThan">
      <formula>45</formula>
    </cfRule>
  </conditionalFormatting>
  <conditionalFormatting sqref="K66">
    <cfRule type="cellIs" dxfId="1576" priority="1477" stopIfTrue="1" operator="lessThanOrEqual">
      <formula>0.3</formula>
    </cfRule>
    <cfRule type="cellIs" dxfId="1575" priority="1478" stopIfTrue="1" operator="between">
      <formula>0.3</formula>
      <formula>1.5</formula>
    </cfRule>
    <cfRule type="cellIs" dxfId="1574" priority="1479" stopIfTrue="1" operator="greaterThan">
      <formula>1.5</formula>
    </cfRule>
  </conditionalFormatting>
  <conditionalFormatting sqref="L66">
    <cfRule type="cellIs" dxfId="1573" priority="1480" stopIfTrue="1" operator="lessThanOrEqual">
      <formula>15</formula>
    </cfRule>
    <cfRule type="cellIs" dxfId="1572" priority="1481" stopIfTrue="1" operator="between">
      <formula>15</formula>
      <formula>75</formula>
    </cfRule>
    <cfRule type="cellIs" dxfId="1571" priority="1482" stopIfTrue="1" operator="greaterThan">
      <formula>75</formula>
    </cfRule>
  </conditionalFormatting>
  <conditionalFormatting sqref="M66">
    <cfRule type="cellIs" dxfId="1570" priority="1483" stopIfTrue="1" operator="lessThanOrEqual">
      <formula>45</formula>
    </cfRule>
    <cfRule type="cellIs" dxfId="1569" priority="1484" stopIfTrue="1" operator="between">
      <formula>45</formula>
      <formula>225</formula>
    </cfRule>
    <cfRule type="cellIs" dxfId="1568" priority="1485" stopIfTrue="1" operator="greaterThan">
      <formula>225</formula>
    </cfRule>
  </conditionalFormatting>
  <conditionalFormatting sqref="N66">
    <cfRule type="cellIs" dxfId="1567" priority="1486" stopIfTrue="1" operator="lessThanOrEqual">
      <formula>3</formula>
    </cfRule>
    <cfRule type="cellIs" dxfId="1566" priority="1487" stopIfTrue="1" operator="between">
      <formula>3</formula>
      <formula>15</formula>
    </cfRule>
    <cfRule type="cellIs" dxfId="1565" priority="1488" stopIfTrue="1" operator="greaterThan">
      <formula>15</formula>
    </cfRule>
  </conditionalFormatting>
  <conditionalFormatting sqref="O66 R66:T66">
    <cfRule type="cellIs" dxfId="1564" priority="1489" stopIfTrue="1" operator="lessThanOrEqual">
      <formula>60</formula>
    </cfRule>
    <cfRule type="cellIs" dxfId="1563" priority="1490" stopIfTrue="1" operator="between">
      <formula>60</formula>
      <formula>300</formula>
    </cfRule>
    <cfRule type="cellIs" dxfId="1562" priority="1491" stopIfTrue="1" operator="greaterThan">
      <formula>300</formula>
    </cfRule>
  </conditionalFormatting>
  <conditionalFormatting sqref="J84">
    <cfRule type="cellIs" dxfId="1561" priority="1456" stopIfTrue="1" operator="lessThanOrEqual">
      <formula>9</formula>
    </cfRule>
    <cfRule type="cellIs" dxfId="1560" priority="1457" stopIfTrue="1" operator="between">
      <formula>9</formula>
      <formula>45</formula>
    </cfRule>
    <cfRule type="cellIs" dxfId="1559" priority="1458" stopIfTrue="1" operator="greaterThan">
      <formula>45</formula>
    </cfRule>
  </conditionalFormatting>
  <conditionalFormatting sqref="K84">
    <cfRule type="cellIs" dxfId="1558" priority="1459" stopIfTrue="1" operator="lessThanOrEqual">
      <formula>0.3</formula>
    </cfRule>
    <cfRule type="cellIs" dxfId="1557" priority="1460" stopIfTrue="1" operator="between">
      <formula>0.3</formula>
      <formula>1.5</formula>
    </cfRule>
    <cfRule type="cellIs" dxfId="1556" priority="1461" stopIfTrue="1" operator="greaterThan">
      <formula>1.5</formula>
    </cfRule>
  </conditionalFormatting>
  <conditionalFormatting sqref="L84">
    <cfRule type="cellIs" dxfId="1555" priority="1462" stopIfTrue="1" operator="lessThanOrEqual">
      <formula>15</formula>
    </cfRule>
    <cfRule type="cellIs" dxfId="1554" priority="1463" stopIfTrue="1" operator="between">
      <formula>15</formula>
      <formula>75</formula>
    </cfRule>
    <cfRule type="cellIs" dxfId="1553" priority="1464" stopIfTrue="1" operator="greaterThan">
      <formula>75</formula>
    </cfRule>
  </conditionalFormatting>
  <conditionalFormatting sqref="M84">
    <cfRule type="cellIs" dxfId="1552" priority="1465" stopIfTrue="1" operator="lessThanOrEqual">
      <formula>45</formula>
    </cfRule>
    <cfRule type="cellIs" dxfId="1551" priority="1466" stopIfTrue="1" operator="between">
      <formula>45</formula>
      <formula>225</formula>
    </cfRule>
    <cfRule type="cellIs" dxfId="1550" priority="1467" stopIfTrue="1" operator="greaterThan">
      <formula>225</formula>
    </cfRule>
  </conditionalFormatting>
  <conditionalFormatting sqref="N84">
    <cfRule type="cellIs" dxfId="1549" priority="1468" stopIfTrue="1" operator="lessThanOrEqual">
      <formula>3</formula>
    </cfRule>
    <cfRule type="cellIs" dxfId="1548" priority="1469" stopIfTrue="1" operator="between">
      <formula>3</formula>
      <formula>15</formula>
    </cfRule>
    <cfRule type="cellIs" dxfId="1547" priority="1470" stopIfTrue="1" operator="greaterThan">
      <formula>15</formula>
    </cfRule>
  </conditionalFormatting>
  <conditionalFormatting sqref="O84 R84:T84">
    <cfRule type="cellIs" dxfId="1546" priority="1471" stopIfTrue="1" operator="lessThanOrEqual">
      <formula>60</formula>
    </cfRule>
    <cfRule type="cellIs" dxfId="1545" priority="1472" stopIfTrue="1" operator="between">
      <formula>60</formula>
      <formula>300</formula>
    </cfRule>
    <cfRule type="cellIs" dxfId="1544" priority="1473" stopIfTrue="1" operator="greaterThan">
      <formula>300</formula>
    </cfRule>
  </conditionalFormatting>
  <conditionalFormatting sqref="J138">
    <cfRule type="cellIs" dxfId="1543" priority="1438" stopIfTrue="1" operator="lessThanOrEqual">
      <formula>9</formula>
    </cfRule>
    <cfRule type="cellIs" dxfId="1542" priority="1439" stopIfTrue="1" operator="between">
      <formula>9</formula>
      <formula>45</formula>
    </cfRule>
    <cfRule type="cellIs" dxfId="1541" priority="1440" stopIfTrue="1" operator="greaterThan">
      <formula>45</formula>
    </cfRule>
  </conditionalFormatting>
  <conditionalFormatting sqref="K138">
    <cfRule type="cellIs" dxfId="1540" priority="1441" stopIfTrue="1" operator="lessThanOrEqual">
      <formula>0.3</formula>
    </cfRule>
    <cfRule type="cellIs" dxfId="1539" priority="1442" stopIfTrue="1" operator="between">
      <formula>0.3</formula>
      <formula>1.5</formula>
    </cfRule>
    <cfRule type="cellIs" dxfId="1538" priority="1443" stopIfTrue="1" operator="greaterThan">
      <formula>1.5</formula>
    </cfRule>
  </conditionalFormatting>
  <conditionalFormatting sqref="L138">
    <cfRule type="cellIs" dxfId="1537" priority="1444" stopIfTrue="1" operator="lessThanOrEqual">
      <formula>15</formula>
    </cfRule>
    <cfRule type="cellIs" dxfId="1536" priority="1445" stopIfTrue="1" operator="between">
      <formula>15</formula>
      <formula>75</formula>
    </cfRule>
    <cfRule type="cellIs" dxfId="1535" priority="1446" stopIfTrue="1" operator="greaterThan">
      <formula>75</formula>
    </cfRule>
  </conditionalFormatting>
  <conditionalFormatting sqref="M138">
    <cfRule type="cellIs" dxfId="1534" priority="1447" stopIfTrue="1" operator="lessThanOrEqual">
      <formula>45</formula>
    </cfRule>
    <cfRule type="cellIs" dxfId="1533" priority="1448" stopIfTrue="1" operator="between">
      <formula>45</formula>
      <formula>225</formula>
    </cfRule>
    <cfRule type="cellIs" dxfId="1532" priority="1449" stopIfTrue="1" operator="greaterThan">
      <formula>225</formula>
    </cfRule>
  </conditionalFormatting>
  <conditionalFormatting sqref="N138">
    <cfRule type="cellIs" dxfId="1531" priority="1450" stopIfTrue="1" operator="lessThanOrEqual">
      <formula>3</formula>
    </cfRule>
    <cfRule type="cellIs" dxfId="1530" priority="1451" stopIfTrue="1" operator="between">
      <formula>3</formula>
      <formula>15</formula>
    </cfRule>
    <cfRule type="cellIs" dxfId="1529" priority="1452" stopIfTrue="1" operator="greaterThan">
      <formula>15</formula>
    </cfRule>
  </conditionalFormatting>
  <conditionalFormatting sqref="O138 R138:T138">
    <cfRule type="cellIs" dxfId="1528" priority="1453" stopIfTrue="1" operator="lessThanOrEqual">
      <formula>60</formula>
    </cfRule>
    <cfRule type="cellIs" dxfId="1527" priority="1454" stopIfTrue="1" operator="between">
      <formula>60</formula>
      <formula>300</formula>
    </cfRule>
    <cfRule type="cellIs" dxfId="1526" priority="1455" stopIfTrue="1" operator="greaterThan">
      <formula>300</formula>
    </cfRule>
  </conditionalFormatting>
  <conditionalFormatting sqref="J31">
    <cfRule type="cellIs" dxfId="1525" priority="1420" stopIfTrue="1" operator="lessThanOrEqual">
      <formula>9</formula>
    </cfRule>
    <cfRule type="cellIs" dxfId="1524" priority="1421" stopIfTrue="1" operator="between">
      <formula>9</formula>
      <formula>45</formula>
    </cfRule>
    <cfRule type="cellIs" dxfId="1523" priority="1422" stopIfTrue="1" operator="greaterThan">
      <formula>45</formula>
    </cfRule>
  </conditionalFormatting>
  <conditionalFormatting sqref="K31">
    <cfRule type="cellIs" dxfId="1522" priority="1423" stopIfTrue="1" operator="lessThanOrEqual">
      <formula>0.3</formula>
    </cfRule>
    <cfRule type="cellIs" dxfId="1521" priority="1424" stopIfTrue="1" operator="between">
      <formula>0.3</formula>
      <formula>1.5</formula>
    </cfRule>
    <cfRule type="cellIs" dxfId="1520" priority="1425" stopIfTrue="1" operator="greaterThan">
      <formula>1.5</formula>
    </cfRule>
  </conditionalFormatting>
  <conditionalFormatting sqref="L31">
    <cfRule type="cellIs" dxfId="1519" priority="1426" stopIfTrue="1" operator="lessThanOrEqual">
      <formula>15</formula>
    </cfRule>
    <cfRule type="cellIs" dxfId="1518" priority="1427" stopIfTrue="1" operator="between">
      <formula>15</formula>
      <formula>75</formula>
    </cfRule>
    <cfRule type="cellIs" dxfId="1517" priority="1428" stopIfTrue="1" operator="greaterThan">
      <formula>75</formula>
    </cfRule>
  </conditionalFormatting>
  <conditionalFormatting sqref="M31">
    <cfRule type="cellIs" dxfId="1516" priority="1429" stopIfTrue="1" operator="lessThanOrEqual">
      <formula>45</formula>
    </cfRule>
    <cfRule type="cellIs" dxfId="1515" priority="1430" stopIfTrue="1" operator="between">
      <formula>45</formula>
      <formula>225</formula>
    </cfRule>
    <cfRule type="cellIs" dxfId="1514" priority="1431" stopIfTrue="1" operator="greaterThan">
      <formula>225</formula>
    </cfRule>
  </conditionalFormatting>
  <conditionalFormatting sqref="N31">
    <cfRule type="cellIs" dxfId="1513" priority="1432" stopIfTrue="1" operator="lessThanOrEqual">
      <formula>3</formula>
    </cfRule>
    <cfRule type="cellIs" dxfId="1512" priority="1433" stopIfTrue="1" operator="between">
      <formula>3</formula>
      <formula>15</formula>
    </cfRule>
    <cfRule type="cellIs" dxfId="1511" priority="1434" stopIfTrue="1" operator="greaterThan">
      <formula>15</formula>
    </cfRule>
  </conditionalFormatting>
  <conditionalFormatting sqref="O31 R31:T31">
    <cfRule type="cellIs" dxfId="1510" priority="1435" stopIfTrue="1" operator="lessThanOrEqual">
      <formula>60</formula>
    </cfRule>
    <cfRule type="cellIs" dxfId="1509" priority="1436" stopIfTrue="1" operator="between">
      <formula>60</formula>
      <formula>300</formula>
    </cfRule>
    <cfRule type="cellIs" dxfId="1508" priority="1437" stopIfTrue="1" operator="greaterThan">
      <formula>300</formula>
    </cfRule>
  </conditionalFormatting>
  <conditionalFormatting sqref="J49">
    <cfRule type="cellIs" dxfId="1507" priority="1402" stopIfTrue="1" operator="lessThanOrEqual">
      <formula>9</formula>
    </cfRule>
    <cfRule type="cellIs" dxfId="1506" priority="1403" stopIfTrue="1" operator="between">
      <formula>9</formula>
      <formula>45</formula>
    </cfRule>
    <cfRule type="cellIs" dxfId="1505" priority="1404" stopIfTrue="1" operator="greaterThan">
      <formula>45</formula>
    </cfRule>
  </conditionalFormatting>
  <conditionalFormatting sqref="K49">
    <cfRule type="cellIs" dxfId="1504" priority="1405" stopIfTrue="1" operator="lessThanOrEqual">
      <formula>0.3</formula>
    </cfRule>
    <cfRule type="cellIs" dxfId="1503" priority="1406" stopIfTrue="1" operator="between">
      <formula>0.3</formula>
      <formula>1.5</formula>
    </cfRule>
    <cfRule type="cellIs" dxfId="1502" priority="1407" stopIfTrue="1" operator="greaterThan">
      <formula>1.5</formula>
    </cfRule>
  </conditionalFormatting>
  <conditionalFormatting sqref="L49">
    <cfRule type="cellIs" dxfId="1501" priority="1408" stopIfTrue="1" operator="lessThanOrEqual">
      <formula>15</formula>
    </cfRule>
    <cfRule type="cellIs" dxfId="1500" priority="1409" stopIfTrue="1" operator="between">
      <formula>15</formula>
      <formula>75</formula>
    </cfRule>
    <cfRule type="cellIs" dxfId="1499" priority="1410" stopIfTrue="1" operator="greaterThan">
      <formula>75</formula>
    </cfRule>
  </conditionalFormatting>
  <conditionalFormatting sqref="M49">
    <cfRule type="cellIs" dxfId="1498" priority="1411" stopIfTrue="1" operator="lessThanOrEqual">
      <formula>45</formula>
    </cfRule>
    <cfRule type="cellIs" dxfId="1497" priority="1412" stopIfTrue="1" operator="between">
      <formula>45</formula>
      <formula>225</formula>
    </cfRule>
    <cfRule type="cellIs" dxfId="1496" priority="1413" stopIfTrue="1" operator="greaterThan">
      <formula>225</formula>
    </cfRule>
  </conditionalFormatting>
  <conditionalFormatting sqref="N49">
    <cfRule type="cellIs" dxfId="1495" priority="1414" stopIfTrue="1" operator="lessThanOrEqual">
      <formula>3</formula>
    </cfRule>
    <cfRule type="cellIs" dxfId="1494" priority="1415" stopIfTrue="1" operator="between">
      <formula>3</formula>
      <formula>15</formula>
    </cfRule>
    <cfRule type="cellIs" dxfId="1493" priority="1416" stopIfTrue="1" operator="greaterThan">
      <formula>15</formula>
    </cfRule>
  </conditionalFormatting>
  <conditionalFormatting sqref="O49 R49:T49">
    <cfRule type="cellIs" dxfId="1492" priority="1417" stopIfTrue="1" operator="lessThanOrEqual">
      <formula>60</formula>
    </cfRule>
    <cfRule type="cellIs" dxfId="1491" priority="1418" stopIfTrue="1" operator="between">
      <formula>60</formula>
      <formula>300</formula>
    </cfRule>
    <cfRule type="cellIs" dxfId="1490" priority="1419" stopIfTrue="1" operator="greaterThan">
      <formula>300</formula>
    </cfRule>
  </conditionalFormatting>
  <conditionalFormatting sqref="J67">
    <cfRule type="cellIs" dxfId="1489" priority="1384" stopIfTrue="1" operator="lessThanOrEqual">
      <formula>9</formula>
    </cfRule>
    <cfRule type="cellIs" dxfId="1488" priority="1385" stopIfTrue="1" operator="between">
      <formula>9</formula>
      <formula>45</formula>
    </cfRule>
    <cfRule type="cellIs" dxfId="1487" priority="1386" stopIfTrue="1" operator="greaterThan">
      <formula>45</formula>
    </cfRule>
  </conditionalFormatting>
  <conditionalFormatting sqref="K67">
    <cfRule type="cellIs" dxfId="1486" priority="1387" stopIfTrue="1" operator="lessThanOrEqual">
      <formula>0.3</formula>
    </cfRule>
    <cfRule type="cellIs" dxfId="1485" priority="1388" stopIfTrue="1" operator="between">
      <formula>0.3</formula>
      <formula>1.5</formula>
    </cfRule>
    <cfRule type="cellIs" dxfId="1484" priority="1389" stopIfTrue="1" operator="greaterThan">
      <formula>1.5</formula>
    </cfRule>
  </conditionalFormatting>
  <conditionalFormatting sqref="L67">
    <cfRule type="cellIs" dxfId="1483" priority="1390" stopIfTrue="1" operator="lessThanOrEqual">
      <formula>15</formula>
    </cfRule>
    <cfRule type="cellIs" dxfId="1482" priority="1391" stopIfTrue="1" operator="between">
      <formula>15</formula>
      <formula>75</formula>
    </cfRule>
    <cfRule type="cellIs" dxfId="1481" priority="1392" stopIfTrue="1" operator="greaterThan">
      <formula>75</formula>
    </cfRule>
  </conditionalFormatting>
  <conditionalFormatting sqref="M67">
    <cfRule type="cellIs" dxfId="1480" priority="1393" stopIfTrue="1" operator="lessThanOrEqual">
      <formula>45</formula>
    </cfRule>
    <cfRule type="cellIs" dxfId="1479" priority="1394" stopIfTrue="1" operator="between">
      <formula>45</formula>
      <formula>225</formula>
    </cfRule>
    <cfRule type="cellIs" dxfId="1478" priority="1395" stopIfTrue="1" operator="greaterThan">
      <formula>225</formula>
    </cfRule>
  </conditionalFormatting>
  <conditionalFormatting sqref="N67">
    <cfRule type="cellIs" dxfId="1477" priority="1396" stopIfTrue="1" operator="lessThanOrEqual">
      <formula>3</formula>
    </cfRule>
    <cfRule type="cellIs" dxfId="1476" priority="1397" stopIfTrue="1" operator="between">
      <formula>3</formula>
      <formula>15</formula>
    </cfRule>
    <cfRule type="cellIs" dxfId="1475" priority="1398" stopIfTrue="1" operator="greaterThan">
      <formula>15</formula>
    </cfRule>
  </conditionalFormatting>
  <conditionalFormatting sqref="O67 R67:T67">
    <cfRule type="cellIs" dxfId="1474" priority="1399" stopIfTrue="1" operator="lessThanOrEqual">
      <formula>60</formula>
    </cfRule>
    <cfRule type="cellIs" dxfId="1473" priority="1400" stopIfTrue="1" operator="between">
      <formula>60</formula>
      <formula>300</formula>
    </cfRule>
    <cfRule type="cellIs" dxfId="1472" priority="1401" stopIfTrue="1" operator="greaterThan">
      <formula>300</formula>
    </cfRule>
  </conditionalFormatting>
  <conditionalFormatting sqref="J85">
    <cfRule type="cellIs" dxfId="1471" priority="1366" stopIfTrue="1" operator="lessThanOrEqual">
      <formula>9</formula>
    </cfRule>
    <cfRule type="cellIs" dxfId="1470" priority="1367" stopIfTrue="1" operator="between">
      <formula>9</formula>
      <formula>45</formula>
    </cfRule>
    <cfRule type="cellIs" dxfId="1469" priority="1368" stopIfTrue="1" operator="greaterThan">
      <formula>45</formula>
    </cfRule>
  </conditionalFormatting>
  <conditionalFormatting sqref="K85">
    <cfRule type="cellIs" dxfId="1468" priority="1369" stopIfTrue="1" operator="lessThanOrEqual">
      <formula>0.3</formula>
    </cfRule>
    <cfRule type="cellIs" dxfId="1467" priority="1370" stopIfTrue="1" operator="between">
      <formula>0.3</formula>
      <formula>1.5</formula>
    </cfRule>
    <cfRule type="cellIs" dxfId="1466" priority="1371" stopIfTrue="1" operator="greaterThan">
      <formula>1.5</formula>
    </cfRule>
  </conditionalFormatting>
  <conditionalFormatting sqref="L85">
    <cfRule type="cellIs" dxfId="1465" priority="1372" stopIfTrue="1" operator="lessThanOrEqual">
      <formula>15</formula>
    </cfRule>
    <cfRule type="cellIs" dxfId="1464" priority="1373" stopIfTrue="1" operator="between">
      <formula>15</formula>
      <formula>75</formula>
    </cfRule>
    <cfRule type="cellIs" dxfId="1463" priority="1374" stopIfTrue="1" operator="greaterThan">
      <formula>75</formula>
    </cfRule>
  </conditionalFormatting>
  <conditionalFormatting sqref="M85">
    <cfRule type="cellIs" dxfId="1462" priority="1375" stopIfTrue="1" operator="lessThanOrEqual">
      <formula>45</formula>
    </cfRule>
    <cfRule type="cellIs" dxfId="1461" priority="1376" stopIfTrue="1" operator="between">
      <formula>45</formula>
      <formula>225</formula>
    </cfRule>
    <cfRule type="cellIs" dxfId="1460" priority="1377" stopIfTrue="1" operator="greaterThan">
      <formula>225</formula>
    </cfRule>
  </conditionalFormatting>
  <conditionalFormatting sqref="N85">
    <cfRule type="cellIs" dxfId="1459" priority="1378" stopIfTrue="1" operator="lessThanOrEqual">
      <formula>3</formula>
    </cfRule>
    <cfRule type="cellIs" dxfId="1458" priority="1379" stopIfTrue="1" operator="between">
      <formula>3</formula>
      <formula>15</formula>
    </cfRule>
    <cfRule type="cellIs" dxfId="1457" priority="1380" stopIfTrue="1" operator="greaterThan">
      <formula>15</formula>
    </cfRule>
  </conditionalFormatting>
  <conditionalFormatting sqref="O85 R85:T85">
    <cfRule type="cellIs" dxfId="1456" priority="1381" stopIfTrue="1" operator="lessThanOrEqual">
      <formula>60</formula>
    </cfRule>
    <cfRule type="cellIs" dxfId="1455" priority="1382" stopIfTrue="1" operator="between">
      <formula>60</formula>
      <formula>300</formula>
    </cfRule>
    <cfRule type="cellIs" dxfId="1454" priority="1383" stopIfTrue="1" operator="greaterThan">
      <formula>300</formula>
    </cfRule>
  </conditionalFormatting>
  <conditionalFormatting sqref="J101">
    <cfRule type="cellIs" dxfId="1453" priority="1348" stopIfTrue="1" operator="lessThanOrEqual">
      <formula>9</formula>
    </cfRule>
    <cfRule type="cellIs" dxfId="1452" priority="1349" stopIfTrue="1" operator="between">
      <formula>9</formula>
      <formula>45</formula>
    </cfRule>
    <cfRule type="cellIs" dxfId="1451" priority="1350" stopIfTrue="1" operator="greaterThan">
      <formula>45</formula>
    </cfRule>
  </conditionalFormatting>
  <conditionalFormatting sqref="K101">
    <cfRule type="cellIs" dxfId="1450" priority="1351" stopIfTrue="1" operator="lessThanOrEqual">
      <formula>0.3</formula>
    </cfRule>
    <cfRule type="cellIs" dxfId="1449" priority="1352" stopIfTrue="1" operator="between">
      <formula>0.3</formula>
      <formula>1.5</formula>
    </cfRule>
    <cfRule type="cellIs" dxfId="1448" priority="1353" stopIfTrue="1" operator="greaterThan">
      <formula>1.5</formula>
    </cfRule>
  </conditionalFormatting>
  <conditionalFormatting sqref="L101">
    <cfRule type="cellIs" dxfId="1447" priority="1354" stopIfTrue="1" operator="lessThanOrEqual">
      <formula>15</formula>
    </cfRule>
    <cfRule type="cellIs" dxfId="1446" priority="1355" stopIfTrue="1" operator="between">
      <formula>15</formula>
      <formula>75</formula>
    </cfRule>
    <cfRule type="cellIs" dxfId="1445" priority="1356" stopIfTrue="1" operator="greaterThan">
      <formula>75</formula>
    </cfRule>
  </conditionalFormatting>
  <conditionalFormatting sqref="M101">
    <cfRule type="cellIs" dxfId="1444" priority="1357" stopIfTrue="1" operator="lessThanOrEqual">
      <formula>45</formula>
    </cfRule>
    <cfRule type="cellIs" dxfId="1443" priority="1358" stopIfTrue="1" operator="between">
      <formula>45</formula>
      <formula>225</formula>
    </cfRule>
    <cfRule type="cellIs" dxfId="1442" priority="1359" stopIfTrue="1" operator="greaterThan">
      <formula>225</formula>
    </cfRule>
  </conditionalFormatting>
  <conditionalFormatting sqref="N101">
    <cfRule type="cellIs" dxfId="1441" priority="1360" stopIfTrue="1" operator="lessThanOrEqual">
      <formula>3</formula>
    </cfRule>
    <cfRule type="cellIs" dxfId="1440" priority="1361" stopIfTrue="1" operator="between">
      <formula>3</formula>
      <formula>15</formula>
    </cfRule>
    <cfRule type="cellIs" dxfId="1439" priority="1362" stopIfTrue="1" operator="greaterThan">
      <formula>15</formula>
    </cfRule>
  </conditionalFormatting>
  <conditionalFormatting sqref="O101 R101:T101">
    <cfRule type="cellIs" dxfId="1438" priority="1363" stopIfTrue="1" operator="lessThanOrEqual">
      <formula>60</formula>
    </cfRule>
    <cfRule type="cellIs" dxfId="1437" priority="1364" stopIfTrue="1" operator="between">
      <formula>60</formula>
      <formula>300</formula>
    </cfRule>
    <cfRule type="cellIs" dxfId="1436" priority="1365" stopIfTrue="1" operator="greaterThan">
      <formula>300</formula>
    </cfRule>
  </conditionalFormatting>
  <conditionalFormatting sqref="J113">
    <cfRule type="cellIs" dxfId="1435" priority="1330" stopIfTrue="1" operator="lessThanOrEqual">
      <formula>9</formula>
    </cfRule>
    <cfRule type="cellIs" dxfId="1434" priority="1331" stopIfTrue="1" operator="between">
      <formula>9</formula>
      <formula>45</formula>
    </cfRule>
    <cfRule type="cellIs" dxfId="1433" priority="1332" stopIfTrue="1" operator="greaterThan">
      <formula>45</formula>
    </cfRule>
  </conditionalFormatting>
  <conditionalFormatting sqref="K113">
    <cfRule type="cellIs" dxfId="1432" priority="1333" stopIfTrue="1" operator="lessThanOrEqual">
      <formula>0.3</formula>
    </cfRule>
    <cfRule type="cellIs" dxfId="1431" priority="1334" stopIfTrue="1" operator="between">
      <formula>0.3</formula>
      <formula>1.5</formula>
    </cfRule>
    <cfRule type="cellIs" dxfId="1430" priority="1335" stopIfTrue="1" operator="greaterThan">
      <formula>1.5</formula>
    </cfRule>
  </conditionalFormatting>
  <conditionalFormatting sqref="L113">
    <cfRule type="cellIs" dxfId="1429" priority="1336" stopIfTrue="1" operator="lessThanOrEqual">
      <formula>15</formula>
    </cfRule>
    <cfRule type="cellIs" dxfId="1428" priority="1337" stopIfTrue="1" operator="between">
      <formula>15</formula>
      <formula>75</formula>
    </cfRule>
    <cfRule type="cellIs" dxfId="1427" priority="1338" stopIfTrue="1" operator="greaterThan">
      <formula>75</formula>
    </cfRule>
  </conditionalFormatting>
  <conditionalFormatting sqref="M113">
    <cfRule type="cellIs" dxfId="1426" priority="1339" stopIfTrue="1" operator="lessThanOrEqual">
      <formula>45</formula>
    </cfRule>
    <cfRule type="cellIs" dxfId="1425" priority="1340" stopIfTrue="1" operator="between">
      <formula>45</formula>
      <formula>225</formula>
    </cfRule>
    <cfRule type="cellIs" dxfId="1424" priority="1341" stopIfTrue="1" operator="greaterThan">
      <formula>225</formula>
    </cfRule>
  </conditionalFormatting>
  <conditionalFormatting sqref="N113">
    <cfRule type="cellIs" dxfId="1423" priority="1342" stopIfTrue="1" operator="lessThanOrEqual">
      <formula>3</formula>
    </cfRule>
    <cfRule type="cellIs" dxfId="1422" priority="1343" stopIfTrue="1" operator="between">
      <formula>3</formula>
      <formula>15</formula>
    </cfRule>
    <cfRule type="cellIs" dxfId="1421" priority="1344" stopIfTrue="1" operator="greaterThan">
      <formula>15</formula>
    </cfRule>
  </conditionalFormatting>
  <conditionalFormatting sqref="O113 R113:T113">
    <cfRule type="cellIs" dxfId="1420" priority="1345" stopIfTrue="1" operator="lessThanOrEqual">
      <formula>60</formula>
    </cfRule>
    <cfRule type="cellIs" dxfId="1419" priority="1346" stopIfTrue="1" operator="between">
      <formula>60</formula>
      <formula>300</formula>
    </cfRule>
    <cfRule type="cellIs" dxfId="1418" priority="1347" stopIfTrue="1" operator="greaterThan">
      <formula>300</formula>
    </cfRule>
  </conditionalFormatting>
  <conditionalFormatting sqref="J125">
    <cfRule type="cellIs" dxfId="1417" priority="1312" stopIfTrue="1" operator="lessThanOrEqual">
      <formula>9</formula>
    </cfRule>
    <cfRule type="cellIs" dxfId="1416" priority="1313" stopIfTrue="1" operator="between">
      <formula>9</formula>
      <formula>45</formula>
    </cfRule>
    <cfRule type="cellIs" dxfId="1415" priority="1314" stopIfTrue="1" operator="greaterThan">
      <formula>45</formula>
    </cfRule>
  </conditionalFormatting>
  <conditionalFormatting sqref="K125">
    <cfRule type="cellIs" dxfId="1414" priority="1315" stopIfTrue="1" operator="lessThanOrEqual">
      <formula>0.3</formula>
    </cfRule>
    <cfRule type="cellIs" dxfId="1413" priority="1316" stopIfTrue="1" operator="between">
      <formula>0.3</formula>
      <formula>1.5</formula>
    </cfRule>
    <cfRule type="cellIs" dxfId="1412" priority="1317" stopIfTrue="1" operator="greaterThan">
      <formula>1.5</formula>
    </cfRule>
  </conditionalFormatting>
  <conditionalFormatting sqref="L125">
    <cfRule type="cellIs" dxfId="1411" priority="1318" stopIfTrue="1" operator="lessThanOrEqual">
      <formula>15</formula>
    </cfRule>
    <cfRule type="cellIs" dxfId="1410" priority="1319" stopIfTrue="1" operator="between">
      <formula>15</formula>
      <formula>75</formula>
    </cfRule>
    <cfRule type="cellIs" dxfId="1409" priority="1320" stopIfTrue="1" operator="greaterThan">
      <formula>75</formula>
    </cfRule>
  </conditionalFormatting>
  <conditionalFormatting sqref="M125">
    <cfRule type="cellIs" dxfId="1408" priority="1321" stopIfTrue="1" operator="lessThanOrEqual">
      <formula>45</formula>
    </cfRule>
    <cfRule type="cellIs" dxfId="1407" priority="1322" stopIfTrue="1" operator="between">
      <formula>45</formula>
      <formula>225</formula>
    </cfRule>
    <cfRule type="cellIs" dxfId="1406" priority="1323" stopIfTrue="1" operator="greaterThan">
      <formula>225</formula>
    </cfRule>
  </conditionalFormatting>
  <conditionalFormatting sqref="N125">
    <cfRule type="cellIs" dxfId="1405" priority="1324" stopIfTrue="1" operator="lessThanOrEqual">
      <formula>3</formula>
    </cfRule>
    <cfRule type="cellIs" dxfId="1404" priority="1325" stopIfTrue="1" operator="between">
      <formula>3</formula>
      <formula>15</formula>
    </cfRule>
    <cfRule type="cellIs" dxfId="1403" priority="1326" stopIfTrue="1" operator="greaterThan">
      <formula>15</formula>
    </cfRule>
  </conditionalFormatting>
  <conditionalFormatting sqref="O125 R125:T125">
    <cfRule type="cellIs" dxfId="1402" priority="1327" stopIfTrue="1" operator="lessThanOrEqual">
      <formula>60</formula>
    </cfRule>
    <cfRule type="cellIs" dxfId="1401" priority="1328" stopIfTrue="1" operator="between">
      <formula>60</formula>
      <formula>300</formula>
    </cfRule>
    <cfRule type="cellIs" dxfId="1400" priority="1329" stopIfTrue="1" operator="greaterThan">
      <formula>300</formula>
    </cfRule>
  </conditionalFormatting>
  <conditionalFormatting sqref="J139">
    <cfRule type="cellIs" dxfId="1399" priority="1294" stopIfTrue="1" operator="lessThanOrEqual">
      <formula>9</formula>
    </cfRule>
    <cfRule type="cellIs" dxfId="1398" priority="1295" stopIfTrue="1" operator="between">
      <formula>9</formula>
      <formula>45</formula>
    </cfRule>
    <cfRule type="cellIs" dxfId="1397" priority="1296" stopIfTrue="1" operator="greaterThan">
      <formula>45</formula>
    </cfRule>
  </conditionalFormatting>
  <conditionalFormatting sqref="K139">
    <cfRule type="cellIs" dxfId="1396" priority="1297" stopIfTrue="1" operator="lessThanOrEqual">
      <formula>0.3</formula>
    </cfRule>
    <cfRule type="cellIs" dxfId="1395" priority="1298" stopIfTrue="1" operator="between">
      <formula>0.3</formula>
      <formula>1.5</formula>
    </cfRule>
    <cfRule type="cellIs" dxfId="1394" priority="1299" stopIfTrue="1" operator="greaterThan">
      <formula>1.5</formula>
    </cfRule>
  </conditionalFormatting>
  <conditionalFormatting sqref="L139">
    <cfRule type="cellIs" dxfId="1393" priority="1300" stopIfTrue="1" operator="lessThanOrEqual">
      <formula>15</formula>
    </cfRule>
    <cfRule type="cellIs" dxfId="1392" priority="1301" stopIfTrue="1" operator="between">
      <formula>15</formula>
      <formula>75</formula>
    </cfRule>
    <cfRule type="cellIs" dxfId="1391" priority="1302" stopIfTrue="1" operator="greaterThan">
      <formula>75</formula>
    </cfRule>
  </conditionalFormatting>
  <conditionalFormatting sqref="M139">
    <cfRule type="cellIs" dxfId="1390" priority="1303" stopIfTrue="1" operator="lessThanOrEqual">
      <formula>45</formula>
    </cfRule>
    <cfRule type="cellIs" dxfId="1389" priority="1304" stopIfTrue="1" operator="between">
      <formula>45</formula>
      <formula>225</formula>
    </cfRule>
    <cfRule type="cellIs" dxfId="1388" priority="1305" stopIfTrue="1" operator="greaterThan">
      <formula>225</formula>
    </cfRule>
  </conditionalFormatting>
  <conditionalFormatting sqref="N139">
    <cfRule type="cellIs" dxfId="1387" priority="1306" stopIfTrue="1" operator="lessThanOrEqual">
      <formula>3</formula>
    </cfRule>
    <cfRule type="cellIs" dxfId="1386" priority="1307" stopIfTrue="1" operator="between">
      <formula>3</formula>
      <formula>15</formula>
    </cfRule>
    <cfRule type="cellIs" dxfId="1385" priority="1308" stopIfTrue="1" operator="greaterThan">
      <formula>15</formula>
    </cfRule>
  </conditionalFormatting>
  <conditionalFormatting sqref="O139 R139:T139">
    <cfRule type="cellIs" dxfId="1384" priority="1309" stopIfTrue="1" operator="lessThanOrEqual">
      <formula>60</formula>
    </cfRule>
    <cfRule type="cellIs" dxfId="1383" priority="1310" stopIfTrue="1" operator="between">
      <formula>60</formula>
      <formula>300</formula>
    </cfRule>
    <cfRule type="cellIs" dxfId="1382" priority="1311" stopIfTrue="1" operator="greaterThan">
      <formula>300</formula>
    </cfRule>
  </conditionalFormatting>
  <conditionalFormatting sqref="J155">
    <cfRule type="cellIs" dxfId="1381" priority="1276" stopIfTrue="1" operator="lessThanOrEqual">
      <formula>9</formula>
    </cfRule>
    <cfRule type="cellIs" dxfId="1380" priority="1277" stopIfTrue="1" operator="between">
      <formula>9</formula>
      <formula>45</formula>
    </cfRule>
    <cfRule type="cellIs" dxfId="1379" priority="1278" stopIfTrue="1" operator="greaterThan">
      <formula>45</formula>
    </cfRule>
  </conditionalFormatting>
  <conditionalFormatting sqref="K155">
    <cfRule type="cellIs" dxfId="1378" priority="1279" stopIfTrue="1" operator="lessThanOrEqual">
      <formula>0.3</formula>
    </cfRule>
    <cfRule type="cellIs" dxfId="1377" priority="1280" stopIfTrue="1" operator="between">
      <formula>0.3</formula>
      <formula>1.5</formula>
    </cfRule>
    <cfRule type="cellIs" dxfId="1376" priority="1281" stopIfTrue="1" operator="greaterThan">
      <formula>1.5</formula>
    </cfRule>
  </conditionalFormatting>
  <conditionalFormatting sqref="L155">
    <cfRule type="cellIs" dxfId="1375" priority="1282" stopIfTrue="1" operator="lessThanOrEqual">
      <formula>15</formula>
    </cfRule>
    <cfRule type="cellIs" dxfId="1374" priority="1283" stopIfTrue="1" operator="between">
      <formula>15</formula>
      <formula>75</formula>
    </cfRule>
    <cfRule type="cellIs" dxfId="1373" priority="1284" stopIfTrue="1" operator="greaterThan">
      <formula>75</formula>
    </cfRule>
  </conditionalFormatting>
  <conditionalFormatting sqref="M155">
    <cfRule type="cellIs" dxfId="1372" priority="1285" stopIfTrue="1" operator="lessThanOrEqual">
      <formula>45</formula>
    </cfRule>
    <cfRule type="cellIs" dxfId="1371" priority="1286" stopIfTrue="1" operator="between">
      <formula>45</formula>
      <formula>225</formula>
    </cfRule>
    <cfRule type="cellIs" dxfId="1370" priority="1287" stopIfTrue="1" operator="greaterThan">
      <formula>225</formula>
    </cfRule>
  </conditionalFormatting>
  <conditionalFormatting sqref="N155">
    <cfRule type="cellIs" dxfId="1369" priority="1288" stopIfTrue="1" operator="lessThanOrEqual">
      <formula>3</formula>
    </cfRule>
    <cfRule type="cellIs" dxfId="1368" priority="1289" stopIfTrue="1" operator="between">
      <formula>3</formula>
      <formula>15</formula>
    </cfRule>
    <cfRule type="cellIs" dxfId="1367" priority="1290" stopIfTrue="1" operator="greaterThan">
      <formula>15</formula>
    </cfRule>
  </conditionalFormatting>
  <conditionalFormatting sqref="O155 R155:T155">
    <cfRule type="cellIs" dxfId="1366" priority="1291" stopIfTrue="1" operator="lessThanOrEqual">
      <formula>60</formula>
    </cfRule>
    <cfRule type="cellIs" dxfId="1365" priority="1292" stopIfTrue="1" operator="between">
      <formula>60</formula>
      <formula>300</formula>
    </cfRule>
    <cfRule type="cellIs" dxfId="1364" priority="1293" stopIfTrue="1" operator="greaterThan">
      <formula>300</formula>
    </cfRule>
  </conditionalFormatting>
  <conditionalFormatting sqref="J167">
    <cfRule type="cellIs" dxfId="1363" priority="1258" stopIfTrue="1" operator="lessThanOrEqual">
      <formula>9</formula>
    </cfRule>
    <cfRule type="cellIs" dxfId="1362" priority="1259" stopIfTrue="1" operator="between">
      <formula>9</formula>
      <formula>45</formula>
    </cfRule>
    <cfRule type="cellIs" dxfId="1361" priority="1260" stopIfTrue="1" operator="greaterThan">
      <formula>45</formula>
    </cfRule>
  </conditionalFormatting>
  <conditionalFormatting sqref="K167">
    <cfRule type="cellIs" dxfId="1360" priority="1261" stopIfTrue="1" operator="lessThanOrEqual">
      <formula>0.3</formula>
    </cfRule>
    <cfRule type="cellIs" dxfId="1359" priority="1262" stopIfTrue="1" operator="between">
      <formula>0.3</formula>
      <formula>1.5</formula>
    </cfRule>
    <cfRule type="cellIs" dxfId="1358" priority="1263" stopIfTrue="1" operator="greaterThan">
      <formula>1.5</formula>
    </cfRule>
  </conditionalFormatting>
  <conditionalFormatting sqref="L167">
    <cfRule type="cellIs" dxfId="1357" priority="1264" stopIfTrue="1" operator="lessThanOrEqual">
      <formula>15</formula>
    </cfRule>
    <cfRule type="cellIs" dxfId="1356" priority="1265" stopIfTrue="1" operator="between">
      <formula>15</formula>
      <formula>75</formula>
    </cfRule>
    <cfRule type="cellIs" dxfId="1355" priority="1266" stopIfTrue="1" operator="greaterThan">
      <formula>75</formula>
    </cfRule>
  </conditionalFormatting>
  <conditionalFormatting sqref="M167">
    <cfRule type="cellIs" dxfId="1354" priority="1267" stopIfTrue="1" operator="lessThanOrEqual">
      <formula>45</formula>
    </cfRule>
    <cfRule type="cellIs" dxfId="1353" priority="1268" stopIfTrue="1" operator="between">
      <formula>45</formula>
      <formula>225</formula>
    </cfRule>
    <cfRule type="cellIs" dxfId="1352" priority="1269" stopIfTrue="1" operator="greaterThan">
      <formula>225</formula>
    </cfRule>
  </conditionalFormatting>
  <conditionalFormatting sqref="N167">
    <cfRule type="cellIs" dxfId="1351" priority="1270" stopIfTrue="1" operator="lessThanOrEqual">
      <formula>3</formula>
    </cfRule>
    <cfRule type="cellIs" dxfId="1350" priority="1271" stopIfTrue="1" operator="between">
      <formula>3</formula>
      <formula>15</formula>
    </cfRule>
    <cfRule type="cellIs" dxfId="1349" priority="1272" stopIfTrue="1" operator="greaterThan">
      <formula>15</formula>
    </cfRule>
  </conditionalFormatting>
  <conditionalFormatting sqref="O167 R167:T167">
    <cfRule type="cellIs" dxfId="1348" priority="1273" stopIfTrue="1" operator="lessThanOrEqual">
      <formula>60</formula>
    </cfRule>
    <cfRule type="cellIs" dxfId="1347" priority="1274" stopIfTrue="1" operator="between">
      <formula>60</formula>
      <formula>300</formula>
    </cfRule>
    <cfRule type="cellIs" dxfId="1346" priority="1275" stopIfTrue="1" operator="greaterThan">
      <formula>300</formula>
    </cfRule>
  </conditionalFormatting>
  <conditionalFormatting sqref="J179">
    <cfRule type="cellIs" dxfId="1345" priority="1240" stopIfTrue="1" operator="lessThanOrEqual">
      <formula>9</formula>
    </cfRule>
    <cfRule type="cellIs" dxfId="1344" priority="1241" stopIfTrue="1" operator="between">
      <formula>9</formula>
      <formula>45</formula>
    </cfRule>
    <cfRule type="cellIs" dxfId="1343" priority="1242" stopIfTrue="1" operator="greaterThan">
      <formula>45</formula>
    </cfRule>
  </conditionalFormatting>
  <conditionalFormatting sqref="K179">
    <cfRule type="cellIs" dxfId="1342" priority="1243" stopIfTrue="1" operator="lessThanOrEqual">
      <formula>0.3</formula>
    </cfRule>
    <cfRule type="cellIs" dxfId="1341" priority="1244" stopIfTrue="1" operator="between">
      <formula>0.3</formula>
      <formula>1.5</formula>
    </cfRule>
    <cfRule type="cellIs" dxfId="1340" priority="1245" stopIfTrue="1" operator="greaterThan">
      <formula>1.5</formula>
    </cfRule>
  </conditionalFormatting>
  <conditionalFormatting sqref="L179">
    <cfRule type="cellIs" dxfId="1339" priority="1246" stopIfTrue="1" operator="lessThanOrEqual">
      <formula>15</formula>
    </cfRule>
    <cfRule type="cellIs" dxfId="1338" priority="1247" stopIfTrue="1" operator="between">
      <formula>15</formula>
      <formula>75</formula>
    </cfRule>
    <cfRule type="cellIs" dxfId="1337" priority="1248" stopIfTrue="1" operator="greaterThan">
      <formula>75</formula>
    </cfRule>
  </conditionalFormatting>
  <conditionalFormatting sqref="M179">
    <cfRule type="cellIs" dxfId="1336" priority="1249" stopIfTrue="1" operator="lessThanOrEqual">
      <formula>45</formula>
    </cfRule>
    <cfRule type="cellIs" dxfId="1335" priority="1250" stopIfTrue="1" operator="between">
      <formula>45</formula>
      <formula>225</formula>
    </cfRule>
    <cfRule type="cellIs" dxfId="1334" priority="1251" stopIfTrue="1" operator="greaterThan">
      <formula>225</formula>
    </cfRule>
  </conditionalFormatting>
  <conditionalFormatting sqref="N179">
    <cfRule type="cellIs" dxfId="1333" priority="1252" stopIfTrue="1" operator="lessThanOrEqual">
      <formula>3</formula>
    </cfRule>
    <cfRule type="cellIs" dxfId="1332" priority="1253" stopIfTrue="1" operator="between">
      <formula>3</formula>
      <formula>15</formula>
    </cfRule>
    <cfRule type="cellIs" dxfId="1331" priority="1254" stopIfTrue="1" operator="greaterThan">
      <formula>15</formula>
    </cfRule>
  </conditionalFormatting>
  <conditionalFormatting sqref="O179 R179:T179">
    <cfRule type="cellIs" dxfId="1330" priority="1255" stopIfTrue="1" operator="lessThanOrEqual">
      <formula>60</formula>
    </cfRule>
    <cfRule type="cellIs" dxfId="1329" priority="1256" stopIfTrue="1" operator="between">
      <formula>60</formula>
      <formula>300</formula>
    </cfRule>
    <cfRule type="cellIs" dxfId="1328" priority="1257" stopIfTrue="1" operator="greaterThan">
      <formula>300</formula>
    </cfRule>
  </conditionalFormatting>
  <conditionalFormatting sqref="J191">
    <cfRule type="cellIs" dxfId="1327" priority="1222" stopIfTrue="1" operator="lessThanOrEqual">
      <formula>9</formula>
    </cfRule>
    <cfRule type="cellIs" dxfId="1326" priority="1223" stopIfTrue="1" operator="between">
      <formula>9</formula>
      <formula>45</formula>
    </cfRule>
    <cfRule type="cellIs" dxfId="1325" priority="1224" stopIfTrue="1" operator="greaterThan">
      <formula>45</formula>
    </cfRule>
  </conditionalFormatting>
  <conditionalFormatting sqref="K191">
    <cfRule type="cellIs" dxfId="1324" priority="1225" stopIfTrue="1" operator="lessThanOrEqual">
      <formula>0.3</formula>
    </cfRule>
    <cfRule type="cellIs" dxfId="1323" priority="1226" stopIfTrue="1" operator="between">
      <formula>0.3</formula>
      <formula>1.5</formula>
    </cfRule>
    <cfRule type="cellIs" dxfId="1322" priority="1227" stopIfTrue="1" operator="greaterThan">
      <formula>1.5</formula>
    </cfRule>
  </conditionalFormatting>
  <conditionalFormatting sqref="L191">
    <cfRule type="cellIs" dxfId="1321" priority="1228" stopIfTrue="1" operator="lessThanOrEqual">
      <formula>15</formula>
    </cfRule>
    <cfRule type="cellIs" dxfId="1320" priority="1229" stopIfTrue="1" operator="between">
      <formula>15</formula>
      <formula>75</formula>
    </cfRule>
    <cfRule type="cellIs" dxfId="1319" priority="1230" stopIfTrue="1" operator="greaterThan">
      <formula>75</formula>
    </cfRule>
  </conditionalFormatting>
  <conditionalFormatting sqref="M191">
    <cfRule type="cellIs" dxfId="1318" priority="1231" stopIfTrue="1" operator="lessThanOrEqual">
      <formula>45</formula>
    </cfRule>
    <cfRule type="cellIs" dxfId="1317" priority="1232" stopIfTrue="1" operator="between">
      <formula>45</formula>
      <formula>225</formula>
    </cfRule>
    <cfRule type="cellIs" dxfId="1316" priority="1233" stopIfTrue="1" operator="greaterThan">
      <formula>225</formula>
    </cfRule>
  </conditionalFormatting>
  <conditionalFormatting sqref="N191">
    <cfRule type="cellIs" dxfId="1315" priority="1234" stopIfTrue="1" operator="lessThanOrEqual">
      <formula>3</formula>
    </cfRule>
    <cfRule type="cellIs" dxfId="1314" priority="1235" stopIfTrue="1" operator="between">
      <formula>3</formula>
      <formula>15</formula>
    </cfRule>
    <cfRule type="cellIs" dxfId="1313" priority="1236" stopIfTrue="1" operator="greaterThan">
      <formula>15</formula>
    </cfRule>
  </conditionalFormatting>
  <conditionalFormatting sqref="O191 R191:T191">
    <cfRule type="cellIs" dxfId="1312" priority="1237" stopIfTrue="1" operator="lessThanOrEqual">
      <formula>60</formula>
    </cfRule>
    <cfRule type="cellIs" dxfId="1311" priority="1238" stopIfTrue="1" operator="between">
      <formula>60</formula>
      <formula>300</formula>
    </cfRule>
    <cfRule type="cellIs" dxfId="1310" priority="1239" stopIfTrue="1" operator="greaterThan">
      <formula>300</formula>
    </cfRule>
  </conditionalFormatting>
  <conditionalFormatting sqref="J203">
    <cfRule type="cellIs" dxfId="1309" priority="1207" stopIfTrue="1" operator="lessThanOrEqual">
      <formula>9</formula>
    </cfRule>
    <cfRule type="cellIs" dxfId="1308" priority="1208" stopIfTrue="1" operator="between">
      <formula>9</formula>
      <formula>45</formula>
    </cfRule>
    <cfRule type="cellIs" dxfId="1307" priority="1209" stopIfTrue="1" operator="greaterThan">
      <formula>45</formula>
    </cfRule>
  </conditionalFormatting>
  <conditionalFormatting sqref="L203">
    <cfRule type="cellIs" dxfId="1306" priority="1210" stopIfTrue="1" operator="lessThanOrEqual">
      <formula>15</formula>
    </cfRule>
    <cfRule type="cellIs" dxfId="1305" priority="1211" stopIfTrue="1" operator="between">
      <formula>15</formula>
      <formula>75</formula>
    </cfRule>
    <cfRule type="cellIs" dxfId="1304" priority="1212" stopIfTrue="1" operator="greaterThan">
      <formula>75</formula>
    </cfRule>
  </conditionalFormatting>
  <conditionalFormatting sqref="M203">
    <cfRule type="cellIs" dxfId="1303" priority="1213" stopIfTrue="1" operator="lessThanOrEqual">
      <formula>45</formula>
    </cfRule>
    <cfRule type="cellIs" dxfId="1302" priority="1214" stopIfTrue="1" operator="between">
      <formula>45</formula>
      <formula>225</formula>
    </cfRule>
    <cfRule type="cellIs" dxfId="1301" priority="1215" stopIfTrue="1" operator="greaterThan">
      <formula>225</formula>
    </cfRule>
  </conditionalFormatting>
  <conditionalFormatting sqref="N203">
    <cfRule type="cellIs" dxfId="1300" priority="1216" stopIfTrue="1" operator="lessThanOrEqual">
      <formula>3</formula>
    </cfRule>
    <cfRule type="cellIs" dxfId="1299" priority="1217" stopIfTrue="1" operator="between">
      <formula>3</formula>
      <formula>15</formula>
    </cfRule>
    <cfRule type="cellIs" dxfId="1298" priority="1218" stopIfTrue="1" operator="greaterThan">
      <formula>15</formula>
    </cfRule>
  </conditionalFormatting>
  <conditionalFormatting sqref="O203 R203:T203">
    <cfRule type="cellIs" dxfId="1297" priority="1219" stopIfTrue="1" operator="lessThanOrEqual">
      <formula>60</formula>
    </cfRule>
    <cfRule type="cellIs" dxfId="1296" priority="1220" stopIfTrue="1" operator="between">
      <formula>60</formula>
      <formula>300</formula>
    </cfRule>
    <cfRule type="cellIs" dxfId="1295" priority="1221" stopIfTrue="1" operator="greaterThan">
      <formula>300</formula>
    </cfRule>
  </conditionalFormatting>
  <conditionalFormatting sqref="J215">
    <cfRule type="cellIs" dxfId="1294" priority="1192" stopIfTrue="1" operator="lessThanOrEqual">
      <formula>9</formula>
    </cfRule>
    <cfRule type="cellIs" dxfId="1293" priority="1193" stopIfTrue="1" operator="between">
      <formula>9</formula>
      <formula>45</formula>
    </cfRule>
    <cfRule type="cellIs" dxfId="1292" priority="1194" stopIfTrue="1" operator="greaterThan">
      <formula>45</formula>
    </cfRule>
  </conditionalFormatting>
  <conditionalFormatting sqref="L215">
    <cfRule type="cellIs" dxfId="1291" priority="1195" stopIfTrue="1" operator="lessThanOrEqual">
      <formula>15</formula>
    </cfRule>
    <cfRule type="cellIs" dxfId="1290" priority="1196" stopIfTrue="1" operator="between">
      <formula>15</formula>
      <formula>75</formula>
    </cfRule>
    <cfRule type="cellIs" dxfId="1289" priority="1197" stopIfTrue="1" operator="greaterThan">
      <formula>75</formula>
    </cfRule>
  </conditionalFormatting>
  <conditionalFormatting sqref="M215">
    <cfRule type="cellIs" dxfId="1288" priority="1198" stopIfTrue="1" operator="lessThanOrEqual">
      <formula>45</formula>
    </cfRule>
    <cfRule type="cellIs" dxfId="1287" priority="1199" stopIfTrue="1" operator="between">
      <formula>45</formula>
      <formula>225</formula>
    </cfRule>
    <cfRule type="cellIs" dxfId="1286" priority="1200" stopIfTrue="1" operator="greaterThan">
      <formula>225</formula>
    </cfRule>
  </conditionalFormatting>
  <conditionalFormatting sqref="N215">
    <cfRule type="cellIs" dxfId="1285" priority="1201" stopIfTrue="1" operator="lessThanOrEqual">
      <formula>3</formula>
    </cfRule>
    <cfRule type="cellIs" dxfId="1284" priority="1202" stopIfTrue="1" operator="between">
      <formula>3</formula>
      <formula>15</formula>
    </cfRule>
    <cfRule type="cellIs" dxfId="1283" priority="1203" stopIfTrue="1" operator="greaterThan">
      <formula>15</formula>
    </cfRule>
  </conditionalFormatting>
  <conditionalFormatting sqref="K215">
    <cfRule type="cellIs" dxfId="1282" priority="1189" stopIfTrue="1" operator="lessThanOrEqual">
      <formula>0.3</formula>
    </cfRule>
    <cfRule type="cellIs" dxfId="1281" priority="1190" stopIfTrue="1" operator="between">
      <formula>0.3</formula>
      <formula>1.5</formula>
    </cfRule>
    <cfRule type="cellIs" dxfId="1280" priority="1191" stopIfTrue="1" operator="greaterThan">
      <formula>1.5</formula>
    </cfRule>
  </conditionalFormatting>
  <conditionalFormatting sqref="J216">
    <cfRule type="cellIs" dxfId="1279" priority="1174" stopIfTrue="1" operator="lessThanOrEqual">
      <formula>9</formula>
    </cfRule>
    <cfRule type="cellIs" dxfId="1278" priority="1175" stopIfTrue="1" operator="between">
      <formula>9</formula>
      <formula>45</formula>
    </cfRule>
    <cfRule type="cellIs" dxfId="1277" priority="1176" stopIfTrue="1" operator="greaterThan">
      <formula>45</formula>
    </cfRule>
  </conditionalFormatting>
  <conditionalFormatting sqref="L216">
    <cfRule type="cellIs" dxfId="1276" priority="1177" stopIfTrue="1" operator="lessThanOrEqual">
      <formula>15</formula>
    </cfRule>
    <cfRule type="cellIs" dxfId="1275" priority="1178" stopIfTrue="1" operator="between">
      <formula>15</formula>
      <formula>75</formula>
    </cfRule>
    <cfRule type="cellIs" dxfId="1274" priority="1179" stopIfTrue="1" operator="greaterThan">
      <formula>75</formula>
    </cfRule>
  </conditionalFormatting>
  <conditionalFormatting sqref="M216">
    <cfRule type="cellIs" dxfId="1273" priority="1180" stopIfTrue="1" operator="lessThanOrEqual">
      <formula>45</formula>
    </cfRule>
    <cfRule type="cellIs" dxfId="1272" priority="1181" stopIfTrue="1" operator="between">
      <formula>45</formula>
      <formula>225</formula>
    </cfRule>
    <cfRule type="cellIs" dxfId="1271" priority="1182" stopIfTrue="1" operator="greaterThan">
      <formula>225</formula>
    </cfRule>
  </conditionalFormatting>
  <conditionalFormatting sqref="N216">
    <cfRule type="cellIs" dxfId="1270" priority="1183" stopIfTrue="1" operator="lessThanOrEqual">
      <formula>3</formula>
    </cfRule>
    <cfRule type="cellIs" dxfId="1269" priority="1184" stopIfTrue="1" operator="between">
      <formula>3</formula>
      <formula>15</formula>
    </cfRule>
    <cfRule type="cellIs" dxfId="1268" priority="1185" stopIfTrue="1" operator="greaterThan">
      <formula>15</formula>
    </cfRule>
  </conditionalFormatting>
  <conditionalFormatting sqref="J32">
    <cfRule type="cellIs" dxfId="1267" priority="1156" stopIfTrue="1" operator="lessThanOrEqual">
      <formula>9</formula>
    </cfRule>
    <cfRule type="cellIs" dxfId="1266" priority="1157" stopIfTrue="1" operator="between">
      <formula>9</formula>
      <formula>45</formula>
    </cfRule>
    <cfRule type="cellIs" dxfId="1265" priority="1158" stopIfTrue="1" operator="greaterThan">
      <formula>45</formula>
    </cfRule>
  </conditionalFormatting>
  <conditionalFormatting sqref="K32">
    <cfRule type="cellIs" dxfId="1264" priority="1159" stopIfTrue="1" operator="lessThanOrEqual">
      <formula>0.3</formula>
    </cfRule>
    <cfRule type="cellIs" dxfId="1263" priority="1160" stopIfTrue="1" operator="between">
      <formula>0.3</formula>
      <formula>1.5</formula>
    </cfRule>
    <cfRule type="cellIs" dxfId="1262" priority="1161" stopIfTrue="1" operator="greaterThan">
      <formula>1.5</formula>
    </cfRule>
  </conditionalFormatting>
  <conditionalFormatting sqref="L32">
    <cfRule type="cellIs" dxfId="1261" priority="1162" stopIfTrue="1" operator="lessThanOrEqual">
      <formula>15</formula>
    </cfRule>
    <cfRule type="cellIs" dxfId="1260" priority="1163" stopIfTrue="1" operator="between">
      <formula>15</formula>
      <formula>75</formula>
    </cfRule>
    <cfRule type="cellIs" dxfId="1259" priority="1164" stopIfTrue="1" operator="greaterThan">
      <formula>75</formula>
    </cfRule>
  </conditionalFormatting>
  <conditionalFormatting sqref="M32">
    <cfRule type="cellIs" dxfId="1258" priority="1165" stopIfTrue="1" operator="lessThanOrEqual">
      <formula>45</formula>
    </cfRule>
    <cfRule type="cellIs" dxfId="1257" priority="1166" stopIfTrue="1" operator="between">
      <formula>45</formula>
      <formula>225</formula>
    </cfRule>
    <cfRule type="cellIs" dxfId="1256" priority="1167" stopIfTrue="1" operator="greaterThan">
      <formula>225</formula>
    </cfRule>
  </conditionalFormatting>
  <conditionalFormatting sqref="N32">
    <cfRule type="cellIs" dxfId="1255" priority="1168" stopIfTrue="1" operator="lessThanOrEqual">
      <formula>3</formula>
    </cfRule>
    <cfRule type="cellIs" dxfId="1254" priority="1169" stopIfTrue="1" operator="between">
      <formula>3</formula>
      <formula>15</formula>
    </cfRule>
    <cfRule type="cellIs" dxfId="1253" priority="1170" stopIfTrue="1" operator="greaterThan">
      <formula>15</formula>
    </cfRule>
  </conditionalFormatting>
  <conditionalFormatting sqref="O32 R32:T32">
    <cfRule type="cellIs" dxfId="1252" priority="1171" stopIfTrue="1" operator="lessThanOrEqual">
      <formula>60</formula>
    </cfRule>
    <cfRule type="cellIs" dxfId="1251" priority="1172" stopIfTrue="1" operator="between">
      <formula>60</formula>
      <formula>300</formula>
    </cfRule>
    <cfRule type="cellIs" dxfId="1250" priority="1173" stopIfTrue="1" operator="greaterThan">
      <formula>300</formula>
    </cfRule>
  </conditionalFormatting>
  <conditionalFormatting sqref="J50">
    <cfRule type="cellIs" dxfId="1249" priority="1138" stopIfTrue="1" operator="lessThanOrEqual">
      <formula>9</formula>
    </cfRule>
    <cfRule type="cellIs" dxfId="1248" priority="1139" stopIfTrue="1" operator="between">
      <formula>9</formula>
      <formula>45</formula>
    </cfRule>
    <cfRule type="cellIs" dxfId="1247" priority="1140" stopIfTrue="1" operator="greaterThan">
      <formula>45</formula>
    </cfRule>
  </conditionalFormatting>
  <conditionalFormatting sqref="K50">
    <cfRule type="cellIs" dxfId="1246" priority="1141" stopIfTrue="1" operator="lessThanOrEqual">
      <formula>0.3</formula>
    </cfRule>
    <cfRule type="cellIs" dxfId="1245" priority="1142" stopIfTrue="1" operator="between">
      <formula>0.3</formula>
      <formula>1.5</formula>
    </cfRule>
    <cfRule type="cellIs" dxfId="1244" priority="1143" stopIfTrue="1" operator="greaterThan">
      <formula>1.5</formula>
    </cfRule>
  </conditionalFormatting>
  <conditionalFormatting sqref="L50">
    <cfRule type="cellIs" dxfId="1243" priority="1144" stopIfTrue="1" operator="lessThanOrEqual">
      <formula>15</formula>
    </cfRule>
    <cfRule type="cellIs" dxfId="1242" priority="1145" stopIfTrue="1" operator="between">
      <formula>15</formula>
      <formula>75</formula>
    </cfRule>
    <cfRule type="cellIs" dxfId="1241" priority="1146" stopIfTrue="1" operator="greaterThan">
      <formula>75</formula>
    </cfRule>
  </conditionalFormatting>
  <conditionalFormatting sqref="M50">
    <cfRule type="cellIs" dxfId="1240" priority="1147" stopIfTrue="1" operator="lessThanOrEqual">
      <formula>45</formula>
    </cfRule>
    <cfRule type="cellIs" dxfId="1239" priority="1148" stopIfTrue="1" operator="between">
      <formula>45</formula>
      <formula>225</formula>
    </cfRule>
    <cfRule type="cellIs" dxfId="1238" priority="1149" stopIfTrue="1" operator="greaterThan">
      <formula>225</formula>
    </cfRule>
  </conditionalFormatting>
  <conditionalFormatting sqref="N50">
    <cfRule type="cellIs" dxfId="1237" priority="1150" stopIfTrue="1" operator="lessThanOrEqual">
      <formula>3</formula>
    </cfRule>
    <cfRule type="cellIs" dxfId="1236" priority="1151" stopIfTrue="1" operator="between">
      <formula>3</formula>
      <formula>15</formula>
    </cfRule>
    <cfRule type="cellIs" dxfId="1235" priority="1152" stopIfTrue="1" operator="greaterThan">
      <formula>15</formula>
    </cfRule>
  </conditionalFormatting>
  <conditionalFormatting sqref="O50 R50:T50">
    <cfRule type="cellIs" dxfId="1234" priority="1153" stopIfTrue="1" operator="lessThanOrEqual">
      <formula>60</formula>
    </cfRule>
    <cfRule type="cellIs" dxfId="1233" priority="1154" stopIfTrue="1" operator="between">
      <formula>60</formula>
      <formula>300</formula>
    </cfRule>
    <cfRule type="cellIs" dxfId="1232" priority="1155" stopIfTrue="1" operator="greaterThan">
      <formula>300</formula>
    </cfRule>
  </conditionalFormatting>
  <conditionalFormatting sqref="J68">
    <cfRule type="cellIs" dxfId="1231" priority="1120" stopIfTrue="1" operator="lessThanOrEqual">
      <formula>9</formula>
    </cfRule>
    <cfRule type="cellIs" dxfId="1230" priority="1121" stopIfTrue="1" operator="between">
      <formula>9</formula>
      <formula>45</formula>
    </cfRule>
    <cfRule type="cellIs" dxfId="1229" priority="1122" stopIfTrue="1" operator="greaterThan">
      <formula>45</formula>
    </cfRule>
  </conditionalFormatting>
  <conditionalFormatting sqref="K68">
    <cfRule type="cellIs" dxfId="1228" priority="1123" stopIfTrue="1" operator="lessThanOrEqual">
      <formula>0.3</formula>
    </cfRule>
    <cfRule type="cellIs" dxfId="1227" priority="1124" stopIfTrue="1" operator="between">
      <formula>0.3</formula>
      <formula>1.5</formula>
    </cfRule>
    <cfRule type="cellIs" dxfId="1226" priority="1125" stopIfTrue="1" operator="greaterThan">
      <formula>1.5</formula>
    </cfRule>
  </conditionalFormatting>
  <conditionalFormatting sqref="L68">
    <cfRule type="cellIs" dxfId="1225" priority="1126" stopIfTrue="1" operator="lessThanOrEqual">
      <formula>15</formula>
    </cfRule>
    <cfRule type="cellIs" dxfId="1224" priority="1127" stopIfTrue="1" operator="between">
      <formula>15</formula>
      <formula>75</formula>
    </cfRule>
    <cfRule type="cellIs" dxfId="1223" priority="1128" stopIfTrue="1" operator="greaterThan">
      <formula>75</formula>
    </cfRule>
  </conditionalFormatting>
  <conditionalFormatting sqref="M68">
    <cfRule type="cellIs" dxfId="1222" priority="1129" stopIfTrue="1" operator="lessThanOrEqual">
      <formula>45</formula>
    </cfRule>
    <cfRule type="cellIs" dxfId="1221" priority="1130" stopIfTrue="1" operator="between">
      <formula>45</formula>
      <formula>225</formula>
    </cfRule>
    <cfRule type="cellIs" dxfId="1220" priority="1131" stopIfTrue="1" operator="greaterThan">
      <formula>225</formula>
    </cfRule>
  </conditionalFormatting>
  <conditionalFormatting sqref="N68">
    <cfRule type="cellIs" dxfId="1219" priority="1132" stopIfTrue="1" operator="lessThanOrEqual">
      <formula>3</formula>
    </cfRule>
    <cfRule type="cellIs" dxfId="1218" priority="1133" stopIfTrue="1" operator="between">
      <formula>3</formula>
      <formula>15</formula>
    </cfRule>
    <cfRule type="cellIs" dxfId="1217" priority="1134" stopIfTrue="1" operator="greaterThan">
      <formula>15</formula>
    </cfRule>
  </conditionalFormatting>
  <conditionalFormatting sqref="O68 R68:T68">
    <cfRule type="cellIs" dxfId="1216" priority="1135" stopIfTrue="1" operator="lessThanOrEqual">
      <formula>60</formula>
    </cfRule>
    <cfRule type="cellIs" dxfId="1215" priority="1136" stopIfTrue="1" operator="between">
      <formula>60</formula>
      <formula>300</formula>
    </cfRule>
    <cfRule type="cellIs" dxfId="1214" priority="1137" stopIfTrue="1" operator="greaterThan">
      <formula>300</formula>
    </cfRule>
  </conditionalFormatting>
  <conditionalFormatting sqref="J86">
    <cfRule type="cellIs" dxfId="1213" priority="1102" stopIfTrue="1" operator="lessThanOrEqual">
      <formula>9</formula>
    </cfRule>
    <cfRule type="cellIs" dxfId="1212" priority="1103" stopIfTrue="1" operator="between">
      <formula>9</formula>
      <formula>45</formula>
    </cfRule>
    <cfRule type="cellIs" dxfId="1211" priority="1104" stopIfTrue="1" operator="greaterThan">
      <formula>45</formula>
    </cfRule>
  </conditionalFormatting>
  <conditionalFormatting sqref="K86">
    <cfRule type="cellIs" dxfId="1210" priority="1105" stopIfTrue="1" operator="lessThanOrEqual">
      <formula>0.3</formula>
    </cfRule>
    <cfRule type="cellIs" dxfId="1209" priority="1106" stopIfTrue="1" operator="between">
      <formula>0.3</formula>
      <formula>1.5</formula>
    </cfRule>
    <cfRule type="cellIs" dxfId="1208" priority="1107" stopIfTrue="1" operator="greaterThan">
      <formula>1.5</formula>
    </cfRule>
  </conditionalFormatting>
  <conditionalFormatting sqref="L86">
    <cfRule type="cellIs" dxfId="1207" priority="1108" stopIfTrue="1" operator="lessThanOrEqual">
      <formula>15</formula>
    </cfRule>
    <cfRule type="cellIs" dxfId="1206" priority="1109" stopIfTrue="1" operator="between">
      <formula>15</formula>
      <formula>75</formula>
    </cfRule>
    <cfRule type="cellIs" dxfId="1205" priority="1110" stopIfTrue="1" operator="greaterThan">
      <formula>75</formula>
    </cfRule>
  </conditionalFormatting>
  <conditionalFormatting sqref="M86">
    <cfRule type="cellIs" dxfId="1204" priority="1111" stopIfTrue="1" operator="lessThanOrEqual">
      <formula>45</formula>
    </cfRule>
    <cfRule type="cellIs" dxfId="1203" priority="1112" stopIfTrue="1" operator="between">
      <formula>45</formula>
      <formula>225</formula>
    </cfRule>
    <cfRule type="cellIs" dxfId="1202" priority="1113" stopIfTrue="1" operator="greaterThan">
      <formula>225</formula>
    </cfRule>
  </conditionalFormatting>
  <conditionalFormatting sqref="N86">
    <cfRule type="cellIs" dxfId="1201" priority="1114" stopIfTrue="1" operator="lessThanOrEqual">
      <formula>3</formula>
    </cfRule>
    <cfRule type="cellIs" dxfId="1200" priority="1115" stopIfTrue="1" operator="between">
      <formula>3</formula>
      <formula>15</formula>
    </cfRule>
    <cfRule type="cellIs" dxfId="1199" priority="1116" stopIfTrue="1" operator="greaterThan">
      <formula>15</formula>
    </cfRule>
  </conditionalFormatting>
  <conditionalFormatting sqref="O86 R86:T86">
    <cfRule type="cellIs" dxfId="1198" priority="1117" stopIfTrue="1" operator="lessThanOrEqual">
      <formula>60</formula>
    </cfRule>
    <cfRule type="cellIs" dxfId="1197" priority="1118" stopIfTrue="1" operator="between">
      <formula>60</formula>
      <formula>300</formula>
    </cfRule>
    <cfRule type="cellIs" dxfId="1196" priority="1119" stopIfTrue="1" operator="greaterThan">
      <formula>300</formula>
    </cfRule>
  </conditionalFormatting>
  <conditionalFormatting sqref="J140">
    <cfRule type="cellIs" dxfId="1195" priority="1084" stopIfTrue="1" operator="lessThanOrEqual">
      <formula>9</formula>
    </cfRule>
    <cfRule type="cellIs" dxfId="1194" priority="1085" stopIfTrue="1" operator="between">
      <formula>9</formula>
      <formula>45</formula>
    </cfRule>
    <cfRule type="cellIs" dxfId="1193" priority="1086" stopIfTrue="1" operator="greaterThan">
      <formula>45</formula>
    </cfRule>
  </conditionalFormatting>
  <conditionalFormatting sqref="K140">
    <cfRule type="cellIs" dxfId="1192" priority="1087" stopIfTrue="1" operator="lessThanOrEqual">
      <formula>0.3</formula>
    </cfRule>
    <cfRule type="cellIs" dxfId="1191" priority="1088" stopIfTrue="1" operator="between">
      <formula>0.3</formula>
      <formula>1.5</formula>
    </cfRule>
    <cfRule type="cellIs" dxfId="1190" priority="1089" stopIfTrue="1" operator="greaterThan">
      <formula>1.5</formula>
    </cfRule>
  </conditionalFormatting>
  <conditionalFormatting sqref="L140">
    <cfRule type="cellIs" dxfId="1189" priority="1090" stopIfTrue="1" operator="lessThanOrEqual">
      <formula>15</formula>
    </cfRule>
    <cfRule type="cellIs" dxfId="1188" priority="1091" stopIfTrue="1" operator="between">
      <formula>15</formula>
      <formula>75</formula>
    </cfRule>
    <cfRule type="cellIs" dxfId="1187" priority="1092" stopIfTrue="1" operator="greaterThan">
      <formula>75</formula>
    </cfRule>
  </conditionalFormatting>
  <conditionalFormatting sqref="M140">
    <cfRule type="cellIs" dxfId="1186" priority="1093" stopIfTrue="1" operator="lessThanOrEqual">
      <formula>45</formula>
    </cfRule>
    <cfRule type="cellIs" dxfId="1185" priority="1094" stopIfTrue="1" operator="between">
      <formula>45</formula>
      <formula>225</formula>
    </cfRule>
    <cfRule type="cellIs" dxfId="1184" priority="1095" stopIfTrue="1" operator="greaterThan">
      <formula>225</formula>
    </cfRule>
  </conditionalFormatting>
  <conditionalFormatting sqref="N140">
    <cfRule type="cellIs" dxfId="1183" priority="1096" stopIfTrue="1" operator="lessThanOrEqual">
      <formula>3</formula>
    </cfRule>
    <cfRule type="cellIs" dxfId="1182" priority="1097" stopIfTrue="1" operator="between">
      <formula>3</formula>
      <formula>15</formula>
    </cfRule>
    <cfRule type="cellIs" dxfId="1181" priority="1098" stopIfTrue="1" operator="greaterThan">
      <formula>15</formula>
    </cfRule>
  </conditionalFormatting>
  <conditionalFormatting sqref="O140 R140:T140">
    <cfRule type="cellIs" dxfId="1180" priority="1099" stopIfTrue="1" operator="lessThanOrEqual">
      <formula>60</formula>
    </cfRule>
    <cfRule type="cellIs" dxfId="1179" priority="1100" stopIfTrue="1" operator="between">
      <formula>60</formula>
      <formula>300</formula>
    </cfRule>
    <cfRule type="cellIs" dxfId="1178" priority="1101" stopIfTrue="1" operator="greaterThan">
      <formula>300</formula>
    </cfRule>
  </conditionalFormatting>
  <conditionalFormatting sqref="K34">
    <cfRule type="cellIs" dxfId="1177" priority="1081" stopIfTrue="1" operator="lessThanOrEqual">
      <formula>0.3</formula>
    </cfRule>
    <cfRule type="cellIs" dxfId="1176" priority="1082" stopIfTrue="1" operator="between">
      <formula>0.3</formula>
      <formula>1.5</formula>
    </cfRule>
    <cfRule type="cellIs" dxfId="1175" priority="1083" stopIfTrue="1" operator="greaterThan">
      <formula>1.5</formula>
    </cfRule>
  </conditionalFormatting>
  <conditionalFormatting sqref="K52">
    <cfRule type="cellIs" dxfId="1174" priority="1078" stopIfTrue="1" operator="lessThanOrEqual">
      <formula>0.3</formula>
    </cfRule>
    <cfRule type="cellIs" dxfId="1173" priority="1079" stopIfTrue="1" operator="between">
      <formula>0.3</formula>
      <formula>1.5</formula>
    </cfRule>
    <cfRule type="cellIs" dxfId="1172" priority="1080" stopIfTrue="1" operator="greaterThan">
      <formula>1.5</formula>
    </cfRule>
  </conditionalFormatting>
  <conditionalFormatting sqref="K70">
    <cfRule type="cellIs" dxfId="1171" priority="1075" stopIfTrue="1" operator="lessThanOrEqual">
      <formula>0.3</formula>
    </cfRule>
    <cfRule type="cellIs" dxfId="1170" priority="1076" stopIfTrue="1" operator="between">
      <formula>0.3</formula>
      <formula>1.5</formula>
    </cfRule>
    <cfRule type="cellIs" dxfId="1169" priority="1077" stopIfTrue="1" operator="greaterThan">
      <formula>1.5</formula>
    </cfRule>
  </conditionalFormatting>
  <conditionalFormatting sqref="J35">
    <cfRule type="cellIs" dxfId="1168" priority="1057" stopIfTrue="1" operator="lessThanOrEqual">
      <formula>9</formula>
    </cfRule>
    <cfRule type="cellIs" dxfId="1167" priority="1058" stopIfTrue="1" operator="between">
      <formula>9</formula>
      <formula>45</formula>
    </cfRule>
    <cfRule type="cellIs" dxfId="1166" priority="1059" stopIfTrue="1" operator="greaterThan">
      <formula>45</formula>
    </cfRule>
  </conditionalFormatting>
  <conditionalFormatting sqref="K35">
    <cfRule type="cellIs" dxfId="1165" priority="1060" stopIfTrue="1" operator="lessThanOrEqual">
      <formula>0.3</formula>
    </cfRule>
    <cfRule type="cellIs" dxfId="1164" priority="1061" stopIfTrue="1" operator="between">
      <formula>0.3</formula>
      <formula>1.5</formula>
    </cfRule>
    <cfRule type="cellIs" dxfId="1163" priority="1062" stopIfTrue="1" operator="greaterThan">
      <formula>1.5</formula>
    </cfRule>
  </conditionalFormatting>
  <conditionalFormatting sqref="L35">
    <cfRule type="cellIs" dxfId="1162" priority="1063" stopIfTrue="1" operator="lessThanOrEqual">
      <formula>15</formula>
    </cfRule>
    <cfRule type="cellIs" dxfId="1161" priority="1064" stopIfTrue="1" operator="between">
      <formula>15</formula>
      <formula>75</formula>
    </cfRule>
    <cfRule type="cellIs" dxfId="1160" priority="1065" stopIfTrue="1" operator="greaterThan">
      <formula>75</formula>
    </cfRule>
  </conditionalFormatting>
  <conditionalFormatting sqref="M35">
    <cfRule type="cellIs" dxfId="1159" priority="1066" stopIfTrue="1" operator="lessThanOrEqual">
      <formula>45</formula>
    </cfRule>
    <cfRule type="cellIs" dxfId="1158" priority="1067" stopIfTrue="1" operator="between">
      <formula>45</formula>
      <formula>225</formula>
    </cfRule>
    <cfRule type="cellIs" dxfId="1157" priority="1068" stopIfTrue="1" operator="greaterThan">
      <formula>225</formula>
    </cfRule>
  </conditionalFormatting>
  <conditionalFormatting sqref="N35">
    <cfRule type="cellIs" dxfId="1156" priority="1069" stopIfTrue="1" operator="lessThanOrEqual">
      <formula>3</formula>
    </cfRule>
    <cfRule type="cellIs" dxfId="1155" priority="1070" stopIfTrue="1" operator="between">
      <formula>3</formula>
      <formula>15</formula>
    </cfRule>
    <cfRule type="cellIs" dxfId="1154" priority="1071" stopIfTrue="1" operator="greaterThan">
      <formula>15</formula>
    </cfRule>
  </conditionalFormatting>
  <conditionalFormatting sqref="O35">
    <cfRule type="cellIs" dxfId="1153" priority="1072" stopIfTrue="1" operator="lessThanOrEqual">
      <formula>60</formula>
    </cfRule>
    <cfRule type="cellIs" dxfId="1152" priority="1073" stopIfTrue="1" operator="between">
      <formula>60</formula>
      <formula>300</formula>
    </cfRule>
    <cfRule type="cellIs" dxfId="1151" priority="1074" stopIfTrue="1" operator="greaterThan">
      <formula>300</formula>
    </cfRule>
  </conditionalFormatting>
  <conditionalFormatting sqref="J53">
    <cfRule type="cellIs" dxfId="1150" priority="1039" stopIfTrue="1" operator="lessThanOrEqual">
      <formula>9</formula>
    </cfRule>
    <cfRule type="cellIs" dxfId="1149" priority="1040" stopIfTrue="1" operator="between">
      <formula>9</formula>
      <formula>45</formula>
    </cfRule>
    <cfRule type="cellIs" dxfId="1148" priority="1041" stopIfTrue="1" operator="greaterThan">
      <formula>45</formula>
    </cfRule>
  </conditionalFormatting>
  <conditionalFormatting sqref="K53">
    <cfRule type="cellIs" dxfId="1147" priority="1042" stopIfTrue="1" operator="lessThanOrEqual">
      <formula>0.3</formula>
    </cfRule>
    <cfRule type="cellIs" dxfId="1146" priority="1043" stopIfTrue="1" operator="between">
      <formula>0.3</formula>
      <formula>1.5</formula>
    </cfRule>
    <cfRule type="cellIs" dxfId="1145" priority="1044" stopIfTrue="1" operator="greaterThan">
      <formula>1.5</formula>
    </cfRule>
  </conditionalFormatting>
  <conditionalFormatting sqref="L53">
    <cfRule type="cellIs" dxfId="1144" priority="1045" stopIfTrue="1" operator="lessThanOrEqual">
      <formula>15</formula>
    </cfRule>
    <cfRule type="cellIs" dxfId="1143" priority="1046" stopIfTrue="1" operator="between">
      <formula>15</formula>
      <formula>75</formula>
    </cfRule>
    <cfRule type="cellIs" dxfId="1142" priority="1047" stopIfTrue="1" operator="greaterThan">
      <formula>75</formula>
    </cfRule>
  </conditionalFormatting>
  <conditionalFormatting sqref="M53">
    <cfRule type="cellIs" dxfId="1141" priority="1048" stopIfTrue="1" operator="lessThanOrEqual">
      <formula>45</formula>
    </cfRule>
    <cfRule type="cellIs" dxfId="1140" priority="1049" stopIfTrue="1" operator="between">
      <formula>45</formula>
      <formula>225</formula>
    </cfRule>
    <cfRule type="cellIs" dxfId="1139" priority="1050" stopIfTrue="1" operator="greaterThan">
      <formula>225</formula>
    </cfRule>
  </conditionalFormatting>
  <conditionalFormatting sqref="N53">
    <cfRule type="cellIs" dxfId="1138" priority="1051" stopIfTrue="1" operator="lessThanOrEqual">
      <formula>3</formula>
    </cfRule>
    <cfRule type="cellIs" dxfId="1137" priority="1052" stopIfTrue="1" operator="between">
      <formula>3</formula>
      <formula>15</formula>
    </cfRule>
    <cfRule type="cellIs" dxfId="1136" priority="1053" stopIfTrue="1" operator="greaterThan">
      <formula>15</formula>
    </cfRule>
  </conditionalFormatting>
  <conditionalFormatting sqref="O53">
    <cfRule type="cellIs" dxfId="1135" priority="1054" stopIfTrue="1" operator="lessThanOrEqual">
      <formula>60</formula>
    </cfRule>
    <cfRule type="cellIs" dxfId="1134" priority="1055" stopIfTrue="1" operator="between">
      <formula>60</formula>
      <formula>300</formula>
    </cfRule>
    <cfRule type="cellIs" dxfId="1133" priority="1056" stopIfTrue="1" operator="greaterThan">
      <formula>300</formula>
    </cfRule>
  </conditionalFormatting>
  <conditionalFormatting sqref="J71">
    <cfRule type="cellIs" dxfId="1132" priority="1021" stopIfTrue="1" operator="lessThanOrEqual">
      <formula>9</formula>
    </cfRule>
    <cfRule type="cellIs" dxfId="1131" priority="1022" stopIfTrue="1" operator="between">
      <formula>9</formula>
      <formula>45</formula>
    </cfRule>
    <cfRule type="cellIs" dxfId="1130" priority="1023" stopIfTrue="1" operator="greaterThan">
      <formula>45</formula>
    </cfRule>
  </conditionalFormatting>
  <conditionalFormatting sqref="K71">
    <cfRule type="cellIs" dxfId="1129" priority="1024" stopIfTrue="1" operator="lessThanOrEqual">
      <formula>0.3</formula>
    </cfRule>
    <cfRule type="cellIs" dxfId="1128" priority="1025" stopIfTrue="1" operator="between">
      <formula>0.3</formula>
      <formula>1.5</formula>
    </cfRule>
    <cfRule type="cellIs" dxfId="1127" priority="1026" stopIfTrue="1" operator="greaterThan">
      <formula>1.5</formula>
    </cfRule>
  </conditionalFormatting>
  <conditionalFormatting sqref="L71">
    <cfRule type="cellIs" dxfId="1126" priority="1027" stopIfTrue="1" operator="lessThanOrEqual">
      <formula>15</formula>
    </cfRule>
    <cfRule type="cellIs" dxfId="1125" priority="1028" stopIfTrue="1" operator="between">
      <formula>15</formula>
      <formula>75</formula>
    </cfRule>
    <cfRule type="cellIs" dxfId="1124" priority="1029" stopIfTrue="1" operator="greaterThan">
      <formula>75</formula>
    </cfRule>
  </conditionalFormatting>
  <conditionalFormatting sqref="M71">
    <cfRule type="cellIs" dxfId="1123" priority="1030" stopIfTrue="1" operator="lessThanOrEqual">
      <formula>45</formula>
    </cfRule>
    <cfRule type="cellIs" dxfId="1122" priority="1031" stopIfTrue="1" operator="between">
      <formula>45</formula>
      <formula>225</formula>
    </cfRule>
    <cfRule type="cellIs" dxfId="1121" priority="1032" stopIfTrue="1" operator="greaterThan">
      <formula>225</formula>
    </cfRule>
  </conditionalFormatting>
  <conditionalFormatting sqref="N71">
    <cfRule type="cellIs" dxfId="1120" priority="1033" stopIfTrue="1" operator="lessThanOrEqual">
      <formula>3</formula>
    </cfRule>
    <cfRule type="cellIs" dxfId="1119" priority="1034" stopIfTrue="1" operator="between">
      <formula>3</formula>
      <formula>15</formula>
    </cfRule>
    <cfRule type="cellIs" dxfId="1118" priority="1035" stopIfTrue="1" operator="greaterThan">
      <formula>15</formula>
    </cfRule>
  </conditionalFormatting>
  <conditionalFormatting sqref="O71">
    <cfRule type="cellIs" dxfId="1117" priority="1036" stopIfTrue="1" operator="lessThanOrEqual">
      <formula>60</formula>
    </cfRule>
    <cfRule type="cellIs" dxfId="1116" priority="1037" stopIfTrue="1" operator="between">
      <formula>60</formula>
      <formula>300</formula>
    </cfRule>
    <cfRule type="cellIs" dxfId="1115" priority="1038" stopIfTrue="1" operator="greaterThan">
      <formula>300</formula>
    </cfRule>
  </conditionalFormatting>
  <conditionalFormatting sqref="J89">
    <cfRule type="cellIs" dxfId="1114" priority="1003" stopIfTrue="1" operator="lessThanOrEqual">
      <formula>9</formula>
    </cfRule>
    <cfRule type="cellIs" dxfId="1113" priority="1004" stopIfTrue="1" operator="between">
      <formula>9</formula>
      <formula>45</formula>
    </cfRule>
    <cfRule type="cellIs" dxfId="1112" priority="1005" stopIfTrue="1" operator="greaterThan">
      <formula>45</formula>
    </cfRule>
  </conditionalFormatting>
  <conditionalFormatting sqref="K89">
    <cfRule type="cellIs" dxfId="1111" priority="1006" stopIfTrue="1" operator="lessThanOrEqual">
      <formula>0.3</formula>
    </cfRule>
    <cfRule type="cellIs" dxfId="1110" priority="1007" stopIfTrue="1" operator="between">
      <formula>0.3</formula>
      <formula>1.5</formula>
    </cfRule>
    <cfRule type="cellIs" dxfId="1109" priority="1008" stopIfTrue="1" operator="greaterThan">
      <formula>1.5</formula>
    </cfRule>
  </conditionalFormatting>
  <conditionalFormatting sqref="L89">
    <cfRule type="cellIs" dxfId="1108" priority="1009" stopIfTrue="1" operator="lessThanOrEqual">
      <formula>15</formula>
    </cfRule>
    <cfRule type="cellIs" dxfId="1107" priority="1010" stopIfTrue="1" operator="between">
      <formula>15</formula>
      <formula>75</formula>
    </cfRule>
    <cfRule type="cellIs" dxfId="1106" priority="1011" stopIfTrue="1" operator="greaterThan">
      <formula>75</formula>
    </cfRule>
  </conditionalFormatting>
  <conditionalFormatting sqref="M89">
    <cfRule type="cellIs" dxfId="1105" priority="1012" stopIfTrue="1" operator="lessThanOrEqual">
      <formula>45</formula>
    </cfRule>
    <cfRule type="cellIs" dxfId="1104" priority="1013" stopIfTrue="1" operator="between">
      <formula>45</formula>
      <formula>225</formula>
    </cfRule>
    <cfRule type="cellIs" dxfId="1103" priority="1014" stopIfTrue="1" operator="greaterThan">
      <formula>225</formula>
    </cfRule>
  </conditionalFormatting>
  <conditionalFormatting sqref="N89">
    <cfRule type="cellIs" dxfId="1102" priority="1015" stopIfTrue="1" operator="lessThanOrEqual">
      <formula>3</formula>
    </cfRule>
    <cfRule type="cellIs" dxfId="1101" priority="1016" stopIfTrue="1" operator="between">
      <formula>3</formula>
      <formula>15</formula>
    </cfRule>
    <cfRule type="cellIs" dxfId="1100" priority="1017" stopIfTrue="1" operator="greaterThan">
      <formula>15</formula>
    </cfRule>
  </conditionalFormatting>
  <conditionalFormatting sqref="O89">
    <cfRule type="cellIs" dxfId="1099" priority="1018" stopIfTrue="1" operator="lessThanOrEqual">
      <formula>60</formula>
    </cfRule>
    <cfRule type="cellIs" dxfId="1098" priority="1019" stopIfTrue="1" operator="between">
      <formula>60</formula>
      <formula>300</formula>
    </cfRule>
    <cfRule type="cellIs" dxfId="1097" priority="1020" stopIfTrue="1" operator="greaterThan">
      <formula>300</formula>
    </cfRule>
  </conditionalFormatting>
  <conditionalFormatting sqref="J103">
    <cfRule type="cellIs" dxfId="1096" priority="985" stopIfTrue="1" operator="lessThanOrEqual">
      <formula>9</formula>
    </cfRule>
    <cfRule type="cellIs" dxfId="1095" priority="986" stopIfTrue="1" operator="between">
      <formula>9</formula>
      <formula>45</formula>
    </cfRule>
    <cfRule type="cellIs" dxfId="1094" priority="987" stopIfTrue="1" operator="greaterThan">
      <formula>45</formula>
    </cfRule>
  </conditionalFormatting>
  <conditionalFormatting sqref="K103">
    <cfRule type="cellIs" dxfId="1093" priority="988" stopIfTrue="1" operator="lessThanOrEqual">
      <formula>0.3</formula>
    </cfRule>
    <cfRule type="cellIs" dxfId="1092" priority="989" stopIfTrue="1" operator="between">
      <formula>0.3</formula>
      <formula>1.5</formula>
    </cfRule>
    <cfRule type="cellIs" dxfId="1091" priority="990" stopIfTrue="1" operator="greaterThan">
      <formula>1.5</formula>
    </cfRule>
  </conditionalFormatting>
  <conditionalFormatting sqref="L103">
    <cfRule type="cellIs" dxfId="1090" priority="991" stopIfTrue="1" operator="lessThanOrEqual">
      <formula>15</formula>
    </cfRule>
    <cfRule type="cellIs" dxfId="1089" priority="992" stopIfTrue="1" operator="between">
      <formula>15</formula>
      <formula>75</formula>
    </cfRule>
    <cfRule type="cellIs" dxfId="1088" priority="993" stopIfTrue="1" operator="greaterThan">
      <formula>75</formula>
    </cfRule>
  </conditionalFormatting>
  <conditionalFormatting sqref="M103">
    <cfRule type="cellIs" dxfId="1087" priority="994" stopIfTrue="1" operator="lessThanOrEqual">
      <formula>45</formula>
    </cfRule>
    <cfRule type="cellIs" dxfId="1086" priority="995" stopIfTrue="1" operator="between">
      <formula>45</formula>
      <formula>225</formula>
    </cfRule>
    <cfRule type="cellIs" dxfId="1085" priority="996" stopIfTrue="1" operator="greaterThan">
      <formula>225</formula>
    </cfRule>
  </conditionalFormatting>
  <conditionalFormatting sqref="N103">
    <cfRule type="cellIs" dxfId="1084" priority="997" stopIfTrue="1" operator="lessThanOrEqual">
      <formula>3</formula>
    </cfRule>
    <cfRule type="cellIs" dxfId="1083" priority="998" stopIfTrue="1" operator="between">
      <formula>3</formula>
      <formula>15</formula>
    </cfRule>
    <cfRule type="cellIs" dxfId="1082" priority="999" stopIfTrue="1" operator="greaterThan">
      <formula>15</formula>
    </cfRule>
  </conditionalFormatting>
  <conditionalFormatting sqref="O103">
    <cfRule type="cellIs" dxfId="1081" priority="1000" stopIfTrue="1" operator="lessThanOrEqual">
      <formula>60</formula>
    </cfRule>
    <cfRule type="cellIs" dxfId="1080" priority="1001" stopIfTrue="1" operator="between">
      <formula>60</formula>
      <formula>300</formula>
    </cfRule>
    <cfRule type="cellIs" dxfId="1079" priority="1002" stopIfTrue="1" operator="greaterThan">
      <formula>300</formula>
    </cfRule>
  </conditionalFormatting>
  <conditionalFormatting sqref="J115">
    <cfRule type="cellIs" dxfId="1078" priority="967" stopIfTrue="1" operator="lessThanOrEqual">
      <formula>9</formula>
    </cfRule>
    <cfRule type="cellIs" dxfId="1077" priority="968" stopIfTrue="1" operator="between">
      <formula>9</formula>
      <formula>45</formula>
    </cfRule>
    <cfRule type="cellIs" dxfId="1076" priority="969" stopIfTrue="1" operator="greaterThan">
      <formula>45</formula>
    </cfRule>
  </conditionalFormatting>
  <conditionalFormatting sqref="K115">
    <cfRule type="cellIs" dxfId="1075" priority="970" stopIfTrue="1" operator="lessThanOrEqual">
      <formula>0.3</formula>
    </cfRule>
    <cfRule type="cellIs" dxfId="1074" priority="971" stopIfTrue="1" operator="between">
      <formula>0.3</formula>
      <formula>1.5</formula>
    </cfRule>
    <cfRule type="cellIs" dxfId="1073" priority="972" stopIfTrue="1" operator="greaterThan">
      <formula>1.5</formula>
    </cfRule>
  </conditionalFormatting>
  <conditionalFormatting sqref="L115">
    <cfRule type="cellIs" dxfId="1072" priority="973" stopIfTrue="1" operator="lessThanOrEqual">
      <formula>15</formula>
    </cfRule>
    <cfRule type="cellIs" dxfId="1071" priority="974" stopIfTrue="1" operator="between">
      <formula>15</formula>
      <formula>75</formula>
    </cfRule>
    <cfRule type="cellIs" dxfId="1070" priority="975" stopIfTrue="1" operator="greaterThan">
      <formula>75</formula>
    </cfRule>
  </conditionalFormatting>
  <conditionalFormatting sqref="M115">
    <cfRule type="cellIs" dxfId="1069" priority="976" stopIfTrue="1" operator="lessThanOrEqual">
      <formula>45</formula>
    </cfRule>
    <cfRule type="cellIs" dxfId="1068" priority="977" stopIfTrue="1" operator="between">
      <formula>45</formula>
      <formula>225</formula>
    </cfRule>
    <cfRule type="cellIs" dxfId="1067" priority="978" stopIfTrue="1" operator="greaterThan">
      <formula>225</formula>
    </cfRule>
  </conditionalFormatting>
  <conditionalFormatting sqref="N115">
    <cfRule type="cellIs" dxfId="1066" priority="979" stopIfTrue="1" operator="lessThanOrEqual">
      <formula>3</formula>
    </cfRule>
    <cfRule type="cellIs" dxfId="1065" priority="980" stopIfTrue="1" operator="between">
      <formula>3</formula>
      <formula>15</formula>
    </cfRule>
    <cfRule type="cellIs" dxfId="1064" priority="981" stopIfTrue="1" operator="greaterThan">
      <formula>15</formula>
    </cfRule>
  </conditionalFormatting>
  <conditionalFormatting sqref="O115 R115:T115">
    <cfRule type="cellIs" dxfId="1063" priority="982" stopIfTrue="1" operator="lessThanOrEqual">
      <formula>60</formula>
    </cfRule>
    <cfRule type="cellIs" dxfId="1062" priority="983" stopIfTrue="1" operator="between">
      <formula>60</formula>
      <formula>300</formula>
    </cfRule>
    <cfRule type="cellIs" dxfId="1061" priority="984" stopIfTrue="1" operator="greaterThan">
      <formula>300</formula>
    </cfRule>
  </conditionalFormatting>
  <conditionalFormatting sqref="J127">
    <cfRule type="cellIs" dxfId="1060" priority="949" stopIfTrue="1" operator="lessThanOrEqual">
      <formula>9</formula>
    </cfRule>
    <cfRule type="cellIs" dxfId="1059" priority="950" stopIfTrue="1" operator="between">
      <formula>9</formula>
      <formula>45</formula>
    </cfRule>
    <cfRule type="cellIs" dxfId="1058" priority="951" stopIfTrue="1" operator="greaterThan">
      <formula>45</formula>
    </cfRule>
  </conditionalFormatting>
  <conditionalFormatting sqref="K127">
    <cfRule type="cellIs" dxfId="1057" priority="952" stopIfTrue="1" operator="lessThanOrEqual">
      <formula>0.3</formula>
    </cfRule>
    <cfRule type="cellIs" dxfId="1056" priority="953" stopIfTrue="1" operator="between">
      <formula>0.3</formula>
      <formula>1.5</formula>
    </cfRule>
    <cfRule type="cellIs" dxfId="1055" priority="954" stopIfTrue="1" operator="greaterThan">
      <formula>1.5</formula>
    </cfRule>
  </conditionalFormatting>
  <conditionalFormatting sqref="L127">
    <cfRule type="cellIs" dxfId="1054" priority="955" stopIfTrue="1" operator="lessThanOrEqual">
      <formula>15</formula>
    </cfRule>
    <cfRule type="cellIs" dxfId="1053" priority="956" stopIfTrue="1" operator="between">
      <formula>15</formula>
      <formula>75</formula>
    </cfRule>
    <cfRule type="cellIs" dxfId="1052" priority="957" stopIfTrue="1" operator="greaterThan">
      <formula>75</formula>
    </cfRule>
  </conditionalFormatting>
  <conditionalFormatting sqref="M127">
    <cfRule type="cellIs" dxfId="1051" priority="958" stopIfTrue="1" operator="lessThanOrEqual">
      <formula>45</formula>
    </cfRule>
    <cfRule type="cellIs" dxfId="1050" priority="959" stopIfTrue="1" operator="between">
      <formula>45</formula>
      <formula>225</formula>
    </cfRule>
    <cfRule type="cellIs" dxfId="1049" priority="960" stopIfTrue="1" operator="greaterThan">
      <formula>225</formula>
    </cfRule>
  </conditionalFormatting>
  <conditionalFormatting sqref="N127">
    <cfRule type="cellIs" dxfId="1048" priority="961" stopIfTrue="1" operator="lessThanOrEqual">
      <formula>3</formula>
    </cfRule>
    <cfRule type="cellIs" dxfId="1047" priority="962" stopIfTrue="1" operator="between">
      <formula>3</formula>
      <formula>15</formula>
    </cfRule>
    <cfRule type="cellIs" dxfId="1046" priority="963" stopIfTrue="1" operator="greaterThan">
      <formula>15</formula>
    </cfRule>
  </conditionalFormatting>
  <conditionalFormatting sqref="O127 R127:T127">
    <cfRule type="cellIs" dxfId="1045" priority="964" stopIfTrue="1" operator="lessThanOrEqual">
      <formula>60</formula>
    </cfRule>
    <cfRule type="cellIs" dxfId="1044" priority="965" stopIfTrue="1" operator="between">
      <formula>60</formula>
      <formula>300</formula>
    </cfRule>
    <cfRule type="cellIs" dxfId="1043" priority="966" stopIfTrue="1" operator="greaterThan">
      <formula>300</formula>
    </cfRule>
  </conditionalFormatting>
  <conditionalFormatting sqref="J143">
    <cfRule type="cellIs" dxfId="1042" priority="931" stopIfTrue="1" operator="lessThanOrEqual">
      <formula>9</formula>
    </cfRule>
    <cfRule type="cellIs" dxfId="1041" priority="932" stopIfTrue="1" operator="between">
      <formula>9</formula>
      <formula>45</formula>
    </cfRule>
    <cfRule type="cellIs" dxfId="1040" priority="933" stopIfTrue="1" operator="greaterThan">
      <formula>45</formula>
    </cfRule>
  </conditionalFormatting>
  <conditionalFormatting sqref="K143">
    <cfRule type="cellIs" dxfId="1039" priority="934" stopIfTrue="1" operator="lessThanOrEqual">
      <formula>0.3</formula>
    </cfRule>
    <cfRule type="cellIs" dxfId="1038" priority="935" stopIfTrue="1" operator="between">
      <formula>0.3</formula>
      <formula>1.5</formula>
    </cfRule>
    <cfRule type="cellIs" dxfId="1037" priority="936" stopIfTrue="1" operator="greaterThan">
      <formula>1.5</formula>
    </cfRule>
  </conditionalFormatting>
  <conditionalFormatting sqref="L143">
    <cfRule type="cellIs" dxfId="1036" priority="937" stopIfTrue="1" operator="lessThanOrEqual">
      <formula>15</formula>
    </cfRule>
    <cfRule type="cellIs" dxfId="1035" priority="938" stopIfTrue="1" operator="between">
      <formula>15</formula>
      <formula>75</formula>
    </cfRule>
    <cfRule type="cellIs" dxfId="1034" priority="939" stopIfTrue="1" operator="greaterThan">
      <formula>75</formula>
    </cfRule>
  </conditionalFormatting>
  <conditionalFormatting sqref="M143">
    <cfRule type="cellIs" dxfId="1033" priority="940" stopIfTrue="1" operator="lessThanOrEqual">
      <formula>45</formula>
    </cfRule>
    <cfRule type="cellIs" dxfId="1032" priority="941" stopIfTrue="1" operator="between">
      <formula>45</formula>
      <formula>225</formula>
    </cfRule>
    <cfRule type="cellIs" dxfId="1031" priority="942" stopIfTrue="1" operator="greaterThan">
      <formula>225</formula>
    </cfRule>
  </conditionalFormatting>
  <conditionalFormatting sqref="N143">
    <cfRule type="cellIs" dxfId="1030" priority="943" stopIfTrue="1" operator="lessThanOrEqual">
      <formula>3</formula>
    </cfRule>
    <cfRule type="cellIs" dxfId="1029" priority="944" stopIfTrue="1" operator="between">
      <formula>3</formula>
      <formula>15</formula>
    </cfRule>
    <cfRule type="cellIs" dxfId="1028" priority="945" stopIfTrue="1" operator="greaterThan">
      <formula>15</formula>
    </cfRule>
  </conditionalFormatting>
  <conditionalFormatting sqref="O143 R143:T143">
    <cfRule type="cellIs" dxfId="1027" priority="946" stopIfTrue="1" operator="lessThanOrEqual">
      <formula>60</formula>
    </cfRule>
    <cfRule type="cellIs" dxfId="1026" priority="947" stopIfTrue="1" operator="between">
      <formula>60</formula>
      <formula>300</formula>
    </cfRule>
    <cfRule type="cellIs" dxfId="1025" priority="948" stopIfTrue="1" operator="greaterThan">
      <formula>300</formula>
    </cfRule>
  </conditionalFormatting>
  <conditionalFormatting sqref="J157">
    <cfRule type="cellIs" dxfId="1024" priority="913" stopIfTrue="1" operator="lessThanOrEqual">
      <formula>9</formula>
    </cfRule>
    <cfRule type="cellIs" dxfId="1023" priority="914" stopIfTrue="1" operator="between">
      <formula>9</formula>
      <formula>45</formula>
    </cfRule>
    <cfRule type="cellIs" dxfId="1022" priority="915" stopIfTrue="1" operator="greaterThan">
      <formula>45</formula>
    </cfRule>
  </conditionalFormatting>
  <conditionalFormatting sqref="K157">
    <cfRule type="cellIs" dxfId="1021" priority="916" stopIfTrue="1" operator="lessThanOrEqual">
      <formula>0.3</formula>
    </cfRule>
    <cfRule type="cellIs" dxfId="1020" priority="917" stopIfTrue="1" operator="between">
      <formula>0.3</formula>
      <formula>1.5</formula>
    </cfRule>
    <cfRule type="cellIs" dxfId="1019" priority="918" stopIfTrue="1" operator="greaterThan">
      <formula>1.5</formula>
    </cfRule>
  </conditionalFormatting>
  <conditionalFormatting sqref="L157">
    <cfRule type="cellIs" dxfId="1018" priority="919" stopIfTrue="1" operator="lessThanOrEqual">
      <formula>15</formula>
    </cfRule>
    <cfRule type="cellIs" dxfId="1017" priority="920" stopIfTrue="1" operator="between">
      <formula>15</formula>
      <formula>75</formula>
    </cfRule>
    <cfRule type="cellIs" dxfId="1016" priority="921" stopIfTrue="1" operator="greaterThan">
      <formula>75</formula>
    </cfRule>
  </conditionalFormatting>
  <conditionalFormatting sqref="M157">
    <cfRule type="cellIs" dxfId="1015" priority="922" stopIfTrue="1" operator="lessThanOrEqual">
      <formula>45</formula>
    </cfRule>
    <cfRule type="cellIs" dxfId="1014" priority="923" stopIfTrue="1" operator="between">
      <formula>45</formula>
      <formula>225</formula>
    </cfRule>
    <cfRule type="cellIs" dxfId="1013" priority="924" stopIfTrue="1" operator="greaterThan">
      <formula>225</formula>
    </cfRule>
  </conditionalFormatting>
  <conditionalFormatting sqref="N157">
    <cfRule type="cellIs" dxfId="1012" priority="925" stopIfTrue="1" operator="lessThanOrEqual">
      <formula>3</formula>
    </cfRule>
    <cfRule type="cellIs" dxfId="1011" priority="926" stopIfTrue="1" operator="between">
      <formula>3</formula>
      <formula>15</formula>
    </cfRule>
    <cfRule type="cellIs" dxfId="1010" priority="927" stopIfTrue="1" operator="greaterThan">
      <formula>15</formula>
    </cfRule>
  </conditionalFormatting>
  <conditionalFormatting sqref="O157 R157:T157">
    <cfRule type="cellIs" dxfId="1009" priority="928" stopIfTrue="1" operator="lessThanOrEqual">
      <formula>60</formula>
    </cfRule>
    <cfRule type="cellIs" dxfId="1008" priority="929" stopIfTrue="1" operator="between">
      <formula>60</formula>
      <formula>300</formula>
    </cfRule>
    <cfRule type="cellIs" dxfId="1007" priority="930" stopIfTrue="1" operator="greaterThan">
      <formula>300</formula>
    </cfRule>
  </conditionalFormatting>
  <conditionalFormatting sqref="J169">
    <cfRule type="cellIs" dxfId="1006" priority="895" stopIfTrue="1" operator="lessThanOrEqual">
      <formula>9</formula>
    </cfRule>
    <cfRule type="cellIs" dxfId="1005" priority="896" stopIfTrue="1" operator="between">
      <formula>9</formula>
      <formula>45</formula>
    </cfRule>
    <cfRule type="cellIs" dxfId="1004" priority="897" stopIfTrue="1" operator="greaterThan">
      <formula>45</formula>
    </cfRule>
  </conditionalFormatting>
  <conditionalFormatting sqref="K169">
    <cfRule type="cellIs" dxfId="1003" priority="898" stopIfTrue="1" operator="lessThanOrEqual">
      <formula>0.3</formula>
    </cfRule>
    <cfRule type="cellIs" dxfId="1002" priority="899" stopIfTrue="1" operator="between">
      <formula>0.3</formula>
      <formula>1.5</formula>
    </cfRule>
    <cfRule type="cellIs" dxfId="1001" priority="900" stopIfTrue="1" operator="greaterThan">
      <formula>1.5</formula>
    </cfRule>
  </conditionalFormatting>
  <conditionalFormatting sqref="L169">
    <cfRule type="cellIs" dxfId="1000" priority="901" stopIfTrue="1" operator="lessThanOrEqual">
      <formula>15</formula>
    </cfRule>
    <cfRule type="cellIs" dxfId="999" priority="902" stopIfTrue="1" operator="between">
      <formula>15</formula>
      <formula>75</formula>
    </cfRule>
    <cfRule type="cellIs" dxfId="998" priority="903" stopIfTrue="1" operator="greaterThan">
      <formula>75</formula>
    </cfRule>
  </conditionalFormatting>
  <conditionalFormatting sqref="M169">
    <cfRule type="cellIs" dxfId="997" priority="904" stopIfTrue="1" operator="lessThanOrEqual">
      <formula>45</formula>
    </cfRule>
    <cfRule type="cellIs" dxfId="996" priority="905" stopIfTrue="1" operator="between">
      <formula>45</formula>
      <formula>225</formula>
    </cfRule>
    <cfRule type="cellIs" dxfId="995" priority="906" stopIfTrue="1" operator="greaterThan">
      <formula>225</formula>
    </cfRule>
  </conditionalFormatting>
  <conditionalFormatting sqref="N169">
    <cfRule type="cellIs" dxfId="994" priority="907" stopIfTrue="1" operator="lessThanOrEqual">
      <formula>3</formula>
    </cfRule>
    <cfRule type="cellIs" dxfId="993" priority="908" stopIfTrue="1" operator="between">
      <formula>3</formula>
      <formula>15</formula>
    </cfRule>
    <cfRule type="cellIs" dxfId="992" priority="909" stopIfTrue="1" operator="greaterThan">
      <formula>15</formula>
    </cfRule>
  </conditionalFormatting>
  <conditionalFormatting sqref="O169 R169:T169">
    <cfRule type="cellIs" dxfId="991" priority="910" stopIfTrue="1" operator="lessThanOrEqual">
      <formula>60</formula>
    </cfRule>
    <cfRule type="cellIs" dxfId="990" priority="911" stopIfTrue="1" operator="between">
      <formula>60</formula>
      <formula>300</formula>
    </cfRule>
    <cfRule type="cellIs" dxfId="989" priority="912" stopIfTrue="1" operator="greaterThan">
      <formula>300</formula>
    </cfRule>
  </conditionalFormatting>
  <conditionalFormatting sqref="J181">
    <cfRule type="cellIs" dxfId="988" priority="877" stopIfTrue="1" operator="lessThanOrEqual">
      <formula>9</formula>
    </cfRule>
    <cfRule type="cellIs" dxfId="987" priority="878" stopIfTrue="1" operator="between">
      <formula>9</formula>
      <formula>45</formula>
    </cfRule>
    <cfRule type="cellIs" dxfId="986" priority="879" stopIfTrue="1" operator="greaterThan">
      <formula>45</formula>
    </cfRule>
  </conditionalFormatting>
  <conditionalFormatting sqref="K181">
    <cfRule type="cellIs" dxfId="985" priority="880" stopIfTrue="1" operator="lessThanOrEqual">
      <formula>0.3</formula>
    </cfRule>
    <cfRule type="cellIs" dxfId="984" priority="881" stopIfTrue="1" operator="between">
      <formula>0.3</formula>
      <formula>1.5</formula>
    </cfRule>
    <cfRule type="cellIs" dxfId="983" priority="882" stopIfTrue="1" operator="greaterThan">
      <formula>1.5</formula>
    </cfRule>
  </conditionalFormatting>
  <conditionalFormatting sqref="L181">
    <cfRule type="cellIs" dxfId="982" priority="883" stopIfTrue="1" operator="lessThanOrEqual">
      <formula>15</formula>
    </cfRule>
    <cfRule type="cellIs" dxfId="981" priority="884" stopIfTrue="1" operator="between">
      <formula>15</formula>
      <formula>75</formula>
    </cfRule>
    <cfRule type="cellIs" dxfId="980" priority="885" stopIfTrue="1" operator="greaterThan">
      <formula>75</formula>
    </cfRule>
  </conditionalFormatting>
  <conditionalFormatting sqref="M181">
    <cfRule type="cellIs" dxfId="979" priority="886" stopIfTrue="1" operator="lessThanOrEqual">
      <formula>45</formula>
    </cfRule>
    <cfRule type="cellIs" dxfId="978" priority="887" stopIfTrue="1" operator="between">
      <formula>45</formula>
      <formula>225</formula>
    </cfRule>
    <cfRule type="cellIs" dxfId="977" priority="888" stopIfTrue="1" operator="greaterThan">
      <formula>225</formula>
    </cfRule>
  </conditionalFormatting>
  <conditionalFormatting sqref="N181">
    <cfRule type="cellIs" dxfId="976" priority="889" stopIfTrue="1" operator="lessThanOrEqual">
      <formula>3</formula>
    </cfRule>
    <cfRule type="cellIs" dxfId="975" priority="890" stopIfTrue="1" operator="between">
      <formula>3</formula>
      <formula>15</formula>
    </cfRule>
    <cfRule type="cellIs" dxfId="974" priority="891" stopIfTrue="1" operator="greaterThan">
      <formula>15</formula>
    </cfRule>
  </conditionalFormatting>
  <conditionalFormatting sqref="O181 R181:T181">
    <cfRule type="cellIs" dxfId="973" priority="892" stopIfTrue="1" operator="lessThanOrEqual">
      <formula>60</formula>
    </cfRule>
    <cfRule type="cellIs" dxfId="972" priority="893" stopIfTrue="1" operator="between">
      <formula>60</formula>
      <formula>300</formula>
    </cfRule>
    <cfRule type="cellIs" dxfId="971" priority="894" stopIfTrue="1" operator="greaterThan">
      <formula>300</formula>
    </cfRule>
  </conditionalFormatting>
  <conditionalFormatting sqref="J193">
    <cfRule type="cellIs" dxfId="970" priority="859" stopIfTrue="1" operator="lessThanOrEqual">
      <formula>9</formula>
    </cfRule>
    <cfRule type="cellIs" dxfId="969" priority="860" stopIfTrue="1" operator="between">
      <formula>9</formula>
      <formula>45</formula>
    </cfRule>
    <cfRule type="cellIs" dxfId="968" priority="861" stopIfTrue="1" operator="greaterThan">
      <formula>45</formula>
    </cfRule>
  </conditionalFormatting>
  <conditionalFormatting sqref="K193">
    <cfRule type="cellIs" dxfId="967" priority="862" stopIfTrue="1" operator="lessThanOrEqual">
      <formula>0.3</formula>
    </cfRule>
    <cfRule type="cellIs" dxfId="966" priority="863" stopIfTrue="1" operator="between">
      <formula>0.3</formula>
      <formula>1.5</formula>
    </cfRule>
    <cfRule type="cellIs" dxfId="965" priority="864" stopIfTrue="1" operator="greaterThan">
      <formula>1.5</formula>
    </cfRule>
  </conditionalFormatting>
  <conditionalFormatting sqref="L193">
    <cfRule type="cellIs" dxfId="964" priority="865" stopIfTrue="1" operator="lessThanOrEqual">
      <formula>15</formula>
    </cfRule>
    <cfRule type="cellIs" dxfId="963" priority="866" stopIfTrue="1" operator="between">
      <formula>15</formula>
      <formula>75</formula>
    </cfRule>
    <cfRule type="cellIs" dxfId="962" priority="867" stopIfTrue="1" operator="greaterThan">
      <formula>75</formula>
    </cfRule>
  </conditionalFormatting>
  <conditionalFormatting sqref="M193">
    <cfRule type="cellIs" dxfId="961" priority="868" stopIfTrue="1" operator="lessThanOrEqual">
      <formula>45</formula>
    </cfRule>
    <cfRule type="cellIs" dxfId="960" priority="869" stopIfTrue="1" operator="between">
      <formula>45</formula>
      <formula>225</formula>
    </cfRule>
    <cfRule type="cellIs" dxfId="959" priority="870" stopIfTrue="1" operator="greaterThan">
      <formula>225</formula>
    </cfRule>
  </conditionalFormatting>
  <conditionalFormatting sqref="N193">
    <cfRule type="cellIs" dxfId="958" priority="871" stopIfTrue="1" operator="lessThanOrEqual">
      <formula>3</formula>
    </cfRule>
    <cfRule type="cellIs" dxfId="957" priority="872" stopIfTrue="1" operator="between">
      <formula>3</formula>
      <formula>15</formula>
    </cfRule>
    <cfRule type="cellIs" dxfId="956" priority="873" stopIfTrue="1" operator="greaterThan">
      <formula>15</formula>
    </cfRule>
  </conditionalFormatting>
  <conditionalFormatting sqref="O193 R193:T193">
    <cfRule type="cellIs" dxfId="955" priority="874" stopIfTrue="1" operator="lessThanOrEqual">
      <formula>60</formula>
    </cfRule>
    <cfRule type="cellIs" dxfId="954" priority="875" stopIfTrue="1" operator="between">
      <formula>60</formula>
      <formula>300</formula>
    </cfRule>
    <cfRule type="cellIs" dxfId="953" priority="876" stopIfTrue="1" operator="greaterThan">
      <formula>300</formula>
    </cfRule>
  </conditionalFormatting>
  <conditionalFormatting sqref="J205">
    <cfRule type="cellIs" dxfId="952" priority="844" stopIfTrue="1" operator="lessThanOrEqual">
      <formula>9</formula>
    </cfRule>
    <cfRule type="cellIs" dxfId="951" priority="845" stopIfTrue="1" operator="between">
      <formula>9</formula>
      <formula>45</formula>
    </cfRule>
    <cfRule type="cellIs" dxfId="950" priority="846" stopIfTrue="1" operator="greaterThan">
      <formula>45</formula>
    </cfRule>
  </conditionalFormatting>
  <conditionalFormatting sqref="L205">
    <cfRule type="cellIs" dxfId="949" priority="847" stopIfTrue="1" operator="lessThanOrEqual">
      <formula>15</formula>
    </cfRule>
    <cfRule type="cellIs" dxfId="948" priority="848" stopIfTrue="1" operator="between">
      <formula>15</formula>
      <formula>75</formula>
    </cfRule>
    <cfRule type="cellIs" dxfId="947" priority="849" stopIfTrue="1" operator="greaterThan">
      <formula>75</formula>
    </cfRule>
  </conditionalFormatting>
  <conditionalFormatting sqref="M205">
    <cfRule type="cellIs" dxfId="946" priority="850" stopIfTrue="1" operator="lessThanOrEqual">
      <formula>45</formula>
    </cfRule>
    <cfRule type="cellIs" dxfId="945" priority="851" stopIfTrue="1" operator="between">
      <formula>45</formula>
      <formula>225</formula>
    </cfRule>
    <cfRule type="cellIs" dxfId="944" priority="852" stopIfTrue="1" operator="greaterThan">
      <formula>225</formula>
    </cfRule>
  </conditionalFormatting>
  <conditionalFormatting sqref="N205">
    <cfRule type="cellIs" dxfId="943" priority="853" stopIfTrue="1" operator="lessThanOrEqual">
      <formula>3</formula>
    </cfRule>
    <cfRule type="cellIs" dxfId="942" priority="854" stopIfTrue="1" operator="between">
      <formula>3</formula>
      <formula>15</formula>
    </cfRule>
    <cfRule type="cellIs" dxfId="941" priority="855" stopIfTrue="1" operator="greaterThan">
      <formula>15</formula>
    </cfRule>
  </conditionalFormatting>
  <conditionalFormatting sqref="O205 R205:T205">
    <cfRule type="cellIs" dxfId="940" priority="856" stopIfTrue="1" operator="lessThanOrEqual">
      <formula>60</formula>
    </cfRule>
    <cfRule type="cellIs" dxfId="939" priority="857" stopIfTrue="1" operator="between">
      <formula>60</formula>
      <formula>300</formula>
    </cfRule>
    <cfRule type="cellIs" dxfId="938" priority="858" stopIfTrue="1" operator="greaterThan">
      <formula>300</formula>
    </cfRule>
  </conditionalFormatting>
  <conditionalFormatting sqref="J217">
    <cfRule type="cellIs" dxfId="937" priority="832" stopIfTrue="1" operator="lessThanOrEqual">
      <formula>9</formula>
    </cfRule>
    <cfRule type="cellIs" dxfId="936" priority="833" stopIfTrue="1" operator="between">
      <formula>9</formula>
      <formula>45</formula>
    </cfRule>
    <cfRule type="cellIs" dxfId="935" priority="834" stopIfTrue="1" operator="greaterThan">
      <formula>45</formula>
    </cfRule>
  </conditionalFormatting>
  <conditionalFormatting sqref="L217">
    <cfRule type="cellIs" dxfId="934" priority="835" stopIfTrue="1" operator="lessThanOrEqual">
      <formula>15</formula>
    </cfRule>
    <cfRule type="cellIs" dxfId="933" priority="836" stopIfTrue="1" operator="between">
      <formula>15</formula>
      <formula>75</formula>
    </cfRule>
    <cfRule type="cellIs" dxfId="932" priority="837" stopIfTrue="1" operator="greaterThan">
      <formula>75</formula>
    </cfRule>
  </conditionalFormatting>
  <conditionalFormatting sqref="M217">
    <cfRule type="cellIs" dxfId="931" priority="838" stopIfTrue="1" operator="lessThanOrEqual">
      <formula>45</formula>
    </cfRule>
    <cfRule type="cellIs" dxfId="930" priority="839" stopIfTrue="1" operator="between">
      <formula>45</formula>
      <formula>225</formula>
    </cfRule>
    <cfRule type="cellIs" dxfId="929" priority="840" stopIfTrue="1" operator="greaterThan">
      <formula>225</formula>
    </cfRule>
  </conditionalFormatting>
  <conditionalFormatting sqref="N217">
    <cfRule type="cellIs" dxfId="928" priority="841" stopIfTrue="1" operator="lessThanOrEqual">
      <formula>3</formula>
    </cfRule>
    <cfRule type="cellIs" dxfId="927" priority="842" stopIfTrue="1" operator="between">
      <formula>3</formula>
      <formula>15</formula>
    </cfRule>
    <cfRule type="cellIs" dxfId="926" priority="843" stopIfTrue="1" operator="greaterThan">
      <formula>15</formula>
    </cfRule>
  </conditionalFormatting>
  <conditionalFormatting sqref="K217">
    <cfRule type="cellIs" dxfId="925" priority="829" stopIfTrue="1" operator="lessThanOrEqual">
      <formula>0.3</formula>
    </cfRule>
    <cfRule type="cellIs" dxfId="924" priority="830" stopIfTrue="1" operator="between">
      <formula>0.3</formula>
      <formula>1.5</formula>
    </cfRule>
    <cfRule type="cellIs" dxfId="923" priority="831" stopIfTrue="1" operator="greaterThan">
      <formula>1.5</formula>
    </cfRule>
  </conditionalFormatting>
  <conditionalFormatting sqref="J36">
    <cfRule type="cellIs" dxfId="922" priority="787" stopIfTrue="1" operator="lessThanOrEqual">
      <formula>9</formula>
    </cfRule>
    <cfRule type="cellIs" dxfId="921" priority="788" stopIfTrue="1" operator="between">
      <formula>9</formula>
      <formula>45</formula>
    </cfRule>
    <cfRule type="cellIs" dxfId="920" priority="789" stopIfTrue="1" operator="greaterThan">
      <formula>45</formula>
    </cfRule>
  </conditionalFormatting>
  <conditionalFormatting sqref="K36">
    <cfRule type="cellIs" dxfId="919" priority="790" stopIfTrue="1" operator="lessThanOrEqual">
      <formula>0.3</formula>
    </cfRule>
    <cfRule type="cellIs" dxfId="918" priority="791" stopIfTrue="1" operator="between">
      <formula>0.3</formula>
      <formula>1.5</formula>
    </cfRule>
    <cfRule type="cellIs" dxfId="917" priority="792" stopIfTrue="1" operator="greaterThan">
      <formula>1.5</formula>
    </cfRule>
  </conditionalFormatting>
  <conditionalFormatting sqref="L36">
    <cfRule type="cellIs" dxfId="916" priority="793" stopIfTrue="1" operator="lessThanOrEqual">
      <formula>15</formula>
    </cfRule>
    <cfRule type="cellIs" dxfId="915" priority="794" stopIfTrue="1" operator="between">
      <formula>15</formula>
      <formula>75</formula>
    </cfRule>
    <cfRule type="cellIs" dxfId="914" priority="795" stopIfTrue="1" operator="greaterThan">
      <formula>75</formula>
    </cfRule>
  </conditionalFormatting>
  <conditionalFormatting sqref="M36">
    <cfRule type="cellIs" dxfId="913" priority="796" stopIfTrue="1" operator="lessThanOrEqual">
      <formula>45</formula>
    </cfRule>
    <cfRule type="cellIs" dxfId="912" priority="797" stopIfTrue="1" operator="between">
      <formula>45</formula>
      <formula>225</formula>
    </cfRule>
    <cfRule type="cellIs" dxfId="911" priority="798" stopIfTrue="1" operator="greaterThan">
      <formula>225</formula>
    </cfRule>
  </conditionalFormatting>
  <conditionalFormatting sqref="N36">
    <cfRule type="cellIs" dxfId="910" priority="799" stopIfTrue="1" operator="lessThanOrEqual">
      <formula>3</formula>
    </cfRule>
    <cfRule type="cellIs" dxfId="909" priority="800" stopIfTrue="1" operator="between">
      <formula>3</formula>
      <formula>15</formula>
    </cfRule>
    <cfRule type="cellIs" dxfId="908" priority="801" stopIfTrue="1" operator="greaterThan">
      <formula>15</formula>
    </cfRule>
  </conditionalFormatting>
  <conditionalFormatting sqref="O36">
    <cfRule type="cellIs" dxfId="907" priority="802" stopIfTrue="1" operator="lessThanOrEqual">
      <formula>60</formula>
    </cfRule>
    <cfRule type="cellIs" dxfId="906" priority="803" stopIfTrue="1" operator="between">
      <formula>60</formula>
      <formula>300</formula>
    </cfRule>
    <cfRule type="cellIs" dxfId="905" priority="804" stopIfTrue="1" operator="greaterThan">
      <formula>300</formula>
    </cfRule>
  </conditionalFormatting>
  <conditionalFormatting sqref="J54">
    <cfRule type="cellIs" dxfId="904" priority="769" stopIfTrue="1" operator="lessThanOrEqual">
      <formula>9</formula>
    </cfRule>
    <cfRule type="cellIs" dxfId="903" priority="770" stopIfTrue="1" operator="between">
      <formula>9</formula>
      <formula>45</formula>
    </cfRule>
    <cfRule type="cellIs" dxfId="902" priority="771" stopIfTrue="1" operator="greaterThan">
      <formula>45</formula>
    </cfRule>
  </conditionalFormatting>
  <conditionalFormatting sqref="K54">
    <cfRule type="cellIs" dxfId="901" priority="772" stopIfTrue="1" operator="lessThanOrEqual">
      <formula>0.3</formula>
    </cfRule>
    <cfRule type="cellIs" dxfId="900" priority="773" stopIfTrue="1" operator="between">
      <formula>0.3</formula>
      <formula>1.5</formula>
    </cfRule>
    <cfRule type="cellIs" dxfId="899" priority="774" stopIfTrue="1" operator="greaterThan">
      <formula>1.5</formula>
    </cfRule>
  </conditionalFormatting>
  <conditionalFormatting sqref="L54">
    <cfRule type="cellIs" dxfId="898" priority="775" stopIfTrue="1" operator="lessThanOrEqual">
      <formula>15</formula>
    </cfRule>
    <cfRule type="cellIs" dxfId="897" priority="776" stopIfTrue="1" operator="between">
      <formula>15</formula>
      <formula>75</formula>
    </cfRule>
    <cfRule type="cellIs" dxfId="896" priority="777" stopIfTrue="1" operator="greaterThan">
      <formula>75</formula>
    </cfRule>
  </conditionalFormatting>
  <conditionalFormatting sqref="M54">
    <cfRule type="cellIs" dxfId="895" priority="778" stopIfTrue="1" operator="lessThanOrEqual">
      <formula>45</formula>
    </cfRule>
    <cfRule type="cellIs" dxfId="894" priority="779" stopIfTrue="1" operator="between">
      <formula>45</formula>
      <formula>225</formula>
    </cfRule>
    <cfRule type="cellIs" dxfId="893" priority="780" stopIfTrue="1" operator="greaterThan">
      <formula>225</formula>
    </cfRule>
  </conditionalFormatting>
  <conditionalFormatting sqref="N54">
    <cfRule type="cellIs" dxfId="892" priority="781" stopIfTrue="1" operator="lessThanOrEqual">
      <formula>3</formula>
    </cfRule>
    <cfRule type="cellIs" dxfId="891" priority="782" stopIfTrue="1" operator="between">
      <formula>3</formula>
      <formula>15</formula>
    </cfRule>
    <cfRule type="cellIs" dxfId="890" priority="783" stopIfTrue="1" operator="greaterThan">
      <formula>15</formula>
    </cfRule>
  </conditionalFormatting>
  <conditionalFormatting sqref="O54">
    <cfRule type="cellIs" dxfId="889" priority="784" stopIfTrue="1" operator="lessThanOrEqual">
      <formula>60</formula>
    </cfRule>
    <cfRule type="cellIs" dxfId="888" priority="785" stopIfTrue="1" operator="between">
      <formula>60</formula>
      <formula>300</formula>
    </cfRule>
    <cfRule type="cellIs" dxfId="887" priority="786" stopIfTrue="1" operator="greaterThan">
      <formula>300</formula>
    </cfRule>
  </conditionalFormatting>
  <conditionalFormatting sqref="J72">
    <cfRule type="cellIs" dxfId="886" priority="751" stopIfTrue="1" operator="lessThanOrEqual">
      <formula>9</formula>
    </cfRule>
    <cfRule type="cellIs" dxfId="885" priority="752" stopIfTrue="1" operator="between">
      <formula>9</formula>
      <formula>45</formula>
    </cfRule>
    <cfRule type="cellIs" dxfId="884" priority="753" stopIfTrue="1" operator="greaterThan">
      <formula>45</formula>
    </cfRule>
  </conditionalFormatting>
  <conditionalFormatting sqref="K72">
    <cfRule type="cellIs" dxfId="883" priority="754" stopIfTrue="1" operator="lessThanOrEqual">
      <formula>0.3</formula>
    </cfRule>
    <cfRule type="cellIs" dxfId="882" priority="755" stopIfTrue="1" operator="between">
      <formula>0.3</formula>
      <formula>1.5</formula>
    </cfRule>
    <cfRule type="cellIs" dxfId="881" priority="756" stopIfTrue="1" operator="greaterThan">
      <formula>1.5</formula>
    </cfRule>
  </conditionalFormatting>
  <conditionalFormatting sqref="L72">
    <cfRule type="cellIs" dxfId="880" priority="757" stopIfTrue="1" operator="lessThanOrEqual">
      <formula>15</formula>
    </cfRule>
    <cfRule type="cellIs" dxfId="879" priority="758" stopIfTrue="1" operator="between">
      <formula>15</formula>
      <formula>75</formula>
    </cfRule>
    <cfRule type="cellIs" dxfId="878" priority="759" stopIfTrue="1" operator="greaterThan">
      <formula>75</formula>
    </cfRule>
  </conditionalFormatting>
  <conditionalFormatting sqref="M72">
    <cfRule type="cellIs" dxfId="877" priority="760" stopIfTrue="1" operator="lessThanOrEqual">
      <formula>45</formula>
    </cfRule>
    <cfRule type="cellIs" dxfId="876" priority="761" stopIfTrue="1" operator="between">
      <formula>45</formula>
      <formula>225</formula>
    </cfRule>
    <cfRule type="cellIs" dxfId="875" priority="762" stopIfTrue="1" operator="greaterThan">
      <formula>225</formula>
    </cfRule>
  </conditionalFormatting>
  <conditionalFormatting sqref="N72">
    <cfRule type="cellIs" dxfId="874" priority="763" stopIfTrue="1" operator="lessThanOrEqual">
      <formula>3</formula>
    </cfRule>
    <cfRule type="cellIs" dxfId="873" priority="764" stopIfTrue="1" operator="between">
      <formula>3</formula>
      <formula>15</formula>
    </cfRule>
    <cfRule type="cellIs" dxfId="872" priority="765" stopIfTrue="1" operator="greaterThan">
      <formula>15</formula>
    </cfRule>
  </conditionalFormatting>
  <conditionalFormatting sqref="O72">
    <cfRule type="cellIs" dxfId="871" priority="766" stopIfTrue="1" operator="lessThanOrEqual">
      <formula>60</formula>
    </cfRule>
    <cfRule type="cellIs" dxfId="870" priority="767" stopIfTrue="1" operator="between">
      <formula>60</formula>
      <formula>300</formula>
    </cfRule>
    <cfRule type="cellIs" dxfId="869" priority="768" stopIfTrue="1" operator="greaterThan">
      <formula>300</formula>
    </cfRule>
  </conditionalFormatting>
  <conditionalFormatting sqref="J90">
    <cfRule type="cellIs" dxfId="868" priority="733" stopIfTrue="1" operator="lessThanOrEqual">
      <formula>9</formula>
    </cfRule>
    <cfRule type="cellIs" dxfId="867" priority="734" stopIfTrue="1" operator="between">
      <formula>9</formula>
      <formula>45</formula>
    </cfRule>
    <cfRule type="cellIs" dxfId="866" priority="735" stopIfTrue="1" operator="greaterThan">
      <formula>45</formula>
    </cfRule>
  </conditionalFormatting>
  <conditionalFormatting sqref="K90">
    <cfRule type="cellIs" dxfId="865" priority="736" stopIfTrue="1" operator="lessThanOrEqual">
      <formula>0.3</formula>
    </cfRule>
    <cfRule type="cellIs" dxfId="864" priority="737" stopIfTrue="1" operator="between">
      <formula>0.3</formula>
      <formula>1.5</formula>
    </cfRule>
    <cfRule type="cellIs" dxfId="863" priority="738" stopIfTrue="1" operator="greaterThan">
      <formula>1.5</formula>
    </cfRule>
  </conditionalFormatting>
  <conditionalFormatting sqref="L90">
    <cfRule type="cellIs" dxfId="862" priority="739" stopIfTrue="1" operator="lessThanOrEqual">
      <formula>15</formula>
    </cfRule>
    <cfRule type="cellIs" dxfId="861" priority="740" stopIfTrue="1" operator="between">
      <formula>15</formula>
      <formula>75</formula>
    </cfRule>
    <cfRule type="cellIs" dxfId="860" priority="741" stopIfTrue="1" operator="greaterThan">
      <formula>75</formula>
    </cfRule>
  </conditionalFormatting>
  <conditionalFormatting sqref="M90">
    <cfRule type="cellIs" dxfId="859" priority="742" stopIfTrue="1" operator="lessThanOrEqual">
      <formula>45</formula>
    </cfRule>
    <cfRule type="cellIs" dxfId="858" priority="743" stopIfTrue="1" operator="between">
      <formula>45</formula>
      <formula>225</formula>
    </cfRule>
    <cfRule type="cellIs" dxfId="857" priority="744" stopIfTrue="1" operator="greaterThan">
      <formula>225</formula>
    </cfRule>
  </conditionalFormatting>
  <conditionalFormatting sqref="N90">
    <cfRule type="cellIs" dxfId="856" priority="745" stopIfTrue="1" operator="lessThanOrEqual">
      <formula>3</formula>
    </cfRule>
    <cfRule type="cellIs" dxfId="855" priority="746" stopIfTrue="1" operator="between">
      <formula>3</formula>
      <formula>15</formula>
    </cfRule>
    <cfRule type="cellIs" dxfId="854" priority="747" stopIfTrue="1" operator="greaterThan">
      <formula>15</formula>
    </cfRule>
  </conditionalFormatting>
  <conditionalFormatting sqref="O90">
    <cfRule type="cellIs" dxfId="853" priority="748" stopIfTrue="1" operator="lessThanOrEqual">
      <formula>60</formula>
    </cfRule>
    <cfRule type="cellIs" dxfId="852" priority="749" stopIfTrue="1" operator="between">
      <formula>60</formula>
      <formula>300</formula>
    </cfRule>
    <cfRule type="cellIs" dxfId="851" priority="750" stopIfTrue="1" operator="greaterThan">
      <formula>300</formula>
    </cfRule>
  </conditionalFormatting>
  <conditionalFormatting sqref="J144">
    <cfRule type="cellIs" dxfId="850" priority="715" stopIfTrue="1" operator="lessThanOrEqual">
      <formula>9</formula>
    </cfRule>
    <cfRule type="cellIs" dxfId="849" priority="716" stopIfTrue="1" operator="between">
      <formula>9</formula>
      <formula>45</formula>
    </cfRule>
    <cfRule type="cellIs" dxfId="848" priority="717" stopIfTrue="1" operator="greaterThan">
      <formula>45</formula>
    </cfRule>
  </conditionalFormatting>
  <conditionalFormatting sqref="K144">
    <cfRule type="cellIs" dxfId="847" priority="718" stopIfTrue="1" operator="lessThanOrEqual">
      <formula>0.3</formula>
    </cfRule>
    <cfRule type="cellIs" dxfId="846" priority="719" stopIfTrue="1" operator="between">
      <formula>0.3</formula>
      <formula>1.5</formula>
    </cfRule>
    <cfRule type="cellIs" dxfId="845" priority="720" stopIfTrue="1" operator="greaterThan">
      <formula>1.5</formula>
    </cfRule>
  </conditionalFormatting>
  <conditionalFormatting sqref="L144">
    <cfRule type="cellIs" dxfId="844" priority="721" stopIfTrue="1" operator="lessThanOrEqual">
      <formula>15</formula>
    </cfRule>
    <cfRule type="cellIs" dxfId="843" priority="722" stopIfTrue="1" operator="between">
      <formula>15</formula>
      <formula>75</formula>
    </cfRule>
    <cfRule type="cellIs" dxfId="842" priority="723" stopIfTrue="1" operator="greaterThan">
      <formula>75</formula>
    </cfRule>
  </conditionalFormatting>
  <conditionalFormatting sqref="M144">
    <cfRule type="cellIs" dxfId="841" priority="724" stopIfTrue="1" operator="lessThanOrEqual">
      <formula>45</formula>
    </cfRule>
    <cfRule type="cellIs" dxfId="840" priority="725" stopIfTrue="1" operator="between">
      <formula>45</formula>
      <formula>225</formula>
    </cfRule>
    <cfRule type="cellIs" dxfId="839" priority="726" stopIfTrue="1" operator="greaterThan">
      <formula>225</formula>
    </cfRule>
  </conditionalFormatting>
  <conditionalFormatting sqref="N144">
    <cfRule type="cellIs" dxfId="838" priority="727" stopIfTrue="1" operator="lessThanOrEqual">
      <formula>3</formula>
    </cfRule>
    <cfRule type="cellIs" dxfId="837" priority="728" stopIfTrue="1" operator="between">
      <formula>3</formula>
      <formula>15</formula>
    </cfRule>
    <cfRule type="cellIs" dxfId="836" priority="729" stopIfTrue="1" operator="greaterThan">
      <formula>15</formula>
    </cfRule>
  </conditionalFormatting>
  <conditionalFormatting sqref="O144">
    <cfRule type="cellIs" dxfId="835" priority="730" stopIfTrue="1" operator="lessThanOrEqual">
      <formula>60</formula>
    </cfRule>
    <cfRule type="cellIs" dxfId="834" priority="731" stopIfTrue="1" operator="between">
      <formula>60</formula>
      <formula>300</formula>
    </cfRule>
    <cfRule type="cellIs" dxfId="833" priority="732" stopIfTrue="1" operator="greaterThan">
      <formula>300</formula>
    </cfRule>
  </conditionalFormatting>
  <conditionalFormatting sqref="J10:J23">
    <cfRule type="cellIs" dxfId="832" priority="697" stopIfTrue="1" operator="lessThanOrEqual">
      <formula>9</formula>
    </cfRule>
    <cfRule type="cellIs" dxfId="831" priority="698" stopIfTrue="1" operator="between">
      <formula>9</formula>
      <formula>45</formula>
    </cfRule>
    <cfRule type="cellIs" dxfId="830" priority="699" stopIfTrue="1" operator="greaterThan">
      <formula>45</formula>
    </cfRule>
  </conditionalFormatting>
  <conditionalFormatting sqref="L10:L23">
    <cfRule type="cellIs" dxfId="829" priority="703" stopIfTrue="1" operator="lessThanOrEqual">
      <formula>15</formula>
    </cfRule>
    <cfRule type="cellIs" dxfId="828" priority="704" stopIfTrue="1" operator="between">
      <formula>15</formula>
      <formula>75</formula>
    </cfRule>
    <cfRule type="cellIs" dxfId="827" priority="705" stopIfTrue="1" operator="greaterThan">
      <formula>75</formula>
    </cfRule>
  </conditionalFormatting>
  <conditionalFormatting sqref="M10:M23">
    <cfRule type="cellIs" dxfId="826" priority="706" stopIfTrue="1" operator="lessThanOrEqual">
      <formula>45</formula>
    </cfRule>
    <cfRule type="cellIs" dxfId="825" priority="707" stopIfTrue="1" operator="between">
      <formula>45</formula>
      <formula>225</formula>
    </cfRule>
    <cfRule type="cellIs" dxfId="824" priority="708" stopIfTrue="1" operator="greaterThan">
      <formula>225</formula>
    </cfRule>
  </conditionalFormatting>
  <conditionalFormatting sqref="N10:N23">
    <cfRule type="cellIs" dxfId="823" priority="709" stopIfTrue="1" operator="lessThanOrEqual">
      <formula>3</formula>
    </cfRule>
    <cfRule type="cellIs" dxfId="822" priority="710" stopIfTrue="1" operator="between">
      <formula>3</formula>
      <formula>15</formula>
    </cfRule>
    <cfRule type="cellIs" dxfId="821" priority="711" stopIfTrue="1" operator="greaterThan">
      <formula>15</formula>
    </cfRule>
  </conditionalFormatting>
  <conditionalFormatting sqref="O10:O23">
    <cfRule type="cellIs" dxfId="820" priority="712" stopIfTrue="1" operator="lessThanOrEqual">
      <formula>60</formula>
    </cfRule>
    <cfRule type="cellIs" dxfId="819" priority="713" stopIfTrue="1" operator="between">
      <formula>60</formula>
      <formula>300</formula>
    </cfRule>
    <cfRule type="cellIs" dxfId="818" priority="714" stopIfTrue="1" operator="greaterThan">
      <formula>300</formula>
    </cfRule>
  </conditionalFormatting>
  <conditionalFormatting sqref="K10:K23">
    <cfRule type="cellIs" dxfId="817" priority="700" stopIfTrue="1" operator="lessThanOrEqual">
      <formula>0.3</formula>
    </cfRule>
    <cfRule type="cellIs" dxfId="816" priority="701" stopIfTrue="1" operator="between">
      <formula>0.3</formula>
      <formula>1.5</formula>
    </cfRule>
    <cfRule type="cellIs" dxfId="815" priority="702" stopIfTrue="1" operator="greaterThan">
      <formula>1.5</formula>
    </cfRule>
  </conditionalFormatting>
  <conditionalFormatting sqref="H10:H23">
    <cfRule type="cellIs" dxfId="814" priority="694" operator="greaterThan">
      <formula>75</formula>
    </cfRule>
    <cfRule type="cellIs" dxfId="813" priority="695" operator="between">
      <formula>15</formula>
      <formula>75</formula>
    </cfRule>
    <cfRule type="cellIs" dxfId="812" priority="696" operator="lessThanOrEqual">
      <formula>15</formula>
    </cfRule>
  </conditionalFormatting>
  <conditionalFormatting sqref="J37">
    <cfRule type="cellIs" dxfId="811" priority="676" stopIfTrue="1" operator="lessThanOrEqual">
      <formula>9</formula>
    </cfRule>
    <cfRule type="cellIs" dxfId="810" priority="677" stopIfTrue="1" operator="between">
      <formula>9</formula>
      <formula>45</formula>
    </cfRule>
    <cfRule type="cellIs" dxfId="809" priority="678" stopIfTrue="1" operator="greaterThan">
      <formula>45</formula>
    </cfRule>
  </conditionalFormatting>
  <conditionalFormatting sqref="L37">
    <cfRule type="cellIs" dxfId="808" priority="682" stopIfTrue="1" operator="lessThanOrEqual">
      <formula>15</formula>
    </cfRule>
    <cfRule type="cellIs" dxfId="807" priority="683" stopIfTrue="1" operator="between">
      <formula>15</formula>
      <formula>75</formula>
    </cfRule>
    <cfRule type="cellIs" dxfId="806" priority="684" stopIfTrue="1" operator="greaterThan">
      <formula>75</formula>
    </cfRule>
  </conditionalFormatting>
  <conditionalFormatting sqref="M37">
    <cfRule type="cellIs" dxfId="805" priority="685" stopIfTrue="1" operator="lessThanOrEqual">
      <formula>45</formula>
    </cfRule>
    <cfRule type="cellIs" dxfId="804" priority="686" stopIfTrue="1" operator="between">
      <formula>45</formula>
      <formula>225</formula>
    </cfRule>
    <cfRule type="cellIs" dxfId="803" priority="687" stopIfTrue="1" operator="greaterThan">
      <formula>225</formula>
    </cfRule>
  </conditionalFormatting>
  <conditionalFormatting sqref="N37">
    <cfRule type="cellIs" dxfId="802" priority="688" stopIfTrue="1" operator="lessThanOrEqual">
      <formula>3</formula>
    </cfRule>
    <cfRule type="cellIs" dxfId="801" priority="689" stopIfTrue="1" operator="between">
      <formula>3</formula>
      <formula>15</formula>
    </cfRule>
    <cfRule type="cellIs" dxfId="800" priority="690" stopIfTrue="1" operator="greaterThan">
      <formula>15</formula>
    </cfRule>
  </conditionalFormatting>
  <conditionalFormatting sqref="O37">
    <cfRule type="cellIs" dxfId="799" priority="691" stopIfTrue="1" operator="lessThanOrEqual">
      <formula>60</formula>
    </cfRule>
    <cfRule type="cellIs" dxfId="798" priority="692" stopIfTrue="1" operator="between">
      <formula>60</formula>
      <formula>300</formula>
    </cfRule>
    <cfRule type="cellIs" dxfId="797" priority="693" stopIfTrue="1" operator="greaterThan">
      <formula>300</formula>
    </cfRule>
  </conditionalFormatting>
  <conditionalFormatting sqref="K37">
    <cfRule type="cellIs" dxfId="796" priority="679" stopIfTrue="1" operator="lessThanOrEqual">
      <formula>0.3</formula>
    </cfRule>
    <cfRule type="cellIs" dxfId="795" priority="680" stopIfTrue="1" operator="between">
      <formula>0.3</formula>
      <formula>1.5</formula>
    </cfRule>
    <cfRule type="cellIs" dxfId="794" priority="681" stopIfTrue="1" operator="greaterThan">
      <formula>1.5</formula>
    </cfRule>
  </conditionalFormatting>
  <conditionalFormatting sqref="H37">
    <cfRule type="cellIs" dxfId="793" priority="673" operator="greaterThan">
      <formula>75</formula>
    </cfRule>
    <cfRule type="cellIs" dxfId="792" priority="674" operator="between">
      <formula>15</formula>
      <formula>75</formula>
    </cfRule>
    <cfRule type="cellIs" dxfId="791" priority="675" operator="lessThanOrEqual">
      <formula>15</formula>
    </cfRule>
  </conditionalFormatting>
  <conditionalFormatting sqref="J55">
    <cfRule type="cellIs" dxfId="790" priority="655" stopIfTrue="1" operator="lessThanOrEqual">
      <formula>9</formula>
    </cfRule>
    <cfRule type="cellIs" dxfId="789" priority="656" stopIfTrue="1" operator="between">
      <formula>9</formula>
      <formula>45</formula>
    </cfRule>
    <cfRule type="cellIs" dxfId="788" priority="657" stopIfTrue="1" operator="greaterThan">
      <formula>45</formula>
    </cfRule>
  </conditionalFormatting>
  <conditionalFormatting sqref="L55">
    <cfRule type="cellIs" dxfId="787" priority="661" stopIfTrue="1" operator="lessThanOrEqual">
      <formula>15</formula>
    </cfRule>
    <cfRule type="cellIs" dxfId="786" priority="662" stopIfTrue="1" operator="between">
      <formula>15</formula>
      <formula>75</formula>
    </cfRule>
    <cfRule type="cellIs" dxfId="785" priority="663" stopIfTrue="1" operator="greaterThan">
      <formula>75</formula>
    </cfRule>
  </conditionalFormatting>
  <conditionalFormatting sqref="M55">
    <cfRule type="cellIs" dxfId="784" priority="664" stopIfTrue="1" operator="lessThanOrEqual">
      <formula>45</formula>
    </cfRule>
    <cfRule type="cellIs" dxfId="783" priority="665" stopIfTrue="1" operator="between">
      <formula>45</formula>
      <formula>225</formula>
    </cfRule>
    <cfRule type="cellIs" dxfId="782" priority="666" stopIfTrue="1" operator="greaterThan">
      <formula>225</formula>
    </cfRule>
  </conditionalFormatting>
  <conditionalFormatting sqref="N55">
    <cfRule type="cellIs" dxfId="781" priority="667" stopIfTrue="1" operator="lessThanOrEqual">
      <formula>3</formula>
    </cfRule>
    <cfRule type="cellIs" dxfId="780" priority="668" stopIfTrue="1" operator="between">
      <formula>3</formula>
      <formula>15</formula>
    </cfRule>
    <cfRule type="cellIs" dxfId="779" priority="669" stopIfTrue="1" operator="greaterThan">
      <formula>15</formula>
    </cfRule>
  </conditionalFormatting>
  <conditionalFormatting sqref="O55">
    <cfRule type="cellIs" dxfId="778" priority="670" stopIfTrue="1" operator="lessThanOrEqual">
      <formula>60</formula>
    </cfRule>
    <cfRule type="cellIs" dxfId="777" priority="671" stopIfTrue="1" operator="between">
      <formula>60</formula>
      <formula>300</formula>
    </cfRule>
    <cfRule type="cellIs" dxfId="776" priority="672" stopIfTrue="1" operator="greaterThan">
      <formula>300</formula>
    </cfRule>
  </conditionalFormatting>
  <conditionalFormatting sqref="K55">
    <cfRule type="cellIs" dxfId="775" priority="658" stopIfTrue="1" operator="lessThanOrEqual">
      <formula>0.3</formula>
    </cfRule>
    <cfRule type="cellIs" dxfId="774" priority="659" stopIfTrue="1" operator="between">
      <formula>0.3</formula>
      <formula>1.5</formula>
    </cfRule>
    <cfRule type="cellIs" dxfId="773" priority="660" stopIfTrue="1" operator="greaterThan">
      <formula>1.5</formula>
    </cfRule>
  </conditionalFormatting>
  <conditionalFormatting sqref="H55">
    <cfRule type="cellIs" dxfId="772" priority="652" operator="greaterThan">
      <formula>75</formula>
    </cfRule>
    <cfRule type="cellIs" dxfId="771" priority="653" operator="between">
      <formula>15</formula>
      <formula>75</formula>
    </cfRule>
    <cfRule type="cellIs" dxfId="770" priority="654" operator="lessThanOrEqual">
      <formula>15</formula>
    </cfRule>
  </conditionalFormatting>
  <conditionalFormatting sqref="J73">
    <cfRule type="cellIs" dxfId="769" priority="634" stopIfTrue="1" operator="lessThanOrEqual">
      <formula>9</formula>
    </cfRule>
    <cfRule type="cellIs" dxfId="768" priority="635" stopIfTrue="1" operator="between">
      <formula>9</formula>
      <formula>45</formula>
    </cfRule>
    <cfRule type="cellIs" dxfId="767" priority="636" stopIfTrue="1" operator="greaterThan">
      <formula>45</formula>
    </cfRule>
  </conditionalFormatting>
  <conditionalFormatting sqref="L73">
    <cfRule type="cellIs" dxfId="766" priority="640" stopIfTrue="1" operator="lessThanOrEqual">
      <formula>15</formula>
    </cfRule>
    <cfRule type="cellIs" dxfId="765" priority="641" stopIfTrue="1" operator="between">
      <formula>15</formula>
      <formula>75</formula>
    </cfRule>
    <cfRule type="cellIs" dxfId="764" priority="642" stopIfTrue="1" operator="greaterThan">
      <formula>75</formula>
    </cfRule>
  </conditionalFormatting>
  <conditionalFormatting sqref="M73">
    <cfRule type="cellIs" dxfId="763" priority="643" stopIfTrue="1" operator="lessThanOrEqual">
      <formula>45</formula>
    </cfRule>
    <cfRule type="cellIs" dxfId="762" priority="644" stopIfTrue="1" operator="between">
      <formula>45</formula>
      <formula>225</formula>
    </cfRule>
    <cfRule type="cellIs" dxfId="761" priority="645" stopIfTrue="1" operator="greaterThan">
      <formula>225</formula>
    </cfRule>
  </conditionalFormatting>
  <conditionalFormatting sqref="N73">
    <cfRule type="cellIs" dxfId="760" priority="646" stopIfTrue="1" operator="lessThanOrEqual">
      <formula>3</formula>
    </cfRule>
    <cfRule type="cellIs" dxfId="759" priority="647" stopIfTrue="1" operator="between">
      <formula>3</formula>
      <formula>15</formula>
    </cfRule>
    <cfRule type="cellIs" dxfId="758" priority="648" stopIfTrue="1" operator="greaterThan">
      <formula>15</formula>
    </cfRule>
  </conditionalFormatting>
  <conditionalFormatting sqref="O73">
    <cfRule type="cellIs" dxfId="757" priority="649" stopIfTrue="1" operator="lessThanOrEqual">
      <formula>60</formula>
    </cfRule>
    <cfRule type="cellIs" dxfId="756" priority="650" stopIfTrue="1" operator="between">
      <formula>60</formula>
      <formula>300</formula>
    </cfRule>
    <cfRule type="cellIs" dxfId="755" priority="651" stopIfTrue="1" operator="greaterThan">
      <formula>300</formula>
    </cfRule>
  </conditionalFormatting>
  <conditionalFormatting sqref="K73">
    <cfRule type="cellIs" dxfId="754" priority="637" stopIfTrue="1" operator="lessThanOrEqual">
      <formula>0.3</formula>
    </cfRule>
    <cfRule type="cellIs" dxfId="753" priority="638" stopIfTrue="1" operator="between">
      <formula>0.3</formula>
      <formula>1.5</formula>
    </cfRule>
    <cfRule type="cellIs" dxfId="752" priority="639" stopIfTrue="1" operator="greaterThan">
      <formula>1.5</formula>
    </cfRule>
  </conditionalFormatting>
  <conditionalFormatting sqref="H73">
    <cfRule type="cellIs" dxfId="751" priority="631" operator="greaterThan">
      <formula>75</formula>
    </cfRule>
    <cfRule type="cellIs" dxfId="750" priority="632" operator="between">
      <formula>15</formula>
      <formula>75</formula>
    </cfRule>
    <cfRule type="cellIs" dxfId="749" priority="633" operator="lessThanOrEqual">
      <formula>15</formula>
    </cfRule>
  </conditionalFormatting>
  <conditionalFormatting sqref="J91">
    <cfRule type="cellIs" dxfId="748" priority="613" stopIfTrue="1" operator="lessThanOrEqual">
      <formula>9</formula>
    </cfRule>
    <cfRule type="cellIs" dxfId="747" priority="614" stopIfTrue="1" operator="between">
      <formula>9</formula>
      <formula>45</formula>
    </cfRule>
    <cfRule type="cellIs" dxfId="746" priority="615" stopIfTrue="1" operator="greaterThan">
      <formula>45</formula>
    </cfRule>
  </conditionalFormatting>
  <conditionalFormatting sqref="L91">
    <cfRule type="cellIs" dxfId="745" priority="619" stopIfTrue="1" operator="lessThanOrEqual">
      <formula>15</formula>
    </cfRule>
    <cfRule type="cellIs" dxfId="744" priority="620" stopIfTrue="1" operator="between">
      <formula>15</formula>
      <formula>75</formula>
    </cfRule>
    <cfRule type="cellIs" dxfId="743" priority="621" stopIfTrue="1" operator="greaterThan">
      <formula>75</formula>
    </cfRule>
  </conditionalFormatting>
  <conditionalFormatting sqref="M91">
    <cfRule type="cellIs" dxfId="742" priority="622" stopIfTrue="1" operator="lessThanOrEqual">
      <formula>45</formula>
    </cfRule>
    <cfRule type="cellIs" dxfId="741" priority="623" stopIfTrue="1" operator="between">
      <formula>45</formula>
      <formula>225</formula>
    </cfRule>
    <cfRule type="cellIs" dxfId="740" priority="624" stopIfTrue="1" operator="greaterThan">
      <formula>225</formula>
    </cfRule>
  </conditionalFormatting>
  <conditionalFormatting sqref="N91">
    <cfRule type="cellIs" dxfId="739" priority="625" stopIfTrue="1" operator="lessThanOrEqual">
      <formula>3</formula>
    </cfRule>
    <cfRule type="cellIs" dxfId="738" priority="626" stopIfTrue="1" operator="between">
      <formula>3</formula>
      <formula>15</formula>
    </cfRule>
    <cfRule type="cellIs" dxfId="737" priority="627" stopIfTrue="1" operator="greaterThan">
      <formula>15</formula>
    </cfRule>
  </conditionalFormatting>
  <conditionalFormatting sqref="O91">
    <cfRule type="cellIs" dxfId="736" priority="628" stopIfTrue="1" operator="lessThanOrEqual">
      <formula>60</formula>
    </cfRule>
    <cfRule type="cellIs" dxfId="735" priority="629" stopIfTrue="1" operator="between">
      <formula>60</formula>
      <formula>300</formula>
    </cfRule>
    <cfRule type="cellIs" dxfId="734" priority="630" stopIfTrue="1" operator="greaterThan">
      <formula>300</formula>
    </cfRule>
  </conditionalFormatting>
  <conditionalFormatting sqref="K91">
    <cfRule type="cellIs" dxfId="733" priority="616" stopIfTrue="1" operator="lessThanOrEqual">
      <formula>0.3</formula>
    </cfRule>
    <cfRule type="cellIs" dxfId="732" priority="617" stopIfTrue="1" operator="between">
      <formula>0.3</formula>
      <formula>1.5</formula>
    </cfRule>
    <cfRule type="cellIs" dxfId="731" priority="618" stopIfTrue="1" operator="greaterThan">
      <formula>1.5</formula>
    </cfRule>
  </conditionalFormatting>
  <conditionalFormatting sqref="H91">
    <cfRule type="cellIs" dxfId="730" priority="610" operator="greaterThan">
      <formula>75</formula>
    </cfRule>
    <cfRule type="cellIs" dxfId="729" priority="611" operator="between">
      <formula>15</formula>
      <formula>75</formula>
    </cfRule>
    <cfRule type="cellIs" dxfId="728" priority="612" operator="lessThanOrEqual">
      <formula>15</formula>
    </cfRule>
  </conditionalFormatting>
  <conditionalFormatting sqref="J104">
    <cfRule type="cellIs" dxfId="727" priority="592" stopIfTrue="1" operator="lessThanOrEqual">
      <formula>9</formula>
    </cfRule>
    <cfRule type="cellIs" dxfId="726" priority="593" stopIfTrue="1" operator="between">
      <formula>9</formula>
      <formula>45</formula>
    </cfRule>
    <cfRule type="cellIs" dxfId="725" priority="594" stopIfTrue="1" operator="greaterThan">
      <formula>45</formula>
    </cfRule>
  </conditionalFormatting>
  <conditionalFormatting sqref="L104">
    <cfRule type="cellIs" dxfId="724" priority="598" stopIfTrue="1" operator="lessThanOrEqual">
      <formula>15</formula>
    </cfRule>
    <cfRule type="cellIs" dxfId="723" priority="599" stopIfTrue="1" operator="between">
      <formula>15</formula>
      <formula>75</formula>
    </cfRule>
    <cfRule type="cellIs" dxfId="722" priority="600" stopIfTrue="1" operator="greaterThan">
      <formula>75</formula>
    </cfRule>
  </conditionalFormatting>
  <conditionalFormatting sqref="M104">
    <cfRule type="cellIs" dxfId="721" priority="601" stopIfTrue="1" operator="lessThanOrEqual">
      <formula>45</formula>
    </cfRule>
    <cfRule type="cellIs" dxfId="720" priority="602" stopIfTrue="1" operator="between">
      <formula>45</formula>
      <formula>225</formula>
    </cfRule>
    <cfRule type="cellIs" dxfId="719" priority="603" stopIfTrue="1" operator="greaterThan">
      <formula>225</formula>
    </cfRule>
  </conditionalFormatting>
  <conditionalFormatting sqref="N104">
    <cfRule type="cellIs" dxfId="718" priority="604" stopIfTrue="1" operator="lessThanOrEqual">
      <formula>3</formula>
    </cfRule>
    <cfRule type="cellIs" dxfId="717" priority="605" stopIfTrue="1" operator="between">
      <formula>3</formula>
      <formula>15</formula>
    </cfRule>
    <cfRule type="cellIs" dxfId="716" priority="606" stopIfTrue="1" operator="greaterThan">
      <formula>15</formula>
    </cfRule>
  </conditionalFormatting>
  <conditionalFormatting sqref="O104">
    <cfRule type="cellIs" dxfId="715" priority="607" stopIfTrue="1" operator="lessThanOrEqual">
      <formula>60</formula>
    </cfRule>
    <cfRule type="cellIs" dxfId="714" priority="608" stopIfTrue="1" operator="between">
      <formula>60</formula>
      <formula>300</formula>
    </cfRule>
    <cfRule type="cellIs" dxfId="713" priority="609" stopIfTrue="1" operator="greaterThan">
      <formula>300</formula>
    </cfRule>
  </conditionalFormatting>
  <conditionalFormatting sqref="K104">
    <cfRule type="cellIs" dxfId="712" priority="595" stopIfTrue="1" operator="lessThanOrEqual">
      <formula>0.3</formula>
    </cfRule>
    <cfRule type="cellIs" dxfId="711" priority="596" stopIfTrue="1" operator="between">
      <formula>0.3</formula>
      <formula>1.5</formula>
    </cfRule>
    <cfRule type="cellIs" dxfId="710" priority="597" stopIfTrue="1" operator="greaterThan">
      <formula>1.5</formula>
    </cfRule>
  </conditionalFormatting>
  <conditionalFormatting sqref="H104">
    <cfRule type="cellIs" dxfId="709" priority="589" operator="greaterThan">
      <formula>75</formula>
    </cfRule>
    <cfRule type="cellIs" dxfId="708" priority="590" operator="between">
      <formula>15</formula>
      <formula>75</formula>
    </cfRule>
    <cfRule type="cellIs" dxfId="707" priority="591" operator="lessThanOrEqual">
      <formula>15</formula>
    </cfRule>
  </conditionalFormatting>
  <conditionalFormatting sqref="J116">
    <cfRule type="cellIs" dxfId="706" priority="571" stopIfTrue="1" operator="lessThanOrEqual">
      <formula>9</formula>
    </cfRule>
    <cfRule type="cellIs" dxfId="705" priority="572" stopIfTrue="1" operator="between">
      <formula>9</formula>
      <formula>45</formula>
    </cfRule>
    <cfRule type="cellIs" dxfId="704" priority="573" stopIfTrue="1" operator="greaterThan">
      <formula>45</formula>
    </cfRule>
  </conditionalFormatting>
  <conditionalFormatting sqref="L116">
    <cfRule type="cellIs" dxfId="703" priority="577" stopIfTrue="1" operator="lessThanOrEqual">
      <formula>15</formula>
    </cfRule>
    <cfRule type="cellIs" dxfId="702" priority="578" stopIfTrue="1" operator="between">
      <formula>15</formula>
      <formula>75</formula>
    </cfRule>
    <cfRule type="cellIs" dxfId="701" priority="579" stopIfTrue="1" operator="greaterThan">
      <formula>75</formula>
    </cfRule>
  </conditionalFormatting>
  <conditionalFormatting sqref="M116">
    <cfRule type="cellIs" dxfId="700" priority="580" stopIfTrue="1" operator="lessThanOrEqual">
      <formula>45</formula>
    </cfRule>
    <cfRule type="cellIs" dxfId="699" priority="581" stopIfTrue="1" operator="between">
      <formula>45</formula>
      <formula>225</formula>
    </cfRule>
    <cfRule type="cellIs" dxfId="698" priority="582" stopIfTrue="1" operator="greaterThan">
      <formula>225</formula>
    </cfRule>
  </conditionalFormatting>
  <conditionalFormatting sqref="N116">
    <cfRule type="cellIs" dxfId="697" priority="583" stopIfTrue="1" operator="lessThanOrEqual">
      <formula>3</formula>
    </cfRule>
    <cfRule type="cellIs" dxfId="696" priority="584" stopIfTrue="1" operator="between">
      <formula>3</formula>
      <formula>15</formula>
    </cfRule>
    <cfRule type="cellIs" dxfId="695" priority="585" stopIfTrue="1" operator="greaterThan">
      <formula>15</formula>
    </cfRule>
  </conditionalFormatting>
  <conditionalFormatting sqref="O116">
    <cfRule type="cellIs" dxfId="694" priority="586" stopIfTrue="1" operator="lessThanOrEqual">
      <formula>60</formula>
    </cfRule>
    <cfRule type="cellIs" dxfId="693" priority="587" stopIfTrue="1" operator="between">
      <formula>60</formula>
      <formula>300</formula>
    </cfRule>
    <cfRule type="cellIs" dxfId="692" priority="588" stopIfTrue="1" operator="greaterThan">
      <formula>300</formula>
    </cfRule>
  </conditionalFormatting>
  <conditionalFormatting sqref="K116">
    <cfRule type="cellIs" dxfId="691" priority="574" stopIfTrue="1" operator="lessThanOrEqual">
      <formula>0.3</formula>
    </cfRule>
    <cfRule type="cellIs" dxfId="690" priority="575" stopIfTrue="1" operator="between">
      <formula>0.3</formula>
      <formula>1.5</formula>
    </cfRule>
    <cfRule type="cellIs" dxfId="689" priority="576" stopIfTrue="1" operator="greaterThan">
      <formula>1.5</formula>
    </cfRule>
  </conditionalFormatting>
  <conditionalFormatting sqref="H116">
    <cfRule type="cellIs" dxfId="688" priority="568" operator="greaterThan">
      <formula>75</formula>
    </cfRule>
    <cfRule type="cellIs" dxfId="687" priority="569" operator="between">
      <formula>15</formula>
      <formula>75</formula>
    </cfRule>
    <cfRule type="cellIs" dxfId="686" priority="570" operator="lessThanOrEqual">
      <formula>15</formula>
    </cfRule>
  </conditionalFormatting>
  <conditionalFormatting sqref="J128">
    <cfRule type="cellIs" dxfId="685" priority="550" stopIfTrue="1" operator="lessThanOrEqual">
      <formula>9</formula>
    </cfRule>
    <cfRule type="cellIs" dxfId="684" priority="551" stopIfTrue="1" operator="between">
      <formula>9</formula>
      <formula>45</formula>
    </cfRule>
    <cfRule type="cellIs" dxfId="683" priority="552" stopIfTrue="1" operator="greaterThan">
      <formula>45</formula>
    </cfRule>
  </conditionalFormatting>
  <conditionalFormatting sqref="L128">
    <cfRule type="cellIs" dxfId="682" priority="556" stopIfTrue="1" operator="lessThanOrEqual">
      <formula>15</formula>
    </cfRule>
    <cfRule type="cellIs" dxfId="681" priority="557" stopIfTrue="1" operator="between">
      <formula>15</formula>
      <formula>75</formula>
    </cfRule>
    <cfRule type="cellIs" dxfId="680" priority="558" stopIfTrue="1" operator="greaterThan">
      <formula>75</formula>
    </cfRule>
  </conditionalFormatting>
  <conditionalFormatting sqref="M128">
    <cfRule type="cellIs" dxfId="679" priority="559" stopIfTrue="1" operator="lessThanOrEqual">
      <formula>45</formula>
    </cfRule>
    <cfRule type="cellIs" dxfId="678" priority="560" stopIfTrue="1" operator="between">
      <formula>45</formula>
      <formula>225</formula>
    </cfRule>
    <cfRule type="cellIs" dxfId="677" priority="561" stopIfTrue="1" operator="greaterThan">
      <formula>225</formula>
    </cfRule>
  </conditionalFormatting>
  <conditionalFormatting sqref="N128">
    <cfRule type="cellIs" dxfId="676" priority="562" stopIfTrue="1" operator="lessThanOrEqual">
      <formula>3</formula>
    </cfRule>
    <cfRule type="cellIs" dxfId="675" priority="563" stopIfTrue="1" operator="between">
      <formula>3</formula>
      <formula>15</formula>
    </cfRule>
    <cfRule type="cellIs" dxfId="674" priority="564" stopIfTrue="1" operator="greaterThan">
      <formula>15</formula>
    </cfRule>
  </conditionalFormatting>
  <conditionalFormatting sqref="O128">
    <cfRule type="cellIs" dxfId="673" priority="565" stopIfTrue="1" operator="lessThanOrEqual">
      <formula>60</formula>
    </cfRule>
    <cfRule type="cellIs" dxfId="672" priority="566" stopIfTrue="1" operator="between">
      <formula>60</formula>
      <formula>300</formula>
    </cfRule>
    <cfRule type="cellIs" dxfId="671" priority="567" stopIfTrue="1" operator="greaterThan">
      <formula>300</formula>
    </cfRule>
  </conditionalFormatting>
  <conditionalFormatting sqref="K128">
    <cfRule type="cellIs" dxfId="670" priority="553" stopIfTrue="1" operator="lessThanOrEqual">
      <formula>0.3</formula>
    </cfRule>
    <cfRule type="cellIs" dxfId="669" priority="554" stopIfTrue="1" operator="between">
      <formula>0.3</formula>
      <formula>1.5</formula>
    </cfRule>
    <cfRule type="cellIs" dxfId="668" priority="555" stopIfTrue="1" operator="greaterThan">
      <formula>1.5</formula>
    </cfRule>
  </conditionalFormatting>
  <conditionalFormatting sqref="H128">
    <cfRule type="cellIs" dxfId="667" priority="547" operator="greaterThan">
      <formula>75</formula>
    </cfRule>
    <cfRule type="cellIs" dxfId="666" priority="548" operator="between">
      <formula>15</formula>
      <formula>75</formula>
    </cfRule>
    <cfRule type="cellIs" dxfId="665" priority="549" operator="lessThanOrEqual">
      <formula>15</formula>
    </cfRule>
  </conditionalFormatting>
  <conditionalFormatting sqref="J145">
    <cfRule type="cellIs" dxfId="664" priority="529" stopIfTrue="1" operator="lessThanOrEqual">
      <formula>9</formula>
    </cfRule>
    <cfRule type="cellIs" dxfId="663" priority="530" stopIfTrue="1" operator="between">
      <formula>9</formula>
      <formula>45</formula>
    </cfRule>
    <cfRule type="cellIs" dxfId="662" priority="531" stopIfTrue="1" operator="greaterThan">
      <formula>45</formula>
    </cfRule>
  </conditionalFormatting>
  <conditionalFormatting sqref="L145">
    <cfRule type="cellIs" dxfId="661" priority="535" stopIfTrue="1" operator="lessThanOrEqual">
      <formula>15</formula>
    </cfRule>
    <cfRule type="cellIs" dxfId="660" priority="536" stopIfTrue="1" operator="between">
      <formula>15</formula>
      <formula>75</formula>
    </cfRule>
    <cfRule type="cellIs" dxfId="659" priority="537" stopIfTrue="1" operator="greaterThan">
      <formula>75</formula>
    </cfRule>
  </conditionalFormatting>
  <conditionalFormatting sqref="M145">
    <cfRule type="cellIs" dxfId="658" priority="538" stopIfTrue="1" operator="lessThanOrEqual">
      <formula>45</formula>
    </cfRule>
    <cfRule type="cellIs" dxfId="657" priority="539" stopIfTrue="1" operator="between">
      <formula>45</formula>
      <formula>225</formula>
    </cfRule>
    <cfRule type="cellIs" dxfId="656" priority="540" stopIfTrue="1" operator="greaterThan">
      <formula>225</formula>
    </cfRule>
  </conditionalFormatting>
  <conditionalFormatting sqref="N145">
    <cfRule type="cellIs" dxfId="655" priority="541" stopIfTrue="1" operator="lessThanOrEqual">
      <formula>3</formula>
    </cfRule>
    <cfRule type="cellIs" dxfId="654" priority="542" stopIfTrue="1" operator="between">
      <formula>3</formula>
      <formula>15</formula>
    </cfRule>
    <cfRule type="cellIs" dxfId="653" priority="543" stopIfTrue="1" operator="greaterThan">
      <formula>15</formula>
    </cfRule>
  </conditionalFormatting>
  <conditionalFormatting sqref="O145">
    <cfRule type="cellIs" dxfId="652" priority="544" stopIfTrue="1" operator="lessThanOrEqual">
      <formula>60</formula>
    </cfRule>
    <cfRule type="cellIs" dxfId="651" priority="545" stopIfTrue="1" operator="between">
      <formula>60</formula>
      <formula>300</formula>
    </cfRule>
    <cfRule type="cellIs" dxfId="650" priority="546" stopIfTrue="1" operator="greaterThan">
      <formula>300</formula>
    </cfRule>
  </conditionalFormatting>
  <conditionalFormatting sqref="K145">
    <cfRule type="cellIs" dxfId="649" priority="532" stopIfTrue="1" operator="lessThanOrEqual">
      <formula>0.3</formula>
    </cfRule>
    <cfRule type="cellIs" dxfId="648" priority="533" stopIfTrue="1" operator="between">
      <formula>0.3</formula>
      <formula>1.5</formula>
    </cfRule>
    <cfRule type="cellIs" dxfId="647" priority="534" stopIfTrue="1" operator="greaterThan">
      <formula>1.5</formula>
    </cfRule>
  </conditionalFormatting>
  <conditionalFormatting sqref="H145">
    <cfRule type="cellIs" dxfId="646" priority="526" operator="greaterThan">
      <formula>75</formula>
    </cfRule>
    <cfRule type="cellIs" dxfId="645" priority="527" operator="between">
      <formula>15</formula>
      <formula>75</formula>
    </cfRule>
    <cfRule type="cellIs" dxfId="644" priority="528" operator="lessThanOrEqual">
      <formula>15</formula>
    </cfRule>
  </conditionalFormatting>
  <conditionalFormatting sqref="J158">
    <cfRule type="cellIs" dxfId="643" priority="508" stopIfTrue="1" operator="lessThanOrEqual">
      <formula>9</formula>
    </cfRule>
    <cfRule type="cellIs" dxfId="642" priority="509" stopIfTrue="1" operator="between">
      <formula>9</formula>
      <formula>45</formula>
    </cfRule>
    <cfRule type="cellIs" dxfId="641" priority="510" stopIfTrue="1" operator="greaterThan">
      <formula>45</formula>
    </cfRule>
  </conditionalFormatting>
  <conditionalFormatting sqref="L158">
    <cfRule type="cellIs" dxfId="640" priority="514" stopIfTrue="1" operator="lessThanOrEqual">
      <formula>15</formula>
    </cfRule>
    <cfRule type="cellIs" dxfId="639" priority="515" stopIfTrue="1" operator="between">
      <formula>15</formula>
      <formula>75</formula>
    </cfRule>
    <cfRule type="cellIs" dxfId="638" priority="516" stopIfTrue="1" operator="greaterThan">
      <formula>75</formula>
    </cfRule>
  </conditionalFormatting>
  <conditionalFormatting sqref="M158">
    <cfRule type="cellIs" dxfId="637" priority="517" stopIfTrue="1" operator="lessThanOrEqual">
      <formula>45</formula>
    </cfRule>
    <cfRule type="cellIs" dxfId="636" priority="518" stopIfTrue="1" operator="between">
      <formula>45</formula>
      <formula>225</formula>
    </cfRule>
    <cfRule type="cellIs" dxfId="635" priority="519" stopIfTrue="1" operator="greaterThan">
      <formula>225</formula>
    </cfRule>
  </conditionalFormatting>
  <conditionalFormatting sqref="N158">
    <cfRule type="cellIs" dxfId="634" priority="520" stopIfTrue="1" operator="lessThanOrEqual">
      <formula>3</formula>
    </cfRule>
    <cfRule type="cellIs" dxfId="633" priority="521" stopIfTrue="1" operator="between">
      <formula>3</formula>
      <formula>15</formula>
    </cfRule>
    <cfRule type="cellIs" dxfId="632" priority="522" stopIfTrue="1" operator="greaterThan">
      <formula>15</formula>
    </cfRule>
  </conditionalFormatting>
  <conditionalFormatting sqref="O158">
    <cfRule type="cellIs" dxfId="631" priority="523" stopIfTrue="1" operator="lessThanOrEqual">
      <formula>60</formula>
    </cfRule>
    <cfRule type="cellIs" dxfId="630" priority="524" stopIfTrue="1" operator="between">
      <formula>60</formula>
      <formula>300</formula>
    </cfRule>
    <cfRule type="cellIs" dxfId="629" priority="525" stopIfTrue="1" operator="greaterThan">
      <formula>300</formula>
    </cfRule>
  </conditionalFormatting>
  <conditionalFormatting sqref="K158">
    <cfRule type="cellIs" dxfId="628" priority="511" stopIfTrue="1" operator="lessThanOrEqual">
      <formula>0.3</formula>
    </cfRule>
    <cfRule type="cellIs" dxfId="627" priority="512" stopIfTrue="1" operator="between">
      <formula>0.3</formula>
      <formula>1.5</formula>
    </cfRule>
    <cfRule type="cellIs" dxfId="626" priority="513" stopIfTrue="1" operator="greaterThan">
      <formula>1.5</formula>
    </cfRule>
  </conditionalFormatting>
  <conditionalFormatting sqref="H158">
    <cfRule type="cellIs" dxfId="625" priority="505" operator="greaterThan">
      <formula>75</formula>
    </cfRule>
    <cfRule type="cellIs" dxfId="624" priority="506" operator="between">
      <formula>15</formula>
      <formula>75</formula>
    </cfRule>
    <cfRule type="cellIs" dxfId="623" priority="507" operator="lessThanOrEqual">
      <formula>15</formula>
    </cfRule>
  </conditionalFormatting>
  <conditionalFormatting sqref="J170">
    <cfRule type="cellIs" dxfId="622" priority="487" stopIfTrue="1" operator="lessThanOrEqual">
      <formula>9</formula>
    </cfRule>
    <cfRule type="cellIs" dxfId="621" priority="488" stopIfTrue="1" operator="between">
      <formula>9</formula>
      <formula>45</formula>
    </cfRule>
    <cfRule type="cellIs" dxfId="620" priority="489" stopIfTrue="1" operator="greaterThan">
      <formula>45</formula>
    </cfRule>
  </conditionalFormatting>
  <conditionalFormatting sqref="L170">
    <cfRule type="cellIs" dxfId="619" priority="493" stopIfTrue="1" operator="lessThanOrEqual">
      <formula>15</formula>
    </cfRule>
    <cfRule type="cellIs" dxfId="618" priority="494" stopIfTrue="1" operator="between">
      <formula>15</formula>
      <formula>75</formula>
    </cfRule>
    <cfRule type="cellIs" dxfId="617" priority="495" stopIfTrue="1" operator="greaterThan">
      <formula>75</formula>
    </cfRule>
  </conditionalFormatting>
  <conditionalFormatting sqref="M170">
    <cfRule type="cellIs" dxfId="616" priority="496" stopIfTrue="1" operator="lessThanOrEqual">
      <formula>45</formula>
    </cfRule>
    <cfRule type="cellIs" dxfId="615" priority="497" stopIfTrue="1" operator="between">
      <formula>45</formula>
      <formula>225</formula>
    </cfRule>
    <cfRule type="cellIs" dxfId="614" priority="498" stopIfTrue="1" operator="greaterThan">
      <formula>225</formula>
    </cfRule>
  </conditionalFormatting>
  <conditionalFormatting sqref="N170">
    <cfRule type="cellIs" dxfId="613" priority="499" stopIfTrue="1" operator="lessThanOrEqual">
      <formula>3</formula>
    </cfRule>
    <cfRule type="cellIs" dxfId="612" priority="500" stopIfTrue="1" operator="between">
      <formula>3</formula>
      <formula>15</formula>
    </cfRule>
    <cfRule type="cellIs" dxfId="611" priority="501" stopIfTrue="1" operator="greaterThan">
      <formula>15</formula>
    </cfRule>
  </conditionalFormatting>
  <conditionalFormatting sqref="O170">
    <cfRule type="cellIs" dxfId="610" priority="502" stopIfTrue="1" operator="lessThanOrEqual">
      <formula>60</formula>
    </cfRule>
    <cfRule type="cellIs" dxfId="609" priority="503" stopIfTrue="1" operator="between">
      <formula>60</formula>
      <formula>300</formula>
    </cfRule>
    <cfRule type="cellIs" dxfId="608" priority="504" stopIfTrue="1" operator="greaterThan">
      <formula>300</formula>
    </cfRule>
  </conditionalFormatting>
  <conditionalFormatting sqref="K170">
    <cfRule type="cellIs" dxfId="607" priority="490" stopIfTrue="1" operator="lessThanOrEqual">
      <formula>0.3</formula>
    </cfRule>
    <cfRule type="cellIs" dxfId="606" priority="491" stopIfTrue="1" operator="between">
      <formula>0.3</formula>
      <formula>1.5</formula>
    </cfRule>
    <cfRule type="cellIs" dxfId="605" priority="492" stopIfTrue="1" operator="greaterThan">
      <formula>1.5</formula>
    </cfRule>
  </conditionalFormatting>
  <conditionalFormatting sqref="H170">
    <cfRule type="cellIs" dxfId="604" priority="484" operator="greaterThan">
      <formula>75</formula>
    </cfRule>
    <cfRule type="cellIs" dxfId="603" priority="485" operator="between">
      <formula>15</formula>
      <formula>75</formula>
    </cfRule>
    <cfRule type="cellIs" dxfId="602" priority="486" operator="lessThanOrEqual">
      <formula>15</formula>
    </cfRule>
  </conditionalFormatting>
  <conditionalFormatting sqref="J182">
    <cfRule type="cellIs" dxfId="601" priority="466" stopIfTrue="1" operator="lessThanOrEqual">
      <formula>9</formula>
    </cfRule>
    <cfRule type="cellIs" dxfId="600" priority="467" stopIfTrue="1" operator="between">
      <formula>9</formula>
      <formula>45</formula>
    </cfRule>
    <cfRule type="cellIs" dxfId="599" priority="468" stopIfTrue="1" operator="greaterThan">
      <formula>45</formula>
    </cfRule>
  </conditionalFormatting>
  <conditionalFormatting sqref="L182">
    <cfRule type="cellIs" dxfId="598" priority="472" stopIfTrue="1" operator="lessThanOrEqual">
      <formula>15</formula>
    </cfRule>
    <cfRule type="cellIs" dxfId="597" priority="473" stopIfTrue="1" operator="between">
      <formula>15</formula>
      <formula>75</formula>
    </cfRule>
    <cfRule type="cellIs" dxfId="596" priority="474" stopIfTrue="1" operator="greaterThan">
      <formula>75</formula>
    </cfRule>
  </conditionalFormatting>
  <conditionalFormatting sqref="M182">
    <cfRule type="cellIs" dxfId="595" priority="475" stopIfTrue="1" operator="lessThanOrEqual">
      <formula>45</formula>
    </cfRule>
    <cfRule type="cellIs" dxfId="594" priority="476" stopIfTrue="1" operator="between">
      <formula>45</formula>
      <formula>225</formula>
    </cfRule>
    <cfRule type="cellIs" dxfId="593" priority="477" stopIfTrue="1" operator="greaterThan">
      <formula>225</formula>
    </cfRule>
  </conditionalFormatting>
  <conditionalFormatting sqref="N182">
    <cfRule type="cellIs" dxfId="592" priority="478" stopIfTrue="1" operator="lessThanOrEqual">
      <formula>3</formula>
    </cfRule>
    <cfRule type="cellIs" dxfId="591" priority="479" stopIfTrue="1" operator="between">
      <formula>3</formula>
      <formula>15</formula>
    </cfRule>
    <cfRule type="cellIs" dxfId="590" priority="480" stopIfTrue="1" operator="greaterThan">
      <formula>15</formula>
    </cfRule>
  </conditionalFormatting>
  <conditionalFormatting sqref="O182">
    <cfRule type="cellIs" dxfId="589" priority="481" stopIfTrue="1" operator="lessThanOrEqual">
      <formula>60</formula>
    </cfRule>
    <cfRule type="cellIs" dxfId="588" priority="482" stopIfTrue="1" operator="between">
      <formula>60</formula>
      <formula>300</formula>
    </cfRule>
    <cfRule type="cellIs" dxfId="587" priority="483" stopIfTrue="1" operator="greaterThan">
      <formula>300</formula>
    </cfRule>
  </conditionalFormatting>
  <conditionalFormatting sqref="K182">
    <cfRule type="cellIs" dxfId="586" priority="469" stopIfTrue="1" operator="lessThanOrEqual">
      <formula>0.3</formula>
    </cfRule>
    <cfRule type="cellIs" dxfId="585" priority="470" stopIfTrue="1" operator="between">
      <formula>0.3</formula>
      <formula>1.5</formula>
    </cfRule>
    <cfRule type="cellIs" dxfId="584" priority="471" stopIfTrue="1" operator="greaterThan">
      <formula>1.5</formula>
    </cfRule>
  </conditionalFormatting>
  <conditionalFormatting sqref="H182">
    <cfRule type="cellIs" dxfId="583" priority="463" operator="greaterThan">
      <formula>75</formula>
    </cfRule>
    <cfRule type="cellIs" dxfId="582" priority="464" operator="between">
      <formula>15</formula>
      <formula>75</formula>
    </cfRule>
    <cfRule type="cellIs" dxfId="581" priority="465" operator="lessThanOrEqual">
      <formula>15</formula>
    </cfRule>
  </conditionalFormatting>
  <conditionalFormatting sqref="J194">
    <cfRule type="cellIs" dxfId="580" priority="445" stopIfTrue="1" operator="lessThanOrEqual">
      <formula>9</formula>
    </cfRule>
    <cfRule type="cellIs" dxfId="579" priority="446" stopIfTrue="1" operator="between">
      <formula>9</formula>
      <formula>45</formula>
    </cfRule>
    <cfRule type="cellIs" dxfId="578" priority="447" stopIfTrue="1" operator="greaterThan">
      <formula>45</formula>
    </cfRule>
  </conditionalFormatting>
  <conditionalFormatting sqref="L194">
    <cfRule type="cellIs" dxfId="577" priority="451" stopIfTrue="1" operator="lessThanOrEqual">
      <formula>15</formula>
    </cfRule>
    <cfRule type="cellIs" dxfId="576" priority="452" stopIfTrue="1" operator="between">
      <formula>15</formula>
      <formula>75</formula>
    </cfRule>
    <cfRule type="cellIs" dxfId="575" priority="453" stopIfTrue="1" operator="greaterThan">
      <formula>75</formula>
    </cfRule>
  </conditionalFormatting>
  <conditionalFormatting sqref="M194">
    <cfRule type="cellIs" dxfId="574" priority="454" stopIfTrue="1" operator="lessThanOrEqual">
      <formula>45</formula>
    </cfRule>
    <cfRule type="cellIs" dxfId="573" priority="455" stopIfTrue="1" operator="between">
      <formula>45</formula>
      <formula>225</formula>
    </cfRule>
    <cfRule type="cellIs" dxfId="572" priority="456" stopIfTrue="1" operator="greaterThan">
      <formula>225</formula>
    </cfRule>
  </conditionalFormatting>
  <conditionalFormatting sqref="N194">
    <cfRule type="cellIs" dxfId="571" priority="457" stopIfTrue="1" operator="lessThanOrEqual">
      <formula>3</formula>
    </cfRule>
    <cfRule type="cellIs" dxfId="570" priority="458" stopIfTrue="1" operator="between">
      <formula>3</formula>
      <formula>15</formula>
    </cfRule>
    <cfRule type="cellIs" dxfId="569" priority="459" stopIfTrue="1" operator="greaterThan">
      <formula>15</formula>
    </cfRule>
  </conditionalFormatting>
  <conditionalFormatting sqref="O194">
    <cfRule type="cellIs" dxfId="568" priority="460" stopIfTrue="1" operator="lessThanOrEqual">
      <formula>60</formula>
    </cfRule>
    <cfRule type="cellIs" dxfId="567" priority="461" stopIfTrue="1" operator="between">
      <formula>60</formula>
      <formula>300</formula>
    </cfRule>
    <cfRule type="cellIs" dxfId="566" priority="462" stopIfTrue="1" operator="greaterThan">
      <formula>300</formula>
    </cfRule>
  </conditionalFormatting>
  <conditionalFormatting sqref="K194">
    <cfRule type="cellIs" dxfId="565" priority="448" stopIfTrue="1" operator="lessThanOrEqual">
      <formula>0.3</formula>
    </cfRule>
    <cfRule type="cellIs" dxfId="564" priority="449" stopIfTrue="1" operator="between">
      <formula>0.3</formula>
      <formula>1.5</formula>
    </cfRule>
    <cfRule type="cellIs" dxfId="563" priority="450" stopIfTrue="1" operator="greaterThan">
      <formula>1.5</formula>
    </cfRule>
  </conditionalFormatting>
  <conditionalFormatting sqref="H194">
    <cfRule type="cellIs" dxfId="562" priority="442" operator="greaterThan">
      <formula>75</formula>
    </cfRule>
    <cfRule type="cellIs" dxfId="561" priority="443" operator="between">
      <formula>15</formula>
      <formula>75</formula>
    </cfRule>
    <cfRule type="cellIs" dxfId="560" priority="444" operator="lessThanOrEqual">
      <formula>15</formula>
    </cfRule>
  </conditionalFormatting>
  <conditionalFormatting sqref="J206">
    <cfRule type="cellIs" dxfId="559" priority="424" stopIfTrue="1" operator="lessThanOrEqual">
      <formula>9</formula>
    </cfRule>
    <cfRule type="cellIs" dxfId="558" priority="425" stopIfTrue="1" operator="between">
      <formula>9</formula>
      <formula>45</formula>
    </cfRule>
    <cfRule type="cellIs" dxfId="557" priority="426" stopIfTrue="1" operator="greaterThan">
      <formula>45</formula>
    </cfRule>
  </conditionalFormatting>
  <conditionalFormatting sqref="L206">
    <cfRule type="cellIs" dxfId="556" priority="430" stopIfTrue="1" operator="lessThanOrEqual">
      <formula>15</formula>
    </cfRule>
    <cfRule type="cellIs" dxfId="555" priority="431" stopIfTrue="1" operator="between">
      <formula>15</formula>
      <formula>75</formula>
    </cfRule>
    <cfRule type="cellIs" dxfId="554" priority="432" stopIfTrue="1" operator="greaterThan">
      <formula>75</formula>
    </cfRule>
  </conditionalFormatting>
  <conditionalFormatting sqref="M206">
    <cfRule type="cellIs" dxfId="553" priority="433" stopIfTrue="1" operator="lessThanOrEqual">
      <formula>45</formula>
    </cfRule>
    <cfRule type="cellIs" dxfId="552" priority="434" stopIfTrue="1" operator="between">
      <formula>45</formula>
      <formula>225</formula>
    </cfRule>
    <cfRule type="cellIs" dxfId="551" priority="435" stopIfTrue="1" operator="greaterThan">
      <formula>225</formula>
    </cfRule>
  </conditionalFormatting>
  <conditionalFormatting sqref="N206">
    <cfRule type="cellIs" dxfId="550" priority="436" stopIfTrue="1" operator="lessThanOrEqual">
      <formula>3</formula>
    </cfRule>
    <cfRule type="cellIs" dxfId="549" priority="437" stopIfTrue="1" operator="between">
      <formula>3</formula>
      <formula>15</formula>
    </cfRule>
    <cfRule type="cellIs" dxfId="548" priority="438" stopIfTrue="1" operator="greaterThan">
      <formula>15</formula>
    </cfRule>
  </conditionalFormatting>
  <conditionalFormatting sqref="O206">
    <cfRule type="cellIs" dxfId="547" priority="439" stopIfTrue="1" operator="lessThanOrEqual">
      <formula>60</formula>
    </cfRule>
    <cfRule type="cellIs" dxfId="546" priority="440" stopIfTrue="1" operator="between">
      <formula>60</formula>
      <formula>300</formula>
    </cfRule>
    <cfRule type="cellIs" dxfId="545" priority="441" stopIfTrue="1" operator="greaterThan">
      <formula>300</formula>
    </cfRule>
  </conditionalFormatting>
  <conditionalFormatting sqref="K206">
    <cfRule type="cellIs" dxfId="544" priority="427" stopIfTrue="1" operator="lessThanOrEqual">
      <formula>0.3</formula>
    </cfRule>
    <cfRule type="cellIs" dxfId="543" priority="428" stopIfTrue="1" operator="between">
      <formula>0.3</formula>
      <formula>1.5</formula>
    </cfRule>
    <cfRule type="cellIs" dxfId="542" priority="429" stopIfTrue="1" operator="greaterThan">
      <formula>1.5</formula>
    </cfRule>
  </conditionalFormatting>
  <conditionalFormatting sqref="H206">
    <cfRule type="cellIs" dxfId="541" priority="421" operator="greaterThan">
      <formula>75</formula>
    </cfRule>
    <cfRule type="cellIs" dxfId="540" priority="422" operator="between">
      <formula>15</formula>
      <formula>75</formula>
    </cfRule>
    <cfRule type="cellIs" dxfId="539" priority="423" operator="lessThanOrEqual">
      <formula>15</formula>
    </cfRule>
  </conditionalFormatting>
  <conditionalFormatting sqref="J218">
    <cfRule type="cellIs" dxfId="538" priority="403" stopIfTrue="1" operator="lessThanOrEqual">
      <formula>9</formula>
    </cfRule>
    <cfRule type="cellIs" dxfId="537" priority="404" stopIfTrue="1" operator="between">
      <formula>9</formula>
      <formula>45</formula>
    </cfRule>
    <cfRule type="cellIs" dxfId="536" priority="405" stopIfTrue="1" operator="greaterThan">
      <formula>45</formula>
    </cfRule>
  </conditionalFormatting>
  <conditionalFormatting sqref="L218">
    <cfRule type="cellIs" dxfId="535" priority="409" stopIfTrue="1" operator="lessThanOrEqual">
      <formula>15</formula>
    </cfRule>
    <cfRule type="cellIs" dxfId="534" priority="410" stopIfTrue="1" operator="between">
      <formula>15</formula>
      <formula>75</formula>
    </cfRule>
    <cfRule type="cellIs" dxfId="533" priority="411" stopIfTrue="1" operator="greaterThan">
      <formula>75</formula>
    </cfRule>
  </conditionalFormatting>
  <conditionalFormatting sqref="M218">
    <cfRule type="cellIs" dxfId="532" priority="412" stopIfTrue="1" operator="lessThanOrEqual">
      <formula>45</formula>
    </cfRule>
    <cfRule type="cellIs" dxfId="531" priority="413" stopIfTrue="1" operator="between">
      <formula>45</formula>
      <formula>225</formula>
    </cfRule>
    <cfRule type="cellIs" dxfId="530" priority="414" stopIfTrue="1" operator="greaterThan">
      <formula>225</formula>
    </cfRule>
  </conditionalFormatting>
  <conditionalFormatting sqref="N218">
    <cfRule type="cellIs" dxfId="529" priority="415" stopIfTrue="1" operator="lessThanOrEqual">
      <formula>3</formula>
    </cfRule>
    <cfRule type="cellIs" dxfId="528" priority="416" stopIfTrue="1" operator="between">
      <formula>3</formula>
      <formula>15</formula>
    </cfRule>
    <cfRule type="cellIs" dxfId="527" priority="417" stopIfTrue="1" operator="greaterThan">
      <formula>15</formula>
    </cfRule>
  </conditionalFormatting>
  <conditionalFormatting sqref="O218">
    <cfRule type="cellIs" dxfId="526" priority="418" stopIfTrue="1" operator="lessThanOrEqual">
      <formula>60</formula>
    </cfRule>
    <cfRule type="cellIs" dxfId="525" priority="419" stopIfTrue="1" operator="between">
      <formula>60</formula>
      <formula>300</formula>
    </cfRule>
    <cfRule type="cellIs" dxfId="524" priority="420" stopIfTrue="1" operator="greaterThan">
      <formula>300</formula>
    </cfRule>
  </conditionalFormatting>
  <conditionalFormatting sqref="K218">
    <cfRule type="cellIs" dxfId="523" priority="406" stopIfTrue="1" operator="lessThanOrEqual">
      <formula>0.3</formula>
    </cfRule>
    <cfRule type="cellIs" dxfId="522" priority="407" stopIfTrue="1" operator="between">
      <formula>0.3</formula>
      <formula>1.5</formula>
    </cfRule>
    <cfRule type="cellIs" dxfId="521" priority="408" stopIfTrue="1" operator="greaterThan">
      <formula>1.5</formula>
    </cfRule>
  </conditionalFormatting>
  <conditionalFormatting sqref="H218">
    <cfRule type="cellIs" dxfId="520" priority="400" operator="greaterThan">
      <formula>75</formula>
    </cfRule>
    <cfRule type="cellIs" dxfId="519" priority="401" operator="between">
      <formula>15</formula>
      <formula>75</formula>
    </cfRule>
    <cfRule type="cellIs" dxfId="518" priority="402" operator="lessThanOrEqual">
      <formula>15</formula>
    </cfRule>
  </conditionalFormatting>
  <conditionalFormatting sqref="J38">
    <cfRule type="cellIs" dxfId="517" priority="382" stopIfTrue="1" operator="lessThanOrEqual">
      <formula>9</formula>
    </cfRule>
    <cfRule type="cellIs" dxfId="516" priority="383" stopIfTrue="1" operator="between">
      <formula>9</formula>
      <formula>45</formula>
    </cfRule>
    <cfRule type="cellIs" dxfId="515" priority="384" stopIfTrue="1" operator="greaterThan">
      <formula>45</formula>
    </cfRule>
  </conditionalFormatting>
  <conditionalFormatting sqref="L38">
    <cfRule type="cellIs" dxfId="514" priority="388" stopIfTrue="1" operator="lessThanOrEqual">
      <formula>15</formula>
    </cfRule>
    <cfRule type="cellIs" dxfId="513" priority="389" stopIfTrue="1" operator="between">
      <formula>15</formula>
      <formula>75</formula>
    </cfRule>
    <cfRule type="cellIs" dxfId="512" priority="390" stopIfTrue="1" operator="greaterThan">
      <formula>75</formula>
    </cfRule>
  </conditionalFormatting>
  <conditionalFormatting sqref="M38">
    <cfRule type="cellIs" dxfId="511" priority="391" stopIfTrue="1" operator="lessThanOrEqual">
      <formula>45</formula>
    </cfRule>
    <cfRule type="cellIs" dxfId="510" priority="392" stopIfTrue="1" operator="between">
      <formula>45</formula>
      <formula>225</formula>
    </cfRule>
    <cfRule type="cellIs" dxfId="509" priority="393" stopIfTrue="1" operator="greaterThan">
      <formula>225</formula>
    </cfRule>
  </conditionalFormatting>
  <conditionalFormatting sqref="N38">
    <cfRule type="cellIs" dxfId="508" priority="394" stopIfTrue="1" operator="lessThanOrEqual">
      <formula>3</formula>
    </cfRule>
    <cfRule type="cellIs" dxfId="507" priority="395" stopIfTrue="1" operator="between">
      <formula>3</formula>
      <formula>15</formula>
    </cfRule>
    <cfRule type="cellIs" dxfId="506" priority="396" stopIfTrue="1" operator="greaterThan">
      <formula>15</formula>
    </cfRule>
  </conditionalFormatting>
  <conditionalFormatting sqref="O38">
    <cfRule type="cellIs" dxfId="505" priority="397" stopIfTrue="1" operator="lessThanOrEqual">
      <formula>60</formula>
    </cfRule>
    <cfRule type="cellIs" dxfId="504" priority="398" stopIfTrue="1" operator="between">
      <formula>60</formula>
      <formula>300</formula>
    </cfRule>
    <cfRule type="cellIs" dxfId="503" priority="399" stopIfTrue="1" operator="greaterThan">
      <formula>300</formula>
    </cfRule>
  </conditionalFormatting>
  <conditionalFormatting sqref="K38">
    <cfRule type="cellIs" dxfId="502" priority="385" stopIfTrue="1" operator="lessThanOrEqual">
      <formula>0.3</formula>
    </cfRule>
    <cfRule type="cellIs" dxfId="501" priority="386" stopIfTrue="1" operator="between">
      <formula>0.3</formula>
      <formula>1.5</formula>
    </cfRule>
    <cfRule type="cellIs" dxfId="500" priority="387" stopIfTrue="1" operator="greaterThan">
      <formula>1.5</formula>
    </cfRule>
  </conditionalFormatting>
  <conditionalFormatting sqref="H38">
    <cfRule type="cellIs" dxfId="499" priority="379" operator="greaterThan">
      <formula>75</formula>
    </cfRule>
    <cfRule type="cellIs" dxfId="498" priority="380" operator="between">
      <formula>15</formula>
      <formula>75</formula>
    </cfRule>
    <cfRule type="cellIs" dxfId="497" priority="381" operator="lessThanOrEqual">
      <formula>15</formula>
    </cfRule>
  </conditionalFormatting>
  <conditionalFormatting sqref="J56">
    <cfRule type="cellIs" dxfId="496" priority="361" stopIfTrue="1" operator="lessThanOrEqual">
      <formula>9</formula>
    </cfRule>
    <cfRule type="cellIs" dxfId="495" priority="362" stopIfTrue="1" operator="between">
      <formula>9</formula>
      <formula>45</formula>
    </cfRule>
    <cfRule type="cellIs" dxfId="494" priority="363" stopIfTrue="1" operator="greaterThan">
      <formula>45</formula>
    </cfRule>
  </conditionalFormatting>
  <conditionalFormatting sqref="L56">
    <cfRule type="cellIs" dxfId="493" priority="367" stopIfTrue="1" operator="lessThanOrEqual">
      <formula>15</formula>
    </cfRule>
    <cfRule type="cellIs" dxfId="492" priority="368" stopIfTrue="1" operator="between">
      <formula>15</formula>
      <formula>75</formula>
    </cfRule>
    <cfRule type="cellIs" dxfId="491" priority="369" stopIfTrue="1" operator="greaterThan">
      <formula>75</formula>
    </cfRule>
  </conditionalFormatting>
  <conditionalFormatting sqref="M56">
    <cfRule type="cellIs" dxfId="490" priority="370" stopIfTrue="1" operator="lessThanOrEqual">
      <formula>45</formula>
    </cfRule>
    <cfRule type="cellIs" dxfId="489" priority="371" stopIfTrue="1" operator="between">
      <formula>45</formula>
      <formula>225</formula>
    </cfRule>
    <cfRule type="cellIs" dxfId="488" priority="372" stopIfTrue="1" operator="greaterThan">
      <formula>225</formula>
    </cfRule>
  </conditionalFormatting>
  <conditionalFormatting sqref="N56">
    <cfRule type="cellIs" dxfId="487" priority="373" stopIfTrue="1" operator="lessThanOrEqual">
      <formula>3</formula>
    </cfRule>
    <cfRule type="cellIs" dxfId="486" priority="374" stopIfTrue="1" operator="between">
      <formula>3</formula>
      <formula>15</formula>
    </cfRule>
    <cfRule type="cellIs" dxfId="485" priority="375" stopIfTrue="1" operator="greaterThan">
      <formula>15</formula>
    </cfRule>
  </conditionalFormatting>
  <conditionalFormatting sqref="O56">
    <cfRule type="cellIs" dxfId="484" priority="376" stopIfTrue="1" operator="lessThanOrEqual">
      <formula>60</formula>
    </cfRule>
    <cfRule type="cellIs" dxfId="483" priority="377" stopIfTrue="1" operator="between">
      <formula>60</formula>
      <formula>300</formula>
    </cfRule>
    <cfRule type="cellIs" dxfId="482" priority="378" stopIfTrue="1" operator="greaterThan">
      <formula>300</formula>
    </cfRule>
  </conditionalFormatting>
  <conditionalFormatting sqref="K56">
    <cfRule type="cellIs" dxfId="481" priority="364" stopIfTrue="1" operator="lessThanOrEqual">
      <formula>0.3</formula>
    </cfRule>
    <cfRule type="cellIs" dxfId="480" priority="365" stopIfTrue="1" operator="between">
      <formula>0.3</formula>
      <formula>1.5</formula>
    </cfRule>
    <cfRule type="cellIs" dxfId="479" priority="366" stopIfTrue="1" operator="greaterThan">
      <formula>1.5</formula>
    </cfRule>
  </conditionalFormatting>
  <conditionalFormatting sqref="H56">
    <cfRule type="cellIs" dxfId="478" priority="358" operator="greaterThan">
      <formula>75</formula>
    </cfRule>
    <cfRule type="cellIs" dxfId="477" priority="359" operator="between">
      <formula>15</formula>
      <formula>75</formula>
    </cfRule>
    <cfRule type="cellIs" dxfId="476" priority="360" operator="lessThanOrEqual">
      <formula>15</formula>
    </cfRule>
  </conditionalFormatting>
  <conditionalFormatting sqref="J74">
    <cfRule type="cellIs" dxfId="475" priority="340" stopIfTrue="1" operator="lessThanOrEqual">
      <formula>9</formula>
    </cfRule>
    <cfRule type="cellIs" dxfId="474" priority="341" stopIfTrue="1" operator="between">
      <formula>9</formula>
      <formula>45</formula>
    </cfRule>
    <cfRule type="cellIs" dxfId="473" priority="342" stopIfTrue="1" operator="greaterThan">
      <formula>45</formula>
    </cfRule>
  </conditionalFormatting>
  <conditionalFormatting sqref="L74">
    <cfRule type="cellIs" dxfId="472" priority="346" stopIfTrue="1" operator="lessThanOrEqual">
      <formula>15</formula>
    </cfRule>
    <cfRule type="cellIs" dxfId="471" priority="347" stopIfTrue="1" operator="between">
      <formula>15</formula>
      <formula>75</formula>
    </cfRule>
    <cfRule type="cellIs" dxfId="470" priority="348" stopIfTrue="1" operator="greaterThan">
      <formula>75</formula>
    </cfRule>
  </conditionalFormatting>
  <conditionalFormatting sqref="M74">
    <cfRule type="cellIs" dxfId="469" priority="349" stopIfTrue="1" operator="lessThanOrEqual">
      <formula>45</formula>
    </cfRule>
    <cfRule type="cellIs" dxfId="468" priority="350" stopIfTrue="1" operator="between">
      <formula>45</formula>
      <formula>225</formula>
    </cfRule>
    <cfRule type="cellIs" dxfId="467" priority="351" stopIfTrue="1" operator="greaterThan">
      <formula>225</formula>
    </cfRule>
  </conditionalFormatting>
  <conditionalFormatting sqref="N74">
    <cfRule type="cellIs" dxfId="466" priority="352" stopIfTrue="1" operator="lessThanOrEqual">
      <formula>3</formula>
    </cfRule>
    <cfRule type="cellIs" dxfId="465" priority="353" stopIfTrue="1" operator="between">
      <formula>3</formula>
      <formula>15</formula>
    </cfRule>
    <cfRule type="cellIs" dxfId="464" priority="354" stopIfTrue="1" operator="greaterThan">
      <formula>15</formula>
    </cfRule>
  </conditionalFormatting>
  <conditionalFormatting sqref="O74">
    <cfRule type="cellIs" dxfId="463" priority="355" stopIfTrue="1" operator="lessThanOrEqual">
      <formula>60</formula>
    </cfRule>
    <cfRule type="cellIs" dxfId="462" priority="356" stopIfTrue="1" operator="between">
      <formula>60</formula>
      <formula>300</formula>
    </cfRule>
    <cfRule type="cellIs" dxfId="461" priority="357" stopIfTrue="1" operator="greaterThan">
      <formula>300</formula>
    </cfRule>
  </conditionalFormatting>
  <conditionalFormatting sqref="K74">
    <cfRule type="cellIs" dxfId="460" priority="343" stopIfTrue="1" operator="lessThanOrEqual">
      <formula>0.3</formula>
    </cfRule>
    <cfRule type="cellIs" dxfId="459" priority="344" stopIfTrue="1" operator="between">
      <formula>0.3</formula>
      <formula>1.5</formula>
    </cfRule>
    <cfRule type="cellIs" dxfId="458" priority="345" stopIfTrue="1" operator="greaterThan">
      <formula>1.5</formula>
    </cfRule>
  </conditionalFormatting>
  <conditionalFormatting sqref="H74">
    <cfRule type="cellIs" dxfId="457" priority="337" operator="greaterThan">
      <formula>75</formula>
    </cfRule>
    <cfRule type="cellIs" dxfId="456" priority="338" operator="between">
      <formula>15</formula>
      <formula>75</formula>
    </cfRule>
    <cfRule type="cellIs" dxfId="455" priority="339" operator="lessThanOrEqual">
      <formula>15</formula>
    </cfRule>
  </conditionalFormatting>
  <conditionalFormatting sqref="J92">
    <cfRule type="cellIs" dxfId="454" priority="319" stopIfTrue="1" operator="lessThanOrEqual">
      <formula>9</formula>
    </cfRule>
    <cfRule type="cellIs" dxfId="453" priority="320" stopIfTrue="1" operator="between">
      <formula>9</formula>
      <formula>45</formula>
    </cfRule>
    <cfRule type="cellIs" dxfId="452" priority="321" stopIfTrue="1" operator="greaterThan">
      <formula>45</formula>
    </cfRule>
  </conditionalFormatting>
  <conditionalFormatting sqref="L92">
    <cfRule type="cellIs" dxfId="451" priority="325" stopIfTrue="1" operator="lessThanOrEqual">
      <formula>15</formula>
    </cfRule>
    <cfRule type="cellIs" dxfId="450" priority="326" stopIfTrue="1" operator="between">
      <formula>15</formula>
      <formula>75</formula>
    </cfRule>
    <cfRule type="cellIs" dxfId="449" priority="327" stopIfTrue="1" operator="greaterThan">
      <formula>75</formula>
    </cfRule>
  </conditionalFormatting>
  <conditionalFormatting sqref="M92">
    <cfRule type="cellIs" dxfId="448" priority="328" stopIfTrue="1" operator="lessThanOrEqual">
      <formula>45</formula>
    </cfRule>
    <cfRule type="cellIs" dxfId="447" priority="329" stopIfTrue="1" operator="between">
      <formula>45</formula>
      <formula>225</formula>
    </cfRule>
    <cfRule type="cellIs" dxfId="446" priority="330" stopIfTrue="1" operator="greaterThan">
      <formula>225</formula>
    </cfRule>
  </conditionalFormatting>
  <conditionalFormatting sqref="N92">
    <cfRule type="cellIs" dxfId="445" priority="331" stopIfTrue="1" operator="lessThanOrEqual">
      <formula>3</formula>
    </cfRule>
    <cfRule type="cellIs" dxfId="444" priority="332" stopIfTrue="1" operator="between">
      <formula>3</formula>
      <formula>15</formula>
    </cfRule>
    <cfRule type="cellIs" dxfId="443" priority="333" stopIfTrue="1" operator="greaterThan">
      <formula>15</formula>
    </cfRule>
  </conditionalFormatting>
  <conditionalFormatting sqref="O92">
    <cfRule type="cellIs" dxfId="442" priority="334" stopIfTrue="1" operator="lessThanOrEqual">
      <formula>60</formula>
    </cfRule>
    <cfRule type="cellIs" dxfId="441" priority="335" stopIfTrue="1" operator="between">
      <formula>60</formula>
      <formula>300</formula>
    </cfRule>
    <cfRule type="cellIs" dxfId="440" priority="336" stopIfTrue="1" operator="greaterThan">
      <formula>300</formula>
    </cfRule>
  </conditionalFormatting>
  <conditionalFormatting sqref="K92">
    <cfRule type="cellIs" dxfId="439" priority="322" stopIfTrue="1" operator="lessThanOrEqual">
      <formula>0.3</formula>
    </cfRule>
    <cfRule type="cellIs" dxfId="438" priority="323" stopIfTrue="1" operator="between">
      <formula>0.3</formula>
      <formula>1.5</formula>
    </cfRule>
    <cfRule type="cellIs" dxfId="437" priority="324" stopIfTrue="1" operator="greaterThan">
      <formula>1.5</formula>
    </cfRule>
  </conditionalFormatting>
  <conditionalFormatting sqref="H92">
    <cfRule type="cellIs" dxfId="436" priority="316" operator="greaterThan">
      <formula>75</formula>
    </cfRule>
    <cfRule type="cellIs" dxfId="435" priority="317" operator="between">
      <formula>15</formula>
      <formula>75</formula>
    </cfRule>
    <cfRule type="cellIs" dxfId="434" priority="318" operator="lessThanOrEqual">
      <formula>15</formula>
    </cfRule>
  </conditionalFormatting>
  <conditionalFormatting sqref="J146">
    <cfRule type="cellIs" dxfId="433" priority="298" stopIfTrue="1" operator="lessThanOrEqual">
      <formula>9</formula>
    </cfRule>
    <cfRule type="cellIs" dxfId="432" priority="299" stopIfTrue="1" operator="between">
      <formula>9</formula>
      <formula>45</formula>
    </cfRule>
    <cfRule type="cellIs" dxfId="431" priority="300" stopIfTrue="1" operator="greaterThan">
      <formula>45</formula>
    </cfRule>
  </conditionalFormatting>
  <conditionalFormatting sqref="L146">
    <cfRule type="cellIs" dxfId="430" priority="304" stopIfTrue="1" operator="lessThanOrEqual">
      <formula>15</formula>
    </cfRule>
    <cfRule type="cellIs" dxfId="429" priority="305" stopIfTrue="1" operator="between">
      <formula>15</formula>
      <formula>75</formula>
    </cfRule>
    <cfRule type="cellIs" dxfId="428" priority="306" stopIfTrue="1" operator="greaterThan">
      <formula>75</formula>
    </cfRule>
  </conditionalFormatting>
  <conditionalFormatting sqref="M146">
    <cfRule type="cellIs" dxfId="427" priority="307" stopIfTrue="1" operator="lessThanOrEqual">
      <formula>45</formula>
    </cfRule>
    <cfRule type="cellIs" dxfId="426" priority="308" stopIfTrue="1" operator="between">
      <formula>45</formula>
      <formula>225</formula>
    </cfRule>
    <cfRule type="cellIs" dxfId="425" priority="309" stopIfTrue="1" operator="greaterThan">
      <formula>225</formula>
    </cfRule>
  </conditionalFormatting>
  <conditionalFormatting sqref="N146">
    <cfRule type="cellIs" dxfId="424" priority="310" stopIfTrue="1" operator="lessThanOrEqual">
      <formula>3</formula>
    </cfRule>
    <cfRule type="cellIs" dxfId="423" priority="311" stopIfTrue="1" operator="between">
      <formula>3</formula>
      <formula>15</formula>
    </cfRule>
    <cfRule type="cellIs" dxfId="422" priority="312" stopIfTrue="1" operator="greaterThan">
      <formula>15</formula>
    </cfRule>
  </conditionalFormatting>
  <conditionalFormatting sqref="O146">
    <cfRule type="cellIs" dxfId="421" priority="313" stopIfTrue="1" operator="lessThanOrEqual">
      <formula>60</formula>
    </cfRule>
    <cfRule type="cellIs" dxfId="420" priority="314" stopIfTrue="1" operator="between">
      <formula>60</formula>
      <formula>300</formula>
    </cfRule>
    <cfRule type="cellIs" dxfId="419" priority="315" stopIfTrue="1" operator="greaterThan">
      <formula>300</formula>
    </cfRule>
  </conditionalFormatting>
  <conditionalFormatting sqref="K146">
    <cfRule type="cellIs" dxfId="418" priority="301" stopIfTrue="1" operator="lessThanOrEqual">
      <formula>0.3</formula>
    </cfRule>
    <cfRule type="cellIs" dxfId="417" priority="302" stopIfTrue="1" operator="between">
      <formula>0.3</formula>
      <formula>1.5</formula>
    </cfRule>
    <cfRule type="cellIs" dxfId="416" priority="303" stopIfTrue="1" operator="greaterThan">
      <formula>1.5</formula>
    </cfRule>
  </conditionalFormatting>
  <conditionalFormatting sqref="H146">
    <cfRule type="cellIs" dxfId="415" priority="295" operator="greaterThan">
      <formula>75</formula>
    </cfRule>
    <cfRule type="cellIs" dxfId="414" priority="296" operator="between">
      <formula>15</formula>
      <formula>75</formula>
    </cfRule>
    <cfRule type="cellIs" dxfId="413" priority="297" operator="lessThanOrEqual">
      <formula>15</formula>
    </cfRule>
  </conditionalFormatting>
  <conditionalFormatting sqref="J39">
    <cfRule type="cellIs" dxfId="412" priority="277" stopIfTrue="1" operator="lessThanOrEqual">
      <formula>9</formula>
    </cfRule>
    <cfRule type="cellIs" dxfId="411" priority="278" stopIfTrue="1" operator="between">
      <formula>9</formula>
      <formula>45</formula>
    </cfRule>
    <cfRule type="cellIs" dxfId="410" priority="279" stopIfTrue="1" operator="greaterThan">
      <formula>45</formula>
    </cfRule>
  </conditionalFormatting>
  <conditionalFormatting sqref="L39">
    <cfRule type="cellIs" dxfId="409" priority="283" stopIfTrue="1" operator="lessThanOrEqual">
      <formula>15</formula>
    </cfRule>
    <cfRule type="cellIs" dxfId="408" priority="284" stopIfTrue="1" operator="between">
      <formula>15</formula>
      <formula>75</formula>
    </cfRule>
    <cfRule type="cellIs" dxfId="407" priority="285" stopIfTrue="1" operator="greaterThan">
      <formula>75</formula>
    </cfRule>
  </conditionalFormatting>
  <conditionalFormatting sqref="M39">
    <cfRule type="cellIs" dxfId="406" priority="286" stopIfTrue="1" operator="lessThanOrEqual">
      <formula>45</formula>
    </cfRule>
    <cfRule type="cellIs" dxfId="405" priority="287" stopIfTrue="1" operator="between">
      <formula>45</formula>
      <formula>225</formula>
    </cfRule>
    <cfRule type="cellIs" dxfId="404" priority="288" stopIfTrue="1" operator="greaterThan">
      <formula>225</formula>
    </cfRule>
  </conditionalFormatting>
  <conditionalFormatting sqref="N39">
    <cfRule type="cellIs" dxfId="403" priority="289" stopIfTrue="1" operator="lessThanOrEqual">
      <formula>3</formula>
    </cfRule>
    <cfRule type="cellIs" dxfId="402" priority="290" stopIfTrue="1" operator="between">
      <formula>3</formula>
      <formula>15</formula>
    </cfRule>
    <cfRule type="cellIs" dxfId="401" priority="291" stopIfTrue="1" operator="greaterThan">
      <formula>15</formula>
    </cfRule>
  </conditionalFormatting>
  <conditionalFormatting sqref="O39">
    <cfRule type="cellIs" dxfId="400" priority="292" stopIfTrue="1" operator="lessThanOrEqual">
      <formula>60</formula>
    </cfRule>
    <cfRule type="cellIs" dxfId="399" priority="293" stopIfTrue="1" operator="between">
      <formula>60</formula>
      <formula>300</formula>
    </cfRule>
    <cfRule type="cellIs" dxfId="398" priority="294" stopIfTrue="1" operator="greaterThan">
      <formula>300</formula>
    </cfRule>
  </conditionalFormatting>
  <conditionalFormatting sqref="K39">
    <cfRule type="cellIs" dxfId="397" priority="280" stopIfTrue="1" operator="lessThanOrEqual">
      <formula>0.3</formula>
    </cfRule>
    <cfRule type="cellIs" dxfId="396" priority="281" stopIfTrue="1" operator="between">
      <formula>0.3</formula>
      <formula>1.5</formula>
    </cfRule>
    <cfRule type="cellIs" dxfId="395" priority="282" stopIfTrue="1" operator="greaterThan">
      <formula>1.5</formula>
    </cfRule>
  </conditionalFormatting>
  <conditionalFormatting sqref="H39">
    <cfRule type="cellIs" dxfId="394" priority="274" operator="greaterThan">
      <formula>75</formula>
    </cfRule>
    <cfRule type="cellIs" dxfId="393" priority="275" operator="between">
      <formula>15</formula>
      <formula>75</formula>
    </cfRule>
    <cfRule type="cellIs" dxfId="392" priority="276" operator="lessThanOrEqual">
      <formula>15</formula>
    </cfRule>
  </conditionalFormatting>
  <conditionalFormatting sqref="J57">
    <cfRule type="cellIs" dxfId="391" priority="256" stopIfTrue="1" operator="lessThanOrEqual">
      <formula>9</formula>
    </cfRule>
    <cfRule type="cellIs" dxfId="390" priority="257" stopIfTrue="1" operator="between">
      <formula>9</formula>
      <formula>45</formula>
    </cfRule>
    <cfRule type="cellIs" dxfId="389" priority="258" stopIfTrue="1" operator="greaterThan">
      <formula>45</formula>
    </cfRule>
  </conditionalFormatting>
  <conditionalFormatting sqref="L57">
    <cfRule type="cellIs" dxfId="388" priority="262" stopIfTrue="1" operator="lessThanOrEqual">
      <formula>15</formula>
    </cfRule>
    <cfRule type="cellIs" dxfId="387" priority="263" stopIfTrue="1" operator="between">
      <formula>15</formula>
      <formula>75</formula>
    </cfRule>
    <cfRule type="cellIs" dxfId="386" priority="264" stopIfTrue="1" operator="greaterThan">
      <formula>75</formula>
    </cfRule>
  </conditionalFormatting>
  <conditionalFormatting sqref="M57">
    <cfRule type="cellIs" dxfId="385" priority="265" stopIfTrue="1" operator="lessThanOrEqual">
      <formula>45</formula>
    </cfRule>
    <cfRule type="cellIs" dxfId="384" priority="266" stopIfTrue="1" operator="between">
      <formula>45</formula>
      <formula>225</formula>
    </cfRule>
    <cfRule type="cellIs" dxfId="383" priority="267" stopIfTrue="1" operator="greaterThan">
      <formula>225</formula>
    </cfRule>
  </conditionalFormatting>
  <conditionalFormatting sqref="N57">
    <cfRule type="cellIs" dxfId="382" priority="268" stopIfTrue="1" operator="lessThanOrEqual">
      <formula>3</formula>
    </cfRule>
    <cfRule type="cellIs" dxfId="381" priority="269" stopIfTrue="1" operator="between">
      <formula>3</formula>
      <formula>15</formula>
    </cfRule>
    <cfRule type="cellIs" dxfId="380" priority="270" stopIfTrue="1" operator="greaterThan">
      <formula>15</formula>
    </cfRule>
  </conditionalFormatting>
  <conditionalFormatting sqref="O57">
    <cfRule type="cellIs" dxfId="379" priority="271" stopIfTrue="1" operator="lessThanOrEqual">
      <formula>60</formula>
    </cfRule>
    <cfRule type="cellIs" dxfId="378" priority="272" stopIfTrue="1" operator="between">
      <formula>60</formula>
      <formula>300</formula>
    </cfRule>
    <cfRule type="cellIs" dxfId="377" priority="273" stopIfTrue="1" operator="greaterThan">
      <formula>300</formula>
    </cfRule>
  </conditionalFormatting>
  <conditionalFormatting sqref="K57">
    <cfRule type="cellIs" dxfId="376" priority="259" stopIfTrue="1" operator="lessThanOrEqual">
      <formula>0.3</formula>
    </cfRule>
    <cfRule type="cellIs" dxfId="375" priority="260" stopIfTrue="1" operator="between">
      <formula>0.3</formula>
      <formula>1.5</formula>
    </cfRule>
    <cfRule type="cellIs" dxfId="374" priority="261" stopIfTrue="1" operator="greaterThan">
      <formula>1.5</formula>
    </cfRule>
  </conditionalFormatting>
  <conditionalFormatting sqref="H57">
    <cfRule type="cellIs" dxfId="373" priority="253" operator="greaterThan">
      <formula>75</formula>
    </cfRule>
    <cfRule type="cellIs" dxfId="372" priority="254" operator="between">
      <formula>15</formula>
      <formula>75</formula>
    </cfRule>
    <cfRule type="cellIs" dxfId="371" priority="255" operator="lessThanOrEqual">
      <formula>15</formula>
    </cfRule>
  </conditionalFormatting>
  <conditionalFormatting sqref="J75">
    <cfRule type="cellIs" dxfId="370" priority="235" stopIfTrue="1" operator="lessThanOrEqual">
      <formula>9</formula>
    </cfRule>
    <cfRule type="cellIs" dxfId="369" priority="236" stopIfTrue="1" operator="between">
      <formula>9</formula>
      <formula>45</formula>
    </cfRule>
    <cfRule type="cellIs" dxfId="368" priority="237" stopIfTrue="1" operator="greaterThan">
      <formula>45</formula>
    </cfRule>
  </conditionalFormatting>
  <conditionalFormatting sqref="L75">
    <cfRule type="cellIs" dxfId="367" priority="241" stopIfTrue="1" operator="lessThanOrEqual">
      <formula>15</formula>
    </cfRule>
    <cfRule type="cellIs" dxfId="366" priority="242" stopIfTrue="1" operator="between">
      <formula>15</formula>
      <formula>75</formula>
    </cfRule>
    <cfRule type="cellIs" dxfId="365" priority="243" stopIfTrue="1" operator="greaterThan">
      <formula>75</formula>
    </cfRule>
  </conditionalFormatting>
  <conditionalFormatting sqref="M75">
    <cfRule type="cellIs" dxfId="364" priority="244" stopIfTrue="1" operator="lessThanOrEqual">
      <formula>45</formula>
    </cfRule>
    <cfRule type="cellIs" dxfId="363" priority="245" stopIfTrue="1" operator="between">
      <formula>45</formula>
      <formula>225</formula>
    </cfRule>
    <cfRule type="cellIs" dxfId="362" priority="246" stopIfTrue="1" operator="greaterThan">
      <formula>225</formula>
    </cfRule>
  </conditionalFormatting>
  <conditionalFormatting sqref="N75">
    <cfRule type="cellIs" dxfId="361" priority="247" stopIfTrue="1" operator="lessThanOrEqual">
      <formula>3</formula>
    </cfRule>
    <cfRule type="cellIs" dxfId="360" priority="248" stopIfTrue="1" operator="between">
      <formula>3</formula>
      <formula>15</formula>
    </cfRule>
    <cfRule type="cellIs" dxfId="359" priority="249" stopIfTrue="1" operator="greaterThan">
      <formula>15</formula>
    </cfRule>
  </conditionalFormatting>
  <conditionalFormatting sqref="O75">
    <cfRule type="cellIs" dxfId="358" priority="250" stopIfTrue="1" operator="lessThanOrEqual">
      <formula>60</formula>
    </cfRule>
    <cfRule type="cellIs" dxfId="357" priority="251" stopIfTrue="1" operator="between">
      <formula>60</formula>
      <formula>300</formula>
    </cfRule>
    <cfRule type="cellIs" dxfId="356" priority="252" stopIfTrue="1" operator="greaterThan">
      <formula>300</formula>
    </cfRule>
  </conditionalFormatting>
  <conditionalFormatting sqref="K75">
    <cfRule type="cellIs" dxfId="355" priority="238" stopIfTrue="1" operator="lessThanOrEqual">
      <formula>0.3</formula>
    </cfRule>
    <cfRule type="cellIs" dxfId="354" priority="239" stopIfTrue="1" operator="between">
      <formula>0.3</formula>
      <formula>1.5</formula>
    </cfRule>
    <cfRule type="cellIs" dxfId="353" priority="240" stopIfTrue="1" operator="greaterThan">
      <formula>1.5</formula>
    </cfRule>
  </conditionalFormatting>
  <conditionalFormatting sqref="H75">
    <cfRule type="cellIs" dxfId="352" priority="232" operator="greaterThan">
      <formula>75</formula>
    </cfRule>
    <cfRule type="cellIs" dxfId="351" priority="233" operator="between">
      <formula>15</formula>
      <formula>75</formula>
    </cfRule>
    <cfRule type="cellIs" dxfId="350" priority="234" operator="lessThanOrEqual">
      <formula>15</formula>
    </cfRule>
  </conditionalFormatting>
  <conditionalFormatting sqref="J93">
    <cfRule type="cellIs" dxfId="349" priority="214" stopIfTrue="1" operator="lessThanOrEqual">
      <formula>9</formula>
    </cfRule>
    <cfRule type="cellIs" dxfId="348" priority="215" stopIfTrue="1" operator="between">
      <formula>9</formula>
      <formula>45</formula>
    </cfRule>
    <cfRule type="cellIs" dxfId="347" priority="216" stopIfTrue="1" operator="greaterThan">
      <formula>45</formula>
    </cfRule>
  </conditionalFormatting>
  <conditionalFormatting sqref="L93">
    <cfRule type="cellIs" dxfId="346" priority="220" stopIfTrue="1" operator="lessThanOrEqual">
      <formula>15</formula>
    </cfRule>
    <cfRule type="cellIs" dxfId="345" priority="221" stopIfTrue="1" operator="between">
      <formula>15</formula>
      <formula>75</formula>
    </cfRule>
    <cfRule type="cellIs" dxfId="344" priority="222" stopIfTrue="1" operator="greaterThan">
      <formula>75</formula>
    </cfRule>
  </conditionalFormatting>
  <conditionalFormatting sqref="M93">
    <cfRule type="cellIs" dxfId="343" priority="223" stopIfTrue="1" operator="lessThanOrEqual">
      <formula>45</formula>
    </cfRule>
    <cfRule type="cellIs" dxfId="342" priority="224" stopIfTrue="1" operator="between">
      <formula>45</formula>
      <formula>225</formula>
    </cfRule>
    <cfRule type="cellIs" dxfId="341" priority="225" stopIfTrue="1" operator="greaterThan">
      <formula>225</formula>
    </cfRule>
  </conditionalFormatting>
  <conditionalFormatting sqref="N93">
    <cfRule type="cellIs" dxfId="340" priority="226" stopIfTrue="1" operator="lessThanOrEqual">
      <formula>3</formula>
    </cfRule>
    <cfRule type="cellIs" dxfId="339" priority="227" stopIfTrue="1" operator="between">
      <formula>3</formula>
      <formula>15</formula>
    </cfRule>
    <cfRule type="cellIs" dxfId="338" priority="228" stopIfTrue="1" operator="greaterThan">
      <formula>15</formula>
    </cfRule>
  </conditionalFormatting>
  <conditionalFormatting sqref="O93">
    <cfRule type="cellIs" dxfId="337" priority="229" stopIfTrue="1" operator="lessThanOrEqual">
      <formula>60</formula>
    </cfRule>
    <cfRule type="cellIs" dxfId="336" priority="230" stopIfTrue="1" operator="between">
      <formula>60</formula>
      <formula>300</formula>
    </cfRule>
    <cfRule type="cellIs" dxfId="335" priority="231" stopIfTrue="1" operator="greaterThan">
      <formula>300</formula>
    </cfRule>
  </conditionalFormatting>
  <conditionalFormatting sqref="K93">
    <cfRule type="cellIs" dxfId="334" priority="217" stopIfTrue="1" operator="lessThanOrEqual">
      <formula>0.3</formula>
    </cfRule>
    <cfRule type="cellIs" dxfId="333" priority="218" stopIfTrue="1" operator="between">
      <formula>0.3</formula>
      <formula>1.5</formula>
    </cfRule>
    <cfRule type="cellIs" dxfId="332" priority="219" stopIfTrue="1" operator="greaterThan">
      <formula>1.5</formula>
    </cfRule>
  </conditionalFormatting>
  <conditionalFormatting sqref="H93">
    <cfRule type="cellIs" dxfId="331" priority="211" operator="greaterThan">
      <formula>75</formula>
    </cfRule>
    <cfRule type="cellIs" dxfId="330" priority="212" operator="between">
      <formula>15</formula>
      <formula>75</formula>
    </cfRule>
    <cfRule type="cellIs" dxfId="329" priority="213" operator="lessThanOrEqual">
      <formula>15</formula>
    </cfRule>
  </conditionalFormatting>
  <conditionalFormatting sqref="J105">
    <cfRule type="cellIs" dxfId="328" priority="193" stopIfTrue="1" operator="lessThanOrEqual">
      <formula>9</formula>
    </cfRule>
    <cfRule type="cellIs" dxfId="327" priority="194" stopIfTrue="1" operator="between">
      <formula>9</formula>
      <formula>45</formula>
    </cfRule>
    <cfRule type="cellIs" dxfId="326" priority="195" stopIfTrue="1" operator="greaterThan">
      <formula>45</formula>
    </cfRule>
  </conditionalFormatting>
  <conditionalFormatting sqref="L105">
    <cfRule type="cellIs" dxfId="325" priority="199" stopIfTrue="1" operator="lessThanOrEqual">
      <formula>15</formula>
    </cfRule>
    <cfRule type="cellIs" dxfId="324" priority="200" stopIfTrue="1" operator="between">
      <formula>15</formula>
      <formula>75</formula>
    </cfRule>
    <cfRule type="cellIs" dxfId="323" priority="201" stopIfTrue="1" operator="greaterThan">
      <formula>75</formula>
    </cfRule>
  </conditionalFormatting>
  <conditionalFormatting sqref="M105">
    <cfRule type="cellIs" dxfId="322" priority="202" stopIfTrue="1" operator="lessThanOrEqual">
      <formula>45</formula>
    </cfRule>
    <cfRule type="cellIs" dxfId="321" priority="203" stopIfTrue="1" operator="between">
      <formula>45</formula>
      <formula>225</formula>
    </cfRule>
    <cfRule type="cellIs" dxfId="320" priority="204" stopIfTrue="1" operator="greaterThan">
      <formula>225</formula>
    </cfRule>
  </conditionalFormatting>
  <conditionalFormatting sqref="N105">
    <cfRule type="cellIs" dxfId="319" priority="205" stopIfTrue="1" operator="lessThanOrEqual">
      <formula>3</formula>
    </cfRule>
    <cfRule type="cellIs" dxfId="318" priority="206" stopIfTrue="1" operator="between">
      <formula>3</formula>
      <formula>15</formula>
    </cfRule>
    <cfRule type="cellIs" dxfId="317" priority="207" stopIfTrue="1" operator="greaterThan">
      <formula>15</formula>
    </cfRule>
  </conditionalFormatting>
  <conditionalFormatting sqref="O105">
    <cfRule type="cellIs" dxfId="316" priority="208" stopIfTrue="1" operator="lessThanOrEqual">
      <formula>60</formula>
    </cfRule>
    <cfRule type="cellIs" dxfId="315" priority="209" stopIfTrue="1" operator="between">
      <formula>60</formula>
      <formula>300</formula>
    </cfRule>
    <cfRule type="cellIs" dxfId="314" priority="210" stopIfTrue="1" operator="greaterThan">
      <formula>300</formula>
    </cfRule>
  </conditionalFormatting>
  <conditionalFormatting sqref="K105">
    <cfRule type="cellIs" dxfId="313" priority="196" stopIfTrue="1" operator="lessThanOrEqual">
      <formula>0.3</formula>
    </cfRule>
    <cfRule type="cellIs" dxfId="312" priority="197" stopIfTrue="1" operator="between">
      <formula>0.3</formula>
      <formula>1.5</formula>
    </cfRule>
    <cfRule type="cellIs" dxfId="311" priority="198" stopIfTrue="1" operator="greaterThan">
      <formula>1.5</formula>
    </cfRule>
  </conditionalFormatting>
  <conditionalFormatting sqref="H105">
    <cfRule type="cellIs" dxfId="310" priority="190" operator="greaterThan">
      <formula>75</formula>
    </cfRule>
    <cfRule type="cellIs" dxfId="309" priority="191" operator="between">
      <formula>15</formula>
      <formula>75</formula>
    </cfRule>
    <cfRule type="cellIs" dxfId="308" priority="192" operator="lessThanOrEqual">
      <formula>15</formula>
    </cfRule>
  </conditionalFormatting>
  <conditionalFormatting sqref="J117">
    <cfRule type="cellIs" dxfId="307" priority="172" stopIfTrue="1" operator="lessThanOrEqual">
      <formula>9</formula>
    </cfRule>
    <cfRule type="cellIs" dxfId="306" priority="173" stopIfTrue="1" operator="between">
      <formula>9</formula>
      <formula>45</formula>
    </cfRule>
    <cfRule type="cellIs" dxfId="305" priority="174" stopIfTrue="1" operator="greaterThan">
      <formula>45</formula>
    </cfRule>
  </conditionalFormatting>
  <conditionalFormatting sqref="L117">
    <cfRule type="cellIs" dxfId="304" priority="178" stopIfTrue="1" operator="lessThanOrEqual">
      <formula>15</formula>
    </cfRule>
    <cfRule type="cellIs" dxfId="303" priority="179" stopIfTrue="1" operator="between">
      <formula>15</formula>
      <formula>75</formula>
    </cfRule>
    <cfRule type="cellIs" dxfId="302" priority="180" stopIfTrue="1" operator="greaterThan">
      <formula>75</formula>
    </cfRule>
  </conditionalFormatting>
  <conditionalFormatting sqref="M117">
    <cfRule type="cellIs" dxfId="301" priority="181" stopIfTrue="1" operator="lessThanOrEqual">
      <formula>45</formula>
    </cfRule>
    <cfRule type="cellIs" dxfId="300" priority="182" stopIfTrue="1" operator="between">
      <formula>45</formula>
      <formula>225</formula>
    </cfRule>
    <cfRule type="cellIs" dxfId="299" priority="183" stopIfTrue="1" operator="greaterThan">
      <formula>225</formula>
    </cfRule>
  </conditionalFormatting>
  <conditionalFormatting sqref="N117">
    <cfRule type="cellIs" dxfId="298" priority="184" stopIfTrue="1" operator="lessThanOrEqual">
      <formula>3</formula>
    </cfRule>
    <cfRule type="cellIs" dxfId="297" priority="185" stopIfTrue="1" operator="between">
      <formula>3</formula>
      <formula>15</formula>
    </cfRule>
    <cfRule type="cellIs" dxfId="296" priority="186" stopIfTrue="1" operator="greaterThan">
      <formula>15</formula>
    </cfRule>
  </conditionalFormatting>
  <conditionalFormatting sqref="O117">
    <cfRule type="cellIs" dxfId="295" priority="187" stopIfTrue="1" operator="lessThanOrEqual">
      <formula>60</formula>
    </cfRule>
    <cfRule type="cellIs" dxfId="294" priority="188" stopIfTrue="1" operator="between">
      <formula>60</formula>
      <formula>300</formula>
    </cfRule>
    <cfRule type="cellIs" dxfId="293" priority="189" stopIfTrue="1" operator="greaterThan">
      <formula>300</formula>
    </cfRule>
  </conditionalFormatting>
  <conditionalFormatting sqref="K117">
    <cfRule type="cellIs" dxfId="292" priority="175" stopIfTrue="1" operator="lessThanOrEqual">
      <formula>0.3</formula>
    </cfRule>
    <cfRule type="cellIs" dxfId="291" priority="176" stopIfTrue="1" operator="between">
      <formula>0.3</formula>
      <formula>1.5</formula>
    </cfRule>
    <cfRule type="cellIs" dxfId="290" priority="177" stopIfTrue="1" operator="greaterThan">
      <formula>1.5</formula>
    </cfRule>
  </conditionalFormatting>
  <conditionalFormatting sqref="H117">
    <cfRule type="cellIs" dxfId="289" priority="169" operator="greaterThan">
      <formula>75</formula>
    </cfRule>
    <cfRule type="cellIs" dxfId="288" priority="170" operator="between">
      <formula>15</formula>
      <formula>75</formula>
    </cfRule>
    <cfRule type="cellIs" dxfId="287" priority="171" operator="lessThanOrEqual">
      <formula>15</formula>
    </cfRule>
  </conditionalFormatting>
  <conditionalFormatting sqref="J129">
    <cfRule type="cellIs" dxfId="286" priority="151" stopIfTrue="1" operator="lessThanOrEqual">
      <formula>9</formula>
    </cfRule>
    <cfRule type="cellIs" dxfId="285" priority="152" stopIfTrue="1" operator="between">
      <formula>9</formula>
      <formula>45</formula>
    </cfRule>
    <cfRule type="cellIs" dxfId="284" priority="153" stopIfTrue="1" operator="greaterThan">
      <formula>45</formula>
    </cfRule>
  </conditionalFormatting>
  <conditionalFormatting sqref="L129">
    <cfRule type="cellIs" dxfId="283" priority="157" stopIfTrue="1" operator="lessThanOrEqual">
      <formula>15</formula>
    </cfRule>
    <cfRule type="cellIs" dxfId="282" priority="158" stopIfTrue="1" operator="between">
      <formula>15</formula>
      <formula>75</formula>
    </cfRule>
    <cfRule type="cellIs" dxfId="281" priority="159" stopIfTrue="1" operator="greaterThan">
      <formula>75</formula>
    </cfRule>
  </conditionalFormatting>
  <conditionalFormatting sqref="M129">
    <cfRule type="cellIs" dxfId="280" priority="160" stopIfTrue="1" operator="lessThanOrEqual">
      <formula>45</formula>
    </cfRule>
    <cfRule type="cellIs" dxfId="279" priority="161" stopIfTrue="1" operator="between">
      <formula>45</formula>
      <formula>225</formula>
    </cfRule>
    <cfRule type="cellIs" dxfId="278" priority="162" stopIfTrue="1" operator="greaterThan">
      <formula>225</formula>
    </cfRule>
  </conditionalFormatting>
  <conditionalFormatting sqref="N129">
    <cfRule type="cellIs" dxfId="277" priority="163" stopIfTrue="1" operator="lessThanOrEqual">
      <formula>3</formula>
    </cfRule>
    <cfRule type="cellIs" dxfId="276" priority="164" stopIfTrue="1" operator="between">
      <formula>3</formula>
      <formula>15</formula>
    </cfRule>
    <cfRule type="cellIs" dxfId="275" priority="165" stopIfTrue="1" operator="greaterThan">
      <formula>15</formula>
    </cfRule>
  </conditionalFormatting>
  <conditionalFormatting sqref="O129">
    <cfRule type="cellIs" dxfId="274" priority="166" stopIfTrue="1" operator="lessThanOrEqual">
      <formula>60</formula>
    </cfRule>
    <cfRule type="cellIs" dxfId="273" priority="167" stopIfTrue="1" operator="between">
      <formula>60</formula>
      <formula>300</formula>
    </cfRule>
    <cfRule type="cellIs" dxfId="272" priority="168" stopIfTrue="1" operator="greaterThan">
      <formula>300</formula>
    </cfRule>
  </conditionalFormatting>
  <conditionalFormatting sqref="K129">
    <cfRule type="cellIs" dxfId="271" priority="154" stopIfTrue="1" operator="lessThanOrEqual">
      <formula>0.3</formula>
    </cfRule>
    <cfRule type="cellIs" dxfId="270" priority="155" stopIfTrue="1" operator="between">
      <formula>0.3</formula>
      <formula>1.5</formula>
    </cfRule>
    <cfRule type="cellIs" dxfId="269" priority="156" stopIfTrue="1" operator="greaterThan">
      <formula>1.5</formula>
    </cfRule>
  </conditionalFormatting>
  <conditionalFormatting sqref="H129">
    <cfRule type="cellIs" dxfId="268" priority="148" operator="greaterThan">
      <formula>75</formula>
    </cfRule>
    <cfRule type="cellIs" dxfId="267" priority="149" operator="between">
      <formula>15</formula>
      <formula>75</formula>
    </cfRule>
    <cfRule type="cellIs" dxfId="266" priority="150" operator="lessThanOrEqual">
      <formula>15</formula>
    </cfRule>
  </conditionalFormatting>
  <conditionalFormatting sqref="J147">
    <cfRule type="cellIs" dxfId="265" priority="130" stopIfTrue="1" operator="lessThanOrEqual">
      <formula>9</formula>
    </cfRule>
    <cfRule type="cellIs" dxfId="264" priority="131" stopIfTrue="1" operator="between">
      <formula>9</formula>
      <formula>45</formula>
    </cfRule>
    <cfRule type="cellIs" dxfId="263" priority="132" stopIfTrue="1" operator="greaterThan">
      <formula>45</formula>
    </cfRule>
  </conditionalFormatting>
  <conditionalFormatting sqref="L147">
    <cfRule type="cellIs" dxfId="262" priority="136" stopIfTrue="1" operator="lessThanOrEqual">
      <formula>15</formula>
    </cfRule>
    <cfRule type="cellIs" dxfId="261" priority="137" stopIfTrue="1" operator="between">
      <formula>15</formula>
      <formula>75</formula>
    </cfRule>
    <cfRule type="cellIs" dxfId="260" priority="138" stopIfTrue="1" operator="greaterThan">
      <formula>75</formula>
    </cfRule>
  </conditionalFormatting>
  <conditionalFormatting sqref="M147">
    <cfRule type="cellIs" dxfId="259" priority="139" stopIfTrue="1" operator="lessThanOrEqual">
      <formula>45</formula>
    </cfRule>
    <cfRule type="cellIs" dxfId="258" priority="140" stopIfTrue="1" operator="between">
      <formula>45</formula>
      <formula>225</formula>
    </cfRule>
    <cfRule type="cellIs" dxfId="257" priority="141" stopIfTrue="1" operator="greaterThan">
      <formula>225</formula>
    </cfRule>
  </conditionalFormatting>
  <conditionalFormatting sqref="N147">
    <cfRule type="cellIs" dxfId="256" priority="142" stopIfTrue="1" operator="lessThanOrEqual">
      <formula>3</formula>
    </cfRule>
    <cfRule type="cellIs" dxfId="255" priority="143" stopIfTrue="1" operator="between">
      <formula>3</formula>
      <formula>15</formula>
    </cfRule>
    <cfRule type="cellIs" dxfId="254" priority="144" stopIfTrue="1" operator="greaterThan">
      <formula>15</formula>
    </cfRule>
  </conditionalFormatting>
  <conditionalFormatting sqref="O147">
    <cfRule type="cellIs" dxfId="253" priority="145" stopIfTrue="1" operator="lessThanOrEqual">
      <formula>60</formula>
    </cfRule>
    <cfRule type="cellIs" dxfId="252" priority="146" stopIfTrue="1" operator="between">
      <formula>60</formula>
      <formula>300</formula>
    </cfRule>
    <cfRule type="cellIs" dxfId="251" priority="147" stopIfTrue="1" operator="greaterThan">
      <formula>300</formula>
    </cfRule>
  </conditionalFormatting>
  <conditionalFormatting sqref="K147">
    <cfRule type="cellIs" dxfId="250" priority="133" stopIfTrue="1" operator="lessThanOrEqual">
      <formula>0.3</formula>
    </cfRule>
    <cfRule type="cellIs" dxfId="249" priority="134" stopIfTrue="1" operator="between">
      <formula>0.3</formula>
      <formula>1.5</formula>
    </cfRule>
    <cfRule type="cellIs" dxfId="248" priority="135" stopIfTrue="1" operator="greaterThan">
      <formula>1.5</formula>
    </cfRule>
  </conditionalFormatting>
  <conditionalFormatting sqref="H147">
    <cfRule type="cellIs" dxfId="247" priority="127" operator="greaterThan">
      <formula>75</formula>
    </cfRule>
    <cfRule type="cellIs" dxfId="246" priority="128" operator="between">
      <formula>15</formula>
      <formula>75</formula>
    </cfRule>
    <cfRule type="cellIs" dxfId="245" priority="129" operator="lessThanOrEqual">
      <formula>15</formula>
    </cfRule>
  </conditionalFormatting>
  <conditionalFormatting sqref="J159">
    <cfRule type="cellIs" dxfId="244" priority="109" stopIfTrue="1" operator="lessThanOrEqual">
      <formula>9</formula>
    </cfRule>
    <cfRule type="cellIs" dxfId="243" priority="110" stopIfTrue="1" operator="between">
      <formula>9</formula>
      <formula>45</formula>
    </cfRule>
    <cfRule type="cellIs" dxfId="242" priority="111" stopIfTrue="1" operator="greaterThan">
      <formula>45</formula>
    </cfRule>
  </conditionalFormatting>
  <conditionalFormatting sqref="L159">
    <cfRule type="cellIs" dxfId="241" priority="115" stopIfTrue="1" operator="lessThanOrEqual">
      <formula>15</formula>
    </cfRule>
    <cfRule type="cellIs" dxfId="240" priority="116" stopIfTrue="1" operator="between">
      <formula>15</formula>
      <formula>75</formula>
    </cfRule>
    <cfRule type="cellIs" dxfId="239" priority="117" stopIfTrue="1" operator="greaterThan">
      <formula>75</formula>
    </cfRule>
  </conditionalFormatting>
  <conditionalFormatting sqref="M159">
    <cfRule type="cellIs" dxfId="238" priority="118" stopIfTrue="1" operator="lessThanOrEqual">
      <formula>45</formula>
    </cfRule>
    <cfRule type="cellIs" dxfId="237" priority="119" stopIfTrue="1" operator="between">
      <formula>45</formula>
      <formula>225</formula>
    </cfRule>
    <cfRule type="cellIs" dxfId="236" priority="120" stopIfTrue="1" operator="greaterThan">
      <formula>225</formula>
    </cfRule>
  </conditionalFormatting>
  <conditionalFormatting sqref="N159">
    <cfRule type="cellIs" dxfId="235" priority="121" stopIfTrue="1" operator="lessThanOrEqual">
      <formula>3</formula>
    </cfRule>
    <cfRule type="cellIs" dxfId="234" priority="122" stopIfTrue="1" operator="between">
      <formula>3</formula>
      <formula>15</formula>
    </cfRule>
    <cfRule type="cellIs" dxfId="233" priority="123" stopIfTrue="1" operator="greaterThan">
      <formula>15</formula>
    </cfRule>
  </conditionalFormatting>
  <conditionalFormatting sqref="O159">
    <cfRule type="cellIs" dxfId="232" priority="124" stopIfTrue="1" operator="lessThanOrEqual">
      <formula>60</formula>
    </cfRule>
    <cfRule type="cellIs" dxfId="231" priority="125" stopIfTrue="1" operator="between">
      <formula>60</formula>
      <formula>300</formula>
    </cfRule>
    <cfRule type="cellIs" dxfId="230" priority="126" stopIfTrue="1" operator="greaterThan">
      <formula>300</formula>
    </cfRule>
  </conditionalFormatting>
  <conditionalFormatting sqref="K159">
    <cfRule type="cellIs" dxfId="229" priority="112" stopIfTrue="1" operator="lessThanOrEqual">
      <formula>0.3</formula>
    </cfRule>
    <cfRule type="cellIs" dxfId="228" priority="113" stopIfTrue="1" operator="between">
      <formula>0.3</formula>
      <formula>1.5</formula>
    </cfRule>
    <cfRule type="cellIs" dxfId="227" priority="114" stopIfTrue="1" operator="greaterThan">
      <formula>1.5</formula>
    </cfRule>
  </conditionalFormatting>
  <conditionalFormatting sqref="H159">
    <cfRule type="cellIs" dxfId="226" priority="106" operator="greaterThan">
      <formula>75</formula>
    </cfRule>
    <cfRule type="cellIs" dxfId="225" priority="107" operator="between">
      <formula>15</formula>
      <formula>75</formula>
    </cfRule>
    <cfRule type="cellIs" dxfId="224" priority="108" operator="lessThanOrEqual">
      <formula>15</formula>
    </cfRule>
  </conditionalFormatting>
  <conditionalFormatting sqref="J171">
    <cfRule type="cellIs" dxfId="223" priority="88" stopIfTrue="1" operator="lessThanOrEqual">
      <formula>9</formula>
    </cfRule>
    <cfRule type="cellIs" dxfId="222" priority="89" stopIfTrue="1" operator="between">
      <formula>9</formula>
      <formula>45</formula>
    </cfRule>
    <cfRule type="cellIs" dxfId="221" priority="90" stopIfTrue="1" operator="greaterThan">
      <formula>45</formula>
    </cfRule>
  </conditionalFormatting>
  <conditionalFormatting sqref="L171">
    <cfRule type="cellIs" dxfId="220" priority="94" stopIfTrue="1" operator="lessThanOrEqual">
      <formula>15</formula>
    </cfRule>
    <cfRule type="cellIs" dxfId="219" priority="95" stopIfTrue="1" operator="between">
      <formula>15</formula>
      <formula>75</formula>
    </cfRule>
    <cfRule type="cellIs" dxfId="218" priority="96" stopIfTrue="1" operator="greaterThan">
      <formula>75</formula>
    </cfRule>
  </conditionalFormatting>
  <conditionalFormatting sqref="M171">
    <cfRule type="cellIs" dxfId="217" priority="97" stopIfTrue="1" operator="lessThanOrEqual">
      <formula>45</formula>
    </cfRule>
    <cfRule type="cellIs" dxfId="216" priority="98" stopIfTrue="1" operator="between">
      <formula>45</formula>
      <formula>225</formula>
    </cfRule>
    <cfRule type="cellIs" dxfId="215" priority="99" stopIfTrue="1" operator="greaterThan">
      <formula>225</formula>
    </cfRule>
  </conditionalFormatting>
  <conditionalFormatting sqref="N171">
    <cfRule type="cellIs" dxfId="214" priority="100" stopIfTrue="1" operator="lessThanOrEqual">
      <formula>3</formula>
    </cfRule>
    <cfRule type="cellIs" dxfId="213" priority="101" stopIfTrue="1" operator="between">
      <formula>3</formula>
      <formula>15</formula>
    </cfRule>
    <cfRule type="cellIs" dxfId="212" priority="102" stopIfTrue="1" operator="greaterThan">
      <formula>15</formula>
    </cfRule>
  </conditionalFormatting>
  <conditionalFormatting sqref="O171">
    <cfRule type="cellIs" dxfId="211" priority="103" stopIfTrue="1" operator="lessThanOrEqual">
      <formula>60</formula>
    </cfRule>
    <cfRule type="cellIs" dxfId="210" priority="104" stopIfTrue="1" operator="between">
      <formula>60</formula>
      <formula>300</formula>
    </cfRule>
    <cfRule type="cellIs" dxfId="209" priority="105" stopIfTrue="1" operator="greaterThan">
      <formula>300</formula>
    </cfRule>
  </conditionalFormatting>
  <conditionalFormatting sqref="K171">
    <cfRule type="cellIs" dxfId="208" priority="91" stopIfTrue="1" operator="lessThanOrEqual">
      <formula>0.3</formula>
    </cfRule>
    <cfRule type="cellIs" dxfId="207" priority="92" stopIfTrue="1" operator="between">
      <formula>0.3</formula>
      <formula>1.5</formula>
    </cfRule>
    <cfRule type="cellIs" dxfId="206" priority="93" stopIfTrue="1" operator="greaterThan">
      <formula>1.5</formula>
    </cfRule>
  </conditionalFormatting>
  <conditionalFormatting sqref="H171">
    <cfRule type="cellIs" dxfId="205" priority="85" operator="greaterThan">
      <formula>75</formula>
    </cfRule>
    <cfRule type="cellIs" dxfId="204" priority="86" operator="between">
      <formula>15</formula>
      <formula>75</formula>
    </cfRule>
    <cfRule type="cellIs" dxfId="203" priority="87" operator="lessThanOrEqual">
      <formula>15</formula>
    </cfRule>
  </conditionalFormatting>
  <conditionalFormatting sqref="J183">
    <cfRule type="cellIs" dxfId="202" priority="67" stopIfTrue="1" operator="lessThanOrEqual">
      <formula>9</formula>
    </cfRule>
    <cfRule type="cellIs" dxfId="201" priority="68" stopIfTrue="1" operator="between">
      <formula>9</formula>
      <formula>45</formula>
    </cfRule>
    <cfRule type="cellIs" dxfId="200" priority="69" stopIfTrue="1" operator="greaterThan">
      <formula>45</formula>
    </cfRule>
  </conditionalFormatting>
  <conditionalFormatting sqref="L183">
    <cfRule type="cellIs" dxfId="199" priority="73" stopIfTrue="1" operator="lessThanOrEqual">
      <formula>15</formula>
    </cfRule>
    <cfRule type="cellIs" dxfId="198" priority="74" stopIfTrue="1" operator="between">
      <formula>15</formula>
      <formula>75</formula>
    </cfRule>
    <cfRule type="cellIs" dxfId="197" priority="75" stopIfTrue="1" operator="greaterThan">
      <formula>75</formula>
    </cfRule>
  </conditionalFormatting>
  <conditionalFormatting sqref="M183">
    <cfRule type="cellIs" dxfId="196" priority="76" stopIfTrue="1" operator="lessThanOrEqual">
      <formula>45</formula>
    </cfRule>
    <cfRule type="cellIs" dxfId="195" priority="77" stopIfTrue="1" operator="between">
      <formula>45</formula>
      <formula>225</formula>
    </cfRule>
    <cfRule type="cellIs" dxfId="194" priority="78" stopIfTrue="1" operator="greaterThan">
      <formula>225</formula>
    </cfRule>
  </conditionalFormatting>
  <conditionalFormatting sqref="N183">
    <cfRule type="cellIs" dxfId="193" priority="79" stopIfTrue="1" operator="lessThanOrEqual">
      <formula>3</formula>
    </cfRule>
    <cfRule type="cellIs" dxfId="192" priority="80" stopIfTrue="1" operator="between">
      <formula>3</formula>
      <formula>15</formula>
    </cfRule>
    <cfRule type="cellIs" dxfId="191" priority="81" stopIfTrue="1" operator="greaterThan">
      <formula>15</formula>
    </cfRule>
  </conditionalFormatting>
  <conditionalFormatting sqref="O183">
    <cfRule type="cellIs" dxfId="190" priority="82" stopIfTrue="1" operator="lessThanOrEqual">
      <formula>60</formula>
    </cfRule>
    <cfRule type="cellIs" dxfId="189" priority="83" stopIfTrue="1" operator="between">
      <formula>60</formula>
      <formula>300</formula>
    </cfRule>
    <cfRule type="cellIs" dxfId="188" priority="84" stopIfTrue="1" operator="greaterThan">
      <formula>300</formula>
    </cfRule>
  </conditionalFormatting>
  <conditionalFormatting sqref="K183">
    <cfRule type="cellIs" dxfId="187" priority="70" stopIfTrue="1" operator="lessThanOrEqual">
      <formula>0.3</formula>
    </cfRule>
    <cfRule type="cellIs" dxfId="186" priority="71" stopIfTrue="1" operator="between">
      <formula>0.3</formula>
      <formula>1.5</formula>
    </cfRule>
    <cfRule type="cellIs" dxfId="185" priority="72" stopIfTrue="1" operator="greaterThan">
      <formula>1.5</formula>
    </cfRule>
  </conditionalFormatting>
  <conditionalFormatting sqref="H183">
    <cfRule type="cellIs" dxfId="184" priority="64" operator="greaterThan">
      <formula>75</formula>
    </cfRule>
    <cfRule type="cellIs" dxfId="183" priority="65" operator="between">
      <formula>15</formula>
      <formula>75</formula>
    </cfRule>
    <cfRule type="cellIs" dxfId="182" priority="66" operator="lessThanOrEqual">
      <formula>15</formula>
    </cfRule>
  </conditionalFormatting>
  <conditionalFormatting sqref="J195">
    <cfRule type="cellIs" dxfId="181" priority="46" stopIfTrue="1" operator="lessThanOrEqual">
      <formula>9</formula>
    </cfRule>
    <cfRule type="cellIs" dxfId="180" priority="47" stopIfTrue="1" operator="between">
      <formula>9</formula>
      <formula>45</formula>
    </cfRule>
    <cfRule type="cellIs" dxfId="179" priority="48" stopIfTrue="1" operator="greaterThan">
      <formula>45</formula>
    </cfRule>
  </conditionalFormatting>
  <conditionalFormatting sqref="L195">
    <cfRule type="cellIs" dxfId="178" priority="52" stopIfTrue="1" operator="lessThanOrEqual">
      <formula>15</formula>
    </cfRule>
    <cfRule type="cellIs" dxfId="177" priority="53" stopIfTrue="1" operator="between">
      <formula>15</formula>
      <formula>75</formula>
    </cfRule>
    <cfRule type="cellIs" dxfId="176" priority="54" stopIfTrue="1" operator="greaterThan">
      <formula>75</formula>
    </cfRule>
  </conditionalFormatting>
  <conditionalFormatting sqref="M195">
    <cfRule type="cellIs" dxfId="175" priority="55" stopIfTrue="1" operator="lessThanOrEqual">
      <formula>45</formula>
    </cfRule>
    <cfRule type="cellIs" dxfId="174" priority="56" stopIfTrue="1" operator="between">
      <formula>45</formula>
      <formula>225</formula>
    </cfRule>
    <cfRule type="cellIs" dxfId="173" priority="57" stopIfTrue="1" operator="greaterThan">
      <formula>225</formula>
    </cfRule>
  </conditionalFormatting>
  <conditionalFormatting sqref="N195">
    <cfRule type="cellIs" dxfId="172" priority="58" stopIfTrue="1" operator="lessThanOrEqual">
      <formula>3</formula>
    </cfRule>
    <cfRule type="cellIs" dxfId="171" priority="59" stopIfTrue="1" operator="between">
      <formula>3</formula>
      <formula>15</formula>
    </cfRule>
    <cfRule type="cellIs" dxfId="170" priority="60" stopIfTrue="1" operator="greaterThan">
      <formula>15</formula>
    </cfRule>
  </conditionalFormatting>
  <conditionalFormatting sqref="O195">
    <cfRule type="cellIs" dxfId="169" priority="61" stopIfTrue="1" operator="lessThanOrEqual">
      <formula>60</formula>
    </cfRule>
    <cfRule type="cellIs" dxfId="168" priority="62" stopIfTrue="1" operator="between">
      <formula>60</formula>
      <formula>300</formula>
    </cfRule>
    <cfRule type="cellIs" dxfId="167" priority="63" stopIfTrue="1" operator="greaterThan">
      <formula>300</formula>
    </cfRule>
  </conditionalFormatting>
  <conditionalFormatting sqref="K195">
    <cfRule type="cellIs" dxfId="166" priority="49" stopIfTrue="1" operator="lessThanOrEqual">
      <formula>0.3</formula>
    </cfRule>
    <cfRule type="cellIs" dxfId="165" priority="50" stopIfTrue="1" operator="between">
      <formula>0.3</formula>
      <formula>1.5</formula>
    </cfRule>
    <cfRule type="cellIs" dxfId="164" priority="51" stopIfTrue="1" operator="greaterThan">
      <formula>1.5</formula>
    </cfRule>
  </conditionalFormatting>
  <conditionalFormatting sqref="H195">
    <cfRule type="cellIs" dxfId="163" priority="43" operator="greaterThan">
      <formula>75</formula>
    </cfRule>
    <cfRule type="cellIs" dxfId="162" priority="44" operator="between">
      <formula>15</formula>
      <formula>75</formula>
    </cfRule>
    <cfRule type="cellIs" dxfId="161" priority="45" operator="lessThanOrEqual">
      <formula>15</formula>
    </cfRule>
  </conditionalFormatting>
  <conditionalFormatting sqref="J207">
    <cfRule type="cellIs" dxfId="160" priority="25" stopIfTrue="1" operator="lessThanOrEqual">
      <formula>9</formula>
    </cfRule>
    <cfRule type="cellIs" dxfId="159" priority="26" stopIfTrue="1" operator="between">
      <formula>9</formula>
      <formula>45</formula>
    </cfRule>
    <cfRule type="cellIs" dxfId="158" priority="27" stopIfTrue="1" operator="greaterThan">
      <formula>45</formula>
    </cfRule>
  </conditionalFormatting>
  <conditionalFormatting sqref="L207">
    <cfRule type="cellIs" dxfId="157" priority="31" stopIfTrue="1" operator="lessThanOrEqual">
      <formula>15</formula>
    </cfRule>
    <cfRule type="cellIs" dxfId="156" priority="32" stopIfTrue="1" operator="between">
      <formula>15</formula>
      <formula>75</formula>
    </cfRule>
    <cfRule type="cellIs" dxfId="155" priority="33" stopIfTrue="1" operator="greaterThan">
      <formula>75</formula>
    </cfRule>
  </conditionalFormatting>
  <conditionalFormatting sqref="M207">
    <cfRule type="cellIs" dxfId="154" priority="34" stopIfTrue="1" operator="lessThanOrEqual">
      <formula>45</formula>
    </cfRule>
    <cfRule type="cellIs" dxfId="153" priority="35" stopIfTrue="1" operator="between">
      <formula>45</formula>
      <formula>225</formula>
    </cfRule>
    <cfRule type="cellIs" dxfId="152" priority="36" stopIfTrue="1" operator="greaterThan">
      <formula>225</formula>
    </cfRule>
  </conditionalFormatting>
  <conditionalFormatting sqref="N207">
    <cfRule type="cellIs" dxfId="151" priority="37" stopIfTrue="1" operator="lessThanOrEqual">
      <formula>3</formula>
    </cfRule>
    <cfRule type="cellIs" dxfId="150" priority="38" stopIfTrue="1" operator="between">
      <formula>3</formula>
      <formula>15</formula>
    </cfRule>
    <cfRule type="cellIs" dxfId="149" priority="39" stopIfTrue="1" operator="greaterThan">
      <formula>15</formula>
    </cfRule>
  </conditionalFormatting>
  <conditionalFormatting sqref="O207">
    <cfRule type="cellIs" dxfId="148" priority="40" stopIfTrue="1" operator="lessThanOrEqual">
      <formula>60</formula>
    </cfRule>
    <cfRule type="cellIs" dxfId="147" priority="41" stopIfTrue="1" operator="between">
      <formula>60</formula>
      <formula>300</formula>
    </cfRule>
    <cfRule type="cellIs" dxfId="146" priority="42" stopIfTrue="1" operator="greaterThan">
      <formula>300</formula>
    </cfRule>
  </conditionalFormatting>
  <conditionalFormatting sqref="K207">
    <cfRule type="cellIs" dxfId="145" priority="28" stopIfTrue="1" operator="lessThanOrEqual">
      <formula>0.3</formula>
    </cfRule>
    <cfRule type="cellIs" dxfId="144" priority="29" stopIfTrue="1" operator="between">
      <formula>0.3</formula>
      <formula>1.5</formula>
    </cfRule>
    <cfRule type="cellIs" dxfId="143" priority="30" stopIfTrue="1" operator="greaterThan">
      <formula>1.5</formula>
    </cfRule>
  </conditionalFormatting>
  <conditionalFormatting sqref="H207">
    <cfRule type="cellIs" dxfId="142" priority="22" operator="greaterThan">
      <formula>75</formula>
    </cfRule>
    <cfRule type="cellIs" dxfId="141" priority="23" operator="between">
      <formula>15</formula>
      <formula>75</formula>
    </cfRule>
    <cfRule type="cellIs" dxfId="140" priority="24" operator="lessThanOrEqual">
      <formula>15</formula>
    </cfRule>
  </conditionalFormatting>
  <conditionalFormatting sqref="J219">
    <cfRule type="cellIs" dxfId="139" priority="4" stopIfTrue="1" operator="lessThanOrEqual">
      <formula>9</formula>
    </cfRule>
    <cfRule type="cellIs" dxfId="138" priority="5" stopIfTrue="1" operator="between">
      <formula>9</formula>
      <formula>45</formula>
    </cfRule>
    <cfRule type="cellIs" dxfId="137" priority="6" stopIfTrue="1" operator="greaterThan">
      <formula>45</formula>
    </cfRule>
  </conditionalFormatting>
  <conditionalFormatting sqref="L219">
    <cfRule type="cellIs" dxfId="136" priority="10" stopIfTrue="1" operator="lessThanOrEqual">
      <formula>15</formula>
    </cfRule>
    <cfRule type="cellIs" dxfId="135" priority="11" stopIfTrue="1" operator="between">
      <formula>15</formula>
      <formula>75</formula>
    </cfRule>
    <cfRule type="cellIs" dxfId="134" priority="12" stopIfTrue="1" operator="greaterThan">
      <formula>75</formula>
    </cfRule>
  </conditionalFormatting>
  <conditionalFormatting sqref="M219">
    <cfRule type="cellIs" dxfId="133" priority="13" stopIfTrue="1" operator="lessThanOrEqual">
      <formula>45</formula>
    </cfRule>
    <cfRule type="cellIs" dxfId="132" priority="14" stopIfTrue="1" operator="between">
      <formula>45</formula>
      <formula>225</formula>
    </cfRule>
    <cfRule type="cellIs" dxfId="131" priority="15" stopIfTrue="1" operator="greaterThan">
      <formula>225</formula>
    </cfRule>
  </conditionalFormatting>
  <conditionalFormatting sqref="N219">
    <cfRule type="cellIs" dxfId="130" priority="16" stopIfTrue="1" operator="lessThanOrEqual">
      <formula>3</formula>
    </cfRule>
    <cfRule type="cellIs" dxfId="129" priority="17" stopIfTrue="1" operator="between">
      <formula>3</formula>
      <formula>15</formula>
    </cfRule>
    <cfRule type="cellIs" dxfId="128" priority="18" stopIfTrue="1" operator="greaterThan">
      <formula>15</formula>
    </cfRule>
  </conditionalFormatting>
  <conditionalFormatting sqref="O219">
    <cfRule type="cellIs" dxfId="127" priority="19" stopIfTrue="1" operator="lessThanOrEqual">
      <formula>60</formula>
    </cfRule>
    <cfRule type="cellIs" dxfId="126" priority="20" stopIfTrue="1" operator="between">
      <formula>60</formula>
      <formula>300</formula>
    </cfRule>
    <cfRule type="cellIs" dxfId="125" priority="21" stopIfTrue="1" operator="greaterThan">
      <formula>300</formula>
    </cfRule>
  </conditionalFormatting>
  <conditionalFormatting sqref="K219">
    <cfRule type="cellIs" dxfId="124" priority="7" stopIfTrue="1" operator="lessThanOrEqual">
      <formula>0.3</formula>
    </cfRule>
    <cfRule type="cellIs" dxfId="123" priority="8" stopIfTrue="1" operator="between">
      <formula>0.3</formula>
      <formula>1.5</formula>
    </cfRule>
    <cfRule type="cellIs" dxfId="122" priority="9" stopIfTrue="1" operator="greaterThan">
      <formula>1.5</formula>
    </cfRule>
  </conditionalFormatting>
  <conditionalFormatting sqref="H219">
    <cfRule type="cellIs" dxfId="121" priority="1" operator="greaterThan">
      <formula>75</formula>
    </cfRule>
    <cfRule type="cellIs" dxfId="120" priority="2" operator="between">
      <formula>15</formula>
      <formula>75</formula>
    </cfRule>
    <cfRule type="cellIs" dxfId="119" priority="3" operator="lessThanOrEqual">
      <formula>15</formula>
    </cfRule>
  </conditionalFormatting>
  <printOptions horizontalCentered="1"/>
  <pageMargins left="0.78740157480314965" right="0.78740157480314965" top="0.98425196850393704" bottom="0.98425196850393704" header="0.51181102362204722" footer="0.51181102362204722"/>
  <pageSetup paperSize="9" scale="80"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659FD-E4EF-4E38-ACF0-F1657575DF0A}">
  <dimension ref="A1:AN213"/>
  <sheetViews>
    <sheetView workbookViewId="0">
      <pane ySplit="12" topLeftCell="A13" activePane="bottomLeft" state="frozen"/>
      <selection pane="bottomLeft" activeCell="S6" sqref="S6"/>
    </sheetView>
  </sheetViews>
  <sheetFormatPr defaultRowHeight="12.75" x14ac:dyDescent="0.2"/>
  <cols>
    <col min="1" max="1" width="5" customWidth="1"/>
    <col min="2" max="2" width="28" customWidth="1"/>
    <col min="3" max="3" width="10.85546875" style="179" customWidth="1"/>
    <col min="4" max="4" width="12.140625" customWidth="1"/>
    <col min="5" max="5" width="12.140625" style="180" customWidth="1"/>
    <col min="6" max="7" width="12.140625" style="181" customWidth="1"/>
    <col min="8" max="9" width="12.140625" customWidth="1"/>
    <col min="10" max="11" width="12.140625" style="180" customWidth="1"/>
    <col min="12" max="13" width="12.140625" style="182" customWidth="1"/>
    <col min="14" max="16" width="11" style="181" customWidth="1"/>
    <col min="17" max="17" width="11" style="84" customWidth="1"/>
    <col min="18" max="18" width="11" style="181" customWidth="1"/>
    <col min="19" max="19" width="11" style="84" customWidth="1"/>
    <col min="20" max="20" width="15.140625" style="84" customWidth="1"/>
    <col min="21" max="21" width="14.140625" style="181" customWidth="1"/>
    <col min="22" max="40" width="9.140625" style="183"/>
  </cols>
  <sheetData>
    <row r="1" spans="1:40" x14ac:dyDescent="0.2">
      <c r="A1" s="101" t="s">
        <v>9</v>
      </c>
      <c r="B1" s="101"/>
      <c r="C1" s="184"/>
      <c r="D1" s="185"/>
      <c r="E1" s="9"/>
      <c r="F1" s="104" t="s">
        <v>166</v>
      </c>
      <c r="G1" s="186"/>
      <c r="H1" s="185"/>
      <c r="I1" s="185"/>
      <c r="J1" s="185"/>
      <c r="K1" s="187"/>
      <c r="L1" s="187"/>
      <c r="M1" s="187"/>
      <c r="N1" s="188"/>
      <c r="O1" s="188"/>
      <c r="P1" s="188"/>
      <c r="Q1" s="107"/>
      <c r="R1" s="188"/>
      <c r="S1" s="107"/>
      <c r="T1" s="107"/>
      <c r="U1" s="188"/>
    </row>
    <row r="2" spans="1:40" x14ac:dyDescent="0.2">
      <c r="A2" s="189"/>
      <c r="B2" s="189"/>
      <c r="C2" s="184"/>
      <c r="D2" s="184"/>
      <c r="E2" s="190"/>
      <c r="F2" s="104" t="s">
        <v>203</v>
      </c>
      <c r="G2" s="186"/>
      <c r="H2" s="185"/>
      <c r="I2" s="185"/>
      <c r="J2" s="185"/>
      <c r="K2" s="187"/>
      <c r="L2" s="187"/>
      <c r="M2" s="187"/>
      <c r="N2" s="188"/>
      <c r="O2" s="188"/>
      <c r="P2" s="188"/>
      <c r="Q2" s="107"/>
      <c r="R2" s="188"/>
      <c r="S2" s="107"/>
      <c r="T2" s="107"/>
      <c r="U2" s="188"/>
    </row>
    <row r="3" spans="1:40" x14ac:dyDescent="0.2">
      <c r="A3" s="189"/>
      <c r="B3" s="189"/>
      <c r="C3" s="184"/>
      <c r="D3" s="185"/>
      <c r="E3" s="185"/>
      <c r="F3" s="186"/>
      <c r="G3" s="186"/>
      <c r="H3" s="185"/>
      <c r="I3" s="185"/>
      <c r="J3" s="185"/>
      <c r="K3" s="187"/>
      <c r="L3" s="187"/>
      <c r="M3" s="187"/>
      <c r="N3" s="188"/>
      <c r="O3" s="188"/>
      <c r="P3" s="188"/>
      <c r="Q3" s="107"/>
      <c r="R3" s="188"/>
      <c r="S3" s="107"/>
      <c r="T3" s="107"/>
      <c r="U3" s="188"/>
    </row>
    <row r="4" spans="1:40" x14ac:dyDescent="0.2">
      <c r="A4" s="189"/>
      <c r="B4" s="189"/>
      <c r="C4" s="184"/>
      <c r="D4" s="185"/>
      <c r="E4" s="191"/>
      <c r="F4" s="188"/>
      <c r="G4" s="188"/>
      <c r="H4" s="185"/>
      <c r="I4" s="185"/>
      <c r="J4" s="192"/>
      <c r="K4" s="185"/>
      <c r="L4" s="187"/>
      <c r="M4" s="187"/>
      <c r="N4" s="188"/>
      <c r="O4" s="188"/>
      <c r="P4" s="188"/>
      <c r="Q4" s="107"/>
      <c r="R4" s="188"/>
      <c r="S4" s="107"/>
      <c r="T4" s="107"/>
      <c r="U4" s="188"/>
    </row>
    <row r="5" spans="1:40" x14ac:dyDescent="0.2">
      <c r="A5" s="108" t="s">
        <v>167</v>
      </c>
      <c r="B5" s="189"/>
      <c r="C5" s="184"/>
      <c r="D5" s="185"/>
      <c r="E5" s="191"/>
      <c r="F5" s="188"/>
      <c r="G5" s="188"/>
      <c r="H5" s="185"/>
      <c r="I5" s="185"/>
      <c r="J5" s="192"/>
      <c r="K5" s="185"/>
      <c r="L5" s="187"/>
      <c r="M5" s="187"/>
      <c r="N5" s="188"/>
      <c r="O5" s="188"/>
      <c r="P5" s="188"/>
      <c r="Q5" s="107"/>
      <c r="R5" s="188"/>
      <c r="S5" s="107"/>
      <c r="T5" s="107"/>
      <c r="U5" s="188"/>
    </row>
    <row r="6" spans="1:40" x14ac:dyDescent="0.2">
      <c r="A6" s="108" t="s">
        <v>202</v>
      </c>
      <c r="B6" s="189"/>
      <c r="C6" s="184"/>
      <c r="D6" s="185"/>
      <c r="E6" s="191"/>
      <c r="F6" s="188"/>
      <c r="G6" s="188"/>
      <c r="H6" s="185"/>
      <c r="I6" s="185"/>
      <c r="J6" s="192"/>
      <c r="K6" s="185"/>
      <c r="L6" s="187"/>
      <c r="M6" s="187"/>
      <c r="N6" s="188"/>
      <c r="O6" s="188"/>
      <c r="P6" s="188"/>
      <c r="Q6" s="107"/>
      <c r="R6" s="188"/>
      <c r="S6" s="107"/>
      <c r="T6" s="107"/>
      <c r="U6" s="188"/>
    </row>
    <row r="7" spans="1:40" x14ac:dyDescent="0.2">
      <c r="A7" s="189"/>
      <c r="B7" s="189"/>
      <c r="C7" s="184"/>
      <c r="D7" s="185"/>
      <c r="E7" s="191"/>
      <c r="F7" s="188"/>
      <c r="G7" s="188"/>
      <c r="H7" s="185"/>
      <c r="I7" s="185"/>
      <c r="J7" s="192"/>
      <c r="K7" s="185"/>
      <c r="L7" s="187"/>
      <c r="M7" s="187"/>
      <c r="N7" s="188"/>
      <c r="O7" s="188"/>
      <c r="P7" s="188"/>
      <c r="Q7" s="107"/>
      <c r="R7" s="188"/>
      <c r="S7" s="107"/>
      <c r="T7" s="107"/>
      <c r="U7" s="188"/>
    </row>
    <row r="8" spans="1:40" x14ac:dyDescent="0.2">
      <c r="A8" s="108" t="s">
        <v>168</v>
      </c>
      <c r="B8" s="189"/>
      <c r="C8" s="184"/>
      <c r="D8" s="185"/>
      <c r="E8" s="191"/>
      <c r="F8" s="188"/>
      <c r="G8" s="188"/>
      <c r="H8" s="185"/>
      <c r="I8" s="185"/>
      <c r="J8" s="192"/>
      <c r="K8" s="185"/>
      <c r="L8" s="187"/>
      <c r="M8" s="187"/>
      <c r="N8" s="188"/>
      <c r="O8" s="188"/>
      <c r="P8" s="188"/>
      <c r="Q8" s="107"/>
      <c r="R8" s="188"/>
      <c r="S8" s="107"/>
      <c r="T8" s="107"/>
      <c r="U8" s="188"/>
    </row>
    <row r="9" spans="1:40" ht="40.5" customHeight="1" x14ac:dyDescent="0.2">
      <c r="A9" s="457" t="s">
        <v>169</v>
      </c>
      <c r="B9" s="458"/>
      <c r="C9" s="458"/>
      <c r="D9" s="458"/>
      <c r="E9" s="458"/>
      <c r="F9" s="458"/>
      <c r="G9" s="458"/>
      <c r="H9" s="458"/>
      <c r="I9" s="458"/>
      <c r="J9" s="458"/>
      <c r="K9" s="458"/>
      <c r="L9" s="458"/>
      <c r="M9" s="458"/>
      <c r="N9" s="458"/>
      <c r="O9" s="458"/>
      <c r="P9" s="458"/>
      <c r="Q9" s="458"/>
      <c r="R9" s="458"/>
      <c r="S9" s="458"/>
      <c r="T9" s="458"/>
      <c r="U9" s="458"/>
    </row>
    <row r="10" spans="1:40" x14ac:dyDescent="0.2">
      <c r="A10" s="189"/>
      <c r="B10" s="184"/>
      <c r="C10" s="185"/>
      <c r="D10" s="191"/>
      <c r="E10" s="445" t="s">
        <v>218</v>
      </c>
      <c r="F10" s="185"/>
      <c r="G10" s="191"/>
      <c r="H10" s="446" t="s">
        <v>218</v>
      </c>
      <c r="I10" s="185"/>
      <c r="J10" s="191"/>
      <c r="K10" s="184"/>
      <c r="L10" s="185"/>
      <c r="M10" s="191"/>
      <c r="N10" s="446" t="s">
        <v>218</v>
      </c>
      <c r="O10" s="185"/>
      <c r="P10" s="191"/>
      <c r="Q10" s="446" t="s">
        <v>218</v>
      </c>
      <c r="R10" s="185"/>
      <c r="S10" s="191"/>
      <c r="T10" s="191"/>
      <c r="U10" s="184"/>
    </row>
    <row r="11" spans="1:40" x14ac:dyDescent="0.2">
      <c r="A11" s="111" t="s">
        <v>17</v>
      </c>
      <c r="B11" s="101" t="s">
        <v>18</v>
      </c>
      <c r="C11" s="135" t="s">
        <v>19</v>
      </c>
      <c r="D11" s="212" t="s">
        <v>170</v>
      </c>
      <c r="E11" s="212" t="s">
        <v>171</v>
      </c>
      <c r="F11" s="213" t="s">
        <v>172</v>
      </c>
      <c r="G11" s="213" t="s">
        <v>173</v>
      </c>
      <c r="H11" s="212" t="s">
        <v>174</v>
      </c>
      <c r="I11" s="212" t="s">
        <v>175</v>
      </c>
      <c r="J11" s="212" t="s">
        <v>176</v>
      </c>
      <c r="K11" s="212" t="s">
        <v>177</v>
      </c>
      <c r="L11" s="214" t="s">
        <v>178</v>
      </c>
      <c r="M11" s="214" t="s">
        <v>179</v>
      </c>
      <c r="N11" s="213" t="s">
        <v>180</v>
      </c>
      <c r="O11" s="213" t="s">
        <v>181</v>
      </c>
      <c r="P11" s="213" t="s">
        <v>182</v>
      </c>
      <c r="Q11" s="212" t="s">
        <v>183</v>
      </c>
      <c r="R11" s="213" t="s">
        <v>184</v>
      </c>
      <c r="S11" s="212" t="s">
        <v>185</v>
      </c>
      <c r="T11" s="213" t="s">
        <v>194</v>
      </c>
      <c r="U11" s="213" t="s">
        <v>186</v>
      </c>
    </row>
    <row r="12" spans="1:40" x14ac:dyDescent="0.2">
      <c r="A12" s="193" t="s">
        <v>37</v>
      </c>
      <c r="B12" s="193"/>
      <c r="C12" s="117"/>
      <c r="D12" s="215" t="s">
        <v>187</v>
      </c>
      <c r="E12" s="215" t="s">
        <v>187</v>
      </c>
      <c r="F12" s="215" t="s">
        <v>187</v>
      </c>
      <c r="G12" s="215" t="s">
        <v>187</v>
      </c>
      <c r="H12" s="215" t="s">
        <v>187</v>
      </c>
      <c r="I12" s="215" t="s">
        <v>187</v>
      </c>
      <c r="J12" s="215" t="s">
        <v>187</v>
      </c>
      <c r="K12" s="215" t="s">
        <v>187</v>
      </c>
      <c r="L12" s="215" t="s">
        <v>187</v>
      </c>
      <c r="M12" s="215" t="s">
        <v>187</v>
      </c>
      <c r="N12" s="215" t="s">
        <v>187</v>
      </c>
      <c r="O12" s="215" t="s">
        <v>187</v>
      </c>
      <c r="P12" s="215" t="s">
        <v>187</v>
      </c>
      <c r="Q12" s="215" t="s">
        <v>187</v>
      </c>
      <c r="R12" s="215" t="s">
        <v>187</v>
      </c>
      <c r="S12" s="215" t="s">
        <v>187</v>
      </c>
      <c r="T12" s="215" t="s">
        <v>187</v>
      </c>
      <c r="U12" s="215" t="s">
        <v>187</v>
      </c>
    </row>
    <row r="13" spans="1:40" s="36" customFormat="1" x14ac:dyDescent="0.2">
      <c r="A13" s="177">
        <v>2</v>
      </c>
      <c r="B13" t="s">
        <v>47</v>
      </c>
      <c r="C13" s="448">
        <v>45210</v>
      </c>
      <c r="D13" s="407" t="s">
        <v>195</v>
      </c>
      <c r="E13" s="407" t="s">
        <v>195</v>
      </c>
      <c r="F13" s="408">
        <v>0.22</v>
      </c>
      <c r="G13" s="408">
        <v>0.26</v>
      </c>
      <c r="H13" s="408">
        <v>0.48</v>
      </c>
      <c r="I13" s="407" t="s">
        <v>198</v>
      </c>
      <c r="J13" s="408">
        <v>0.51</v>
      </c>
      <c r="K13" s="408">
        <v>0.4</v>
      </c>
      <c r="L13" s="408">
        <v>0.56000000000000005</v>
      </c>
      <c r="M13" s="407" t="s">
        <v>195</v>
      </c>
      <c r="N13" s="408">
        <v>0.56000000000000005</v>
      </c>
      <c r="O13" s="407" t="s">
        <v>195</v>
      </c>
      <c r="P13" s="406">
        <v>2.6</v>
      </c>
      <c r="Q13" s="407" t="s">
        <v>197</v>
      </c>
      <c r="R13" s="407" t="s">
        <v>197</v>
      </c>
      <c r="S13" s="407" t="s">
        <v>195</v>
      </c>
      <c r="T13" s="406">
        <v>1</v>
      </c>
      <c r="U13" s="406">
        <v>4.5999999999999996</v>
      </c>
      <c r="V13" s="35"/>
      <c r="W13" s="35"/>
      <c r="X13" s="35"/>
      <c r="Y13" s="35"/>
      <c r="Z13" s="35"/>
      <c r="AA13" s="35"/>
      <c r="AB13" s="35"/>
      <c r="AC13" s="35"/>
      <c r="AD13" s="35"/>
      <c r="AE13" s="35"/>
      <c r="AF13" s="35"/>
      <c r="AG13" s="35"/>
      <c r="AH13" s="35"/>
      <c r="AI13" s="35"/>
      <c r="AJ13" s="35"/>
      <c r="AK13" s="35"/>
      <c r="AL13" s="35"/>
      <c r="AM13" s="35"/>
      <c r="AN13" s="35"/>
    </row>
    <row r="14" spans="1:40" s="36" customFormat="1" x14ac:dyDescent="0.2">
      <c r="A14" s="177">
        <v>12</v>
      </c>
      <c r="B14" t="s">
        <v>48</v>
      </c>
      <c r="C14" s="448">
        <v>45210</v>
      </c>
      <c r="D14" s="407" t="s">
        <v>195</v>
      </c>
      <c r="E14" s="407" t="s">
        <v>195</v>
      </c>
      <c r="F14" s="408">
        <v>0.24</v>
      </c>
      <c r="G14" s="408">
        <v>0.27</v>
      </c>
      <c r="H14" s="408">
        <v>0.51</v>
      </c>
      <c r="I14" s="407" t="s">
        <v>220</v>
      </c>
      <c r="J14" s="408">
        <v>0.42</v>
      </c>
      <c r="K14" s="408">
        <v>0.59</v>
      </c>
      <c r="L14" s="408">
        <v>0.49</v>
      </c>
      <c r="M14" s="407" t="s">
        <v>195</v>
      </c>
      <c r="N14" s="408">
        <v>0.49</v>
      </c>
      <c r="O14" s="407" t="s">
        <v>195</v>
      </c>
      <c r="P14" s="406">
        <v>2.8</v>
      </c>
      <c r="Q14" s="407" t="s">
        <v>197</v>
      </c>
      <c r="R14" s="407" t="s">
        <v>197</v>
      </c>
      <c r="S14" s="407" t="s">
        <v>195</v>
      </c>
      <c r="T14" s="406">
        <v>1</v>
      </c>
      <c r="U14" s="406">
        <v>4.8</v>
      </c>
      <c r="V14" s="35"/>
      <c r="W14" s="35"/>
      <c r="X14" s="35"/>
      <c r="Y14" s="35"/>
      <c r="Z14" s="35"/>
      <c r="AA14" s="35"/>
      <c r="AB14" s="35"/>
      <c r="AC14" s="35"/>
      <c r="AD14" s="35"/>
      <c r="AE14" s="35"/>
      <c r="AF14" s="35"/>
      <c r="AG14" s="35"/>
      <c r="AH14" s="35"/>
      <c r="AI14" s="35"/>
      <c r="AJ14" s="35"/>
      <c r="AK14" s="35"/>
      <c r="AL14" s="35"/>
      <c r="AM14" s="35"/>
      <c r="AN14" s="35"/>
    </row>
    <row r="15" spans="1:40" s="36" customFormat="1" x14ac:dyDescent="0.2">
      <c r="A15" s="85">
        <v>21</v>
      </c>
      <c r="B15" s="36" t="s">
        <v>51</v>
      </c>
      <c r="C15" s="448">
        <v>45210</v>
      </c>
      <c r="D15" s="407" t="s">
        <v>195</v>
      </c>
      <c r="E15" s="407" t="s">
        <v>195</v>
      </c>
      <c r="F15" s="408">
        <v>0.2</v>
      </c>
      <c r="G15" s="408">
        <v>0.2</v>
      </c>
      <c r="H15" s="408">
        <v>0.4</v>
      </c>
      <c r="I15" s="407" t="s">
        <v>220</v>
      </c>
      <c r="J15" s="408">
        <v>0.39</v>
      </c>
      <c r="K15" s="408">
        <v>0.44</v>
      </c>
      <c r="L15" s="408">
        <v>0.5</v>
      </c>
      <c r="M15" s="407" t="s">
        <v>195</v>
      </c>
      <c r="N15" s="408">
        <v>0.5</v>
      </c>
      <c r="O15" s="407" t="s">
        <v>195</v>
      </c>
      <c r="P15" s="406">
        <v>2</v>
      </c>
      <c r="Q15" s="407" t="s">
        <v>197</v>
      </c>
      <c r="R15" s="407" t="s">
        <v>197</v>
      </c>
      <c r="S15" s="407" t="s">
        <v>195</v>
      </c>
      <c r="T15" s="408">
        <v>0.9</v>
      </c>
      <c r="U15" s="406">
        <v>3.7</v>
      </c>
      <c r="V15" s="35"/>
      <c r="W15" s="35"/>
      <c r="X15" s="35"/>
      <c r="Y15" s="35"/>
      <c r="Z15" s="35"/>
      <c r="AA15" s="35"/>
      <c r="AB15" s="35"/>
      <c r="AC15" s="35"/>
      <c r="AD15" s="35"/>
      <c r="AE15" s="35"/>
      <c r="AF15" s="35"/>
      <c r="AG15" s="35"/>
      <c r="AH15" s="35"/>
      <c r="AI15" s="35"/>
      <c r="AJ15" s="35"/>
      <c r="AK15" s="35"/>
      <c r="AL15" s="35"/>
      <c r="AM15" s="35"/>
      <c r="AN15" s="35"/>
    </row>
    <row r="16" spans="1:40" s="36" customFormat="1" x14ac:dyDescent="0.2">
      <c r="A16" s="178">
        <v>32</v>
      </c>
      <c r="B16" t="s">
        <v>188</v>
      </c>
      <c r="C16" s="448">
        <v>45211</v>
      </c>
      <c r="D16" s="406">
        <v>1.4</v>
      </c>
      <c r="E16" s="407" t="s">
        <v>195</v>
      </c>
      <c r="F16" s="407" t="s">
        <v>196</v>
      </c>
      <c r="G16" s="407" t="s">
        <v>196</v>
      </c>
      <c r="H16" s="407" t="s">
        <v>196</v>
      </c>
      <c r="I16" s="407" t="s">
        <v>198</v>
      </c>
      <c r="J16" s="408">
        <v>0.74</v>
      </c>
      <c r="K16" s="408">
        <v>0.59</v>
      </c>
      <c r="L16" s="408">
        <v>0.57999999999999996</v>
      </c>
      <c r="M16" s="407" t="s">
        <v>195</v>
      </c>
      <c r="N16" s="408">
        <v>0.57999999999999996</v>
      </c>
      <c r="O16" s="407" t="s">
        <v>195</v>
      </c>
      <c r="P16" s="406">
        <v>4.0999999999999996</v>
      </c>
      <c r="Q16" s="407" t="s">
        <v>197</v>
      </c>
      <c r="R16" s="407" t="s">
        <v>197</v>
      </c>
      <c r="S16" s="407" t="s">
        <v>195</v>
      </c>
      <c r="T16" s="408">
        <v>0.57999999999999996</v>
      </c>
      <c r="U16" s="406">
        <v>7.4</v>
      </c>
      <c r="V16" s="35"/>
      <c r="W16" s="35"/>
      <c r="X16" s="35"/>
      <c r="Y16" s="35"/>
      <c r="Z16" s="35"/>
      <c r="AA16" s="35"/>
      <c r="AB16" s="35"/>
      <c r="AC16" s="35"/>
      <c r="AD16" s="35"/>
      <c r="AE16" s="35"/>
      <c r="AF16" s="35"/>
      <c r="AG16" s="35"/>
      <c r="AH16" s="35"/>
      <c r="AI16" s="35"/>
      <c r="AJ16" s="35"/>
      <c r="AK16" s="35"/>
      <c r="AL16" s="35"/>
      <c r="AM16" s="35"/>
      <c r="AN16" s="35"/>
    </row>
    <row r="17" spans="1:40" s="36" customFormat="1" x14ac:dyDescent="0.2">
      <c r="A17" s="153">
        <v>38</v>
      </c>
      <c r="B17" s="78" t="s">
        <v>189</v>
      </c>
      <c r="C17" s="448">
        <v>45211</v>
      </c>
      <c r="D17" s="406">
        <v>2.8</v>
      </c>
      <c r="E17" s="407" t="s">
        <v>195</v>
      </c>
      <c r="F17" s="407" t="s">
        <v>196</v>
      </c>
      <c r="G17" s="407" t="s">
        <v>196</v>
      </c>
      <c r="H17" s="407" t="s">
        <v>196</v>
      </c>
      <c r="I17" s="407" t="s">
        <v>198</v>
      </c>
      <c r="J17" s="408">
        <v>0.66</v>
      </c>
      <c r="K17" s="408">
        <v>0.54</v>
      </c>
      <c r="L17" s="408">
        <v>0.46</v>
      </c>
      <c r="M17" s="407" t="s">
        <v>195</v>
      </c>
      <c r="N17" s="408">
        <v>0.46</v>
      </c>
      <c r="O17" s="407" t="s">
        <v>195</v>
      </c>
      <c r="P17" s="407" t="s">
        <v>220</v>
      </c>
      <c r="Q17" s="407" t="s">
        <v>197</v>
      </c>
      <c r="R17" s="407" t="s">
        <v>197</v>
      </c>
      <c r="S17" s="407" t="s">
        <v>195</v>
      </c>
      <c r="T17" s="408">
        <v>0.46</v>
      </c>
      <c r="U17" s="406">
        <v>4.5</v>
      </c>
      <c r="V17" s="35"/>
      <c r="W17" s="35"/>
      <c r="X17" s="35"/>
      <c r="Y17" s="35"/>
      <c r="Z17" s="35"/>
      <c r="AA17" s="35"/>
      <c r="AB17" s="35"/>
      <c r="AC17" s="35"/>
      <c r="AD17" s="35"/>
      <c r="AE17" s="35"/>
      <c r="AF17" s="35"/>
      <c r="AG17" s="35"/>
      <c r="AH17" s="35"/>
      <c r="AI17" s="35"/>
      <c r="AJ17" s="35"/>
      <c r="AK17" s="35"/>
      <c r="AL17" s="35"/>
      <c r="AM17" s="35"/>
      <c r="AN17" s="35"/>
    </row>
    <row r="18" spans="1:40" s="36" customFormat="1" x14ac:dyDescent="0.2">
      <c r="A18" s="85">
        <v>675</v>
      </c>
      <c r="B18" s="38" t="s">
        <v>85</v>
      </c>
      <c r="C18" s="448">
        <v>45211</v>
      </c>
      <c r="D18" s="406">
        <v>1.2</v>
      </c>
      <c r="E18" s="407" t="s">
        <v>195</v>
      </c>
      <c r="F18" s="408">
        <v>0.21</v>
      </c>
      <c r="G18" s="408">
        <v>0.4</v>
      </c>
      <c r="H18" s="408">
        <v>0.61</v>
      </c>
      <c r="I18" s="407" t="s">
        <v>221</v>
      </c>
      <c r="J18" s="408">
        <v>0.93</v>
      </c>
      <c r="K18" s="408">
        <v>0.57999999999999996</v>
      </c>
      <c r="L18" s="408">
        <v>0.77</v>
      </c>
      <c r="M18" s="407" t="s">
        <v>195</v>
      </c>
      <c r="N18" s="408">
        <v>0.77</v>
      </c>
      <c r="O18" s="407" t="s">
        <v>195</v>
      </c>
      <c r="P18" s="406">
        <v>1.7</v>
      </c>
      <c r="Q18" s="407" t="s">
        <v>197</v>
      </c>
      <c r="R18" s="407" t="s">
        <v>197</v>
      </c>
      <c r="S18" s="407" t="s">
        <v>195</v>
      </c>
      <c r="T18" s="406">
        <v>1.4</v>
      </c>
      <c r="U18" s="406">
        <v>5.8</v>
      </c>
      <c r="V18" s="35"/>
      <c r="W18" s="35"/>
      <c r="X18" s="35"/>
      <c r="Y18" s="35"/>
      <c r="Z18" s="35"/>
      <c r="AA18" s="35"/>
      <c r="AB18" s="35"/>
      <c r="AC18" s="35"/>
      <c r="AD18" s="35"/>
      <c r="AE18" s="35"/>
      <c r="AF18" s="35"/>
      <c r="AG18" s="35"/>
      <c r="AH18" s="35"/>
      <c r="AI18" s="35"/>
      <c r="AJ18" s="35"/>
      <c r="AK18" s="35"/>
      <c r="AL18" s="35"/>
      <c r="AM18" s="35"/>
      <c r="AN18" s="35"/>
    </row>
    <row r="19" spans="1:40" x14ac:dyDescent="0.2">
      <c r="A19" s="92" t="s">
        <v>190</v>
      </c>
      <c r="B19" s="194"/>
      <c r="C19" s="195"/>
      <c r="D19" s="194"/>
      <c r="E19" s="194"/>
      <c r="F19" s="196"/>
      <c r="G19" s="196"/>
      <c r="H19" s="194"/>
      <c r="I19" s="194"/>
      <c r="J19" s="197"/>
      <c r="K19" s="197"/>
      <c r="L19" s="198"/>
      <c r="M19" s="198"/>
      <c r="N19" s="196"/>
      <c r="O19" s="196"/>
      <c r="P19" s="196"/>
      <c r="Q19" s="83"/>
      <c r="R19" s="196"/>
      <c r="S19" s="83"/>
      <c r="T19" s="83"/>
      <c r="U19" s="196"/>
    </row>
    <row r="20" spans="1:40" x14ac:dyDescent="0.2">
      <c r="A20" s="183"/>
      <c r="B20" s="183"/>
      <c r="C20" s="199"/>
      <c r="D20" s="183"/>
      <c r="E20" s="183"/>
      <c r="F20" s="200"/>
      <c r="G20" s="200"/>
      <c r="H20" s="183"/>
      <c r="I20" s="183"/>
      <c r="J20" s="201"/>
      <c r="K20" s="183"/>
      <c r="L20" s="183"/>
      <c r="M20" s="183"/>
      <c r="N20" s="200"/>
      <c r="O20" s="200"/>
      <c r="P20" s="200"/>
      <c r="Q20" s="56"/>
      <c r="R20" s="200"/>
      <c r="S20" s="56"/>
      <c r="T20" s="56"/>
      <c r="U20" s="200"/>
    </row>
    <row r="21" spans="1:40" x14ac:dyDescent="0.2">
      <c r="A21" s="119" t="s">
        <v>191</v>
      </c>
      <c r="B21" s="119"/>
      <c r="C21" s="184"/>
      <c r="D21" s="185"/>
      <c r="E21" s="120" t="s">
        <v>98</v>
      </c>
      <c r="F21" s="188"/>
      <c r="G21" s="188"/>
      <c r="H21" s="189"/>
      <c r="I21" s="189"/>
      <c r="J21" s="185"/>
      <c r="K21" s="185"/>
      <c r="L21" s="187"/>
      <c r="M21" s="187"/>
      <c r="N21" s="188"/>
      <c r="O21" s="188"/>
      <c r="P21" s="188"/>
      <c r="Q21" s="107"/>
      <c r="R21" s="188"/>
      <c r="S21" s="107"/>
      <c r="T21" s="107"/>
      <c r="U21" s="188"/>
    </row>
    <row r="22" spans="1:40" x14ac:dyDescent="0.2">
      <c r="A22" s="193"/>
      <c r="B22" s="193"/>
      <c r="C22" s="202"/>
      <c r="D22" s="158"/>
      <c r="E22" s="159"/>
      <c r="F22" s="203"/>
      <c r="G22" s="203"/>
      <c r="H22" s="193"/>
      <c r="I22" s="193"/>
      <c r="J22" s="204"/>
      <c r="K22" s="204"/>
      <c r="L22" s="205"/>
      <c r="M22" s="205"/>
      <c r="N22" s="203"/>
      <c r="O22" s="203"/>
      <c r="P22" s="203"/>
      <c r="Q22" s="160"/>
      <c r="R22" s="203"/>
      <c r="S22" s="160"/>
      <c r="T22" s="160"/>
      <c r="U22" s="203"/>
    </row>
    <row r="23" spans="1:40" s="36" customFormat="1" ht="12" x14ac:dyDescent="0.2">
      <c r="A23" s="154">
        <v>2</v>
      </c>
      <c r="B23" s="155" t="s">
        <v>47</v>
      </c>
      <c r="C23" s="64">
        <v>45034</v>
      </c>
      <c r="D23" s="39">
        <v>0.57999999999999996</v>
      </c>
      <c r="E23" s="52" t="s">
        <v>195</v>
      </c>
      <c r="F23" s="52" t="s">
        <v>196</v>
      </c>
      <c r="G23" s="52" t="s">
        <v>196</v>
      </c>
      <c r="H23" s="52" t="s">
        <v>196</v>
      </c>
      <c r="I23" s="52" t="s">
        <v>197</v>
      </c>
      <c r="J23" s="141">
        <v>0.31</v>
      </c>
      <c r="K23" s="52" t="s">
        <v>195</v>
      </c>
      <c r="L23" s="39">
        <v>0.32</v>
      </c>
      <c r="M23" s="52" t="s">
        <v>195</v>
      </c>
      <c r="N23" s="39">
        <v>0.32</v>
      </c>
      <c r="O23" s="52" t="s">
        <v>195</v>
      </c>
      <c r="P23" s="52" t="s">
        <v>197</v>
      </c>
      <c r="Q23" s="52" t="s">
        <v>197</v>
      </c>
      <c r="R23" s="52" t="s">
        <v>197</v>
      </c>
      <c r="S23" s="52" t="s">
        <v>195</v>
      </c>
      <c r="T23" s="39">
        <v>0.32</v>
      </c>
      <c r="U23" s="41">
        <v>1.2</v>
      </c>
      <c r="V23" s="35"/>
      <c r="W23" s="35"/>
      <c r="X23" s="35"/>
      <c r="Y23" s="35"/>
      <c r="Z23" s="35"/>
      <c r="AA23" s="35"/>
      <c r="AB23" s="35"/>
      <c r="AC23" s="35"/>
      <c r="AD23" s="35"/>
      <c r="AE23" s="35"/>
      <c r="AF23" s="35"/>
      <c r="AG23" s="35"/>
      <c r="AH23" s="35"/>
      <c r="AI23" s="35"/>
      <c r="AJ23" s="35"/>
      <c r="AK23" s="35"/>
      <c r="AL23" s="35"/>
      <c r="AM23" s="35"/>
      <c r="AN23" s="35"/>
    </row>
    <row r="24" spans="1:40" s="36" customFormat="1" ht="12" x14ac:dyDescent="0.2">
      <c r="A24" s="152">
        <v>2</v>
      </c>
      <c r="B24" s="52" t="s">
        <v>47</v>
      </c>
      <c r="C24" s="36" t="s">
        <v>206</v>
      </c>
      <c r="D24" s="407" t="s">
        <v>195</v>
      </c>
      <c r="E24" s="407" t="s">
        <v>195</v>
      </c>
      <c r="F24" s="408">
        <v>0.28000000000000003</v>
      </c>
      <c r="G24" s="408">
        <v>0.22</v>
      </c>
      <c r="H24" s="408">
        <v>0.5</v>
      </c>
      <c r="I24" s="406">
        <v>1.6</v>
      </c>
      <c r="J24" s="408">
        <v>0.56999999999999995</v>
      </c>
      <c r="K24" s="407" t="s">
        <v>209</v>
      </c>
      <c r="L24" s="407" t="s">
        <v>198</v>
      </c>
      <c r="M24" s="407" t="s">
        <v>195</v>
      </c>
      <c r="N24" s="407" t="s">
        <v>198</v>
      </c>
      <c r="O24" s="407" t="s">
        <v>195</v>
      </c>
      <c r="P24" s="407" t="s">
        <v>210</v>
      </c>
      <c r="Q24" s="407" t="s">
        <v>197</v>
      </c>
      <c r="R24" s="407" t="s">
        <v>197</v>
      </c>
      <c r="S24" s="407" t="s">
        <v>195</v>
      </c>
      <c r="T24" s="408">
        <v>0.5</v>
      </c>
      <c r="U24" s="406">
        <v>2.7</v>
      </c>
      <c r="V24" s="35"/>
      <c r="W24" s="35"/>
      <c r="X24" s="35"/>
      <c r="Y24" s="35"/>
      <c r="Z24" s="35"/>
      <c r="AA24" s="35"/>
      <c r="AB24" s="35"/>
      <c r="AC24" s="35"/>
      <c r="AD24" s="35"/>
      <c r="AE24" s="35"/>
      <c r="AF24" s="35"/>
      <c r="AG24" s="35"/>
      <c r="AH24" s="35"/>
      <c r="AI24" s="35"/>
      <c r="AJ24" s="35"/>
      <c r="AK24" s="35"/>
      <c r="AL24" s="35"/>
      <c r="AM24" s="35"/>
      <c r="AN24" s="35"/>
    </row>
    <row r="25" spans="1:40" s="36" customFormat="1" x14ac:dyDescent="0.2">
      <c r="A25" s="177">
        <v>2</v>
      </c>
      <c r="B25" t="s">
        <v>47</v>
      </c>
      <c r="C25" s="448">
        <v>45210</v>
      </c>
      <c r="D25" s="407" t="s">
        <v>195</v>
      </c>
      <c r="E25" s="407" t="s">
        <v>195</v>
      </c>
      <c r="F25" s="408">
        <v>0.22</v>
      </c>
      <c r="G25" s="408">
        <v>0.26</v>
      </c>
      <c r="H25" s="408">
        <v>0.48</v>
      </c>
      <c r="I25" s="407" t="s">
        <v>198</v>
      </c>
      <c r="J25" s="408">
        <v>0.51</v>
      </c>
      <c r="K25" s="408">
        <v>0.4</v>
      </c>
      <c r="L25" s="408">
        <v>0.56000000000000005</v>
      </c>
      <c r="M25" s="407" t="s">
        <v>195</v>
      </c>
      <c r="N25" s="408">
        <v>0.56000000000000005</v>
      </c>
      <c r="O25" s="407" t="s">
        <v>195</v>
      </c>
      <c r="P25" s="406">
        <v>2.6</v>
      </c>
      <c r="Q25" s="407" t="s">
        <v>197</v>
      </c>
      <c r="R25" s="407" t="s">
        <v>197</v>
      </c>
      <c r="S25" s="407" t="s">
        <v>195</v>
      </c>
      <c r="T25" s="406">
        <v>1</v>
      </c>
      <c r="U25" s="406">
        <v>4.5999999999999996</v>
      </c>
      <c r="V25" s="35"/>
      <c r="W25" s="35"/>
      <c r="X25" s="35"/>
      <c r="Y25" s="35"/>
      <c r="Z25" s="35"/>
      <c r="AA25" s="35"/>
      <c r="AB25" s="35"/>
      <c r="AC25" s="35"/>
      <c r="AD25" s="35"/>
      <c r="AE25" s="35"/>
      <c r="AF25" s="35"/>
      <c r="AG25" s="35"/>
      <c r="AH25" s="35"/>
      <c r="AI25" s="35"/>
      <c r="AJ25" s="35"/>
      <c r="AK25" s="35"/>
      <c r="AL25" s="35"/>
      <c r="AM25" s="35"/>
      <c r="AN25" s="35"/>
    </row>
    <row r="26" spans="1:40" s="36" customFormat="1" ht="12" x14ac:dyDescent="0.2">
      <c r="A26" s="156">
        <v>2</v>
      </c>
      <c r="B26" s="52" t="s">
        <v>47</v>
      </c>
      <c r="C26" s="64"/>
      <c r="D26" s="146"/>
      <c r="E26" s="146"/>
      <c r="F26" s="146"/>
      <c r="G26" s="146"/>
      <c r="H26" s="146"/>
      <c r="I26" s="146"/>
      <c r="J26" s="418"/>
      <c r="K26" s="146"/>
      <c r="L26" s="146"/>
      <c r="M26" s="146"/>
      <c r="N26" s="146"/>
      <c r="O26" s="146"/>
      <c r="P26" s="146"/>
      <c r="Q26" s="146"/>
      <c r="R26" s="146"/>
      <c r="S26" s="146"/>
      <c r="T26" s="146"/>
      <c r="U26" s="146"/>
      <c r="V26" s="35"/>
      <c r="W26" s="35"/>
      <c r="X26" s="35"/>
      <c r="Y26" s="35"/>
      <c r="Z26" s="35"/>
      <c r="AA26" s="35"/>
      <c r="AB26" s="35"/>
      <c r="AC26" s="35"/>
      <c r="AD26" s="35"/>
      <c r="AE26" s="35"/>
      <c r="AF26" s="35"/>
      <c r="AG26" s="35"/>
      <c r="AH26" s="35"/>
      <c r="AI26" s="35"/>
      <c r="AJ26" s="35"/>
      <c r="AK26" s="35"/>
      <c r="AL26" s="35"/>
      <c r="AM26" s="35"/>
      <c r="AN26" s="35"/>
    </row>
    <row r="27" spans="1:40" s="36" customFormat="1" ht="12" x14ac:dyDescent="0.2">
      <c r="A27" s="66"/>
      <c r="B27" s="66"/>
      <c r="C27" s="46"/>
      <c r="D27" s="50"/>
      <c r="E27" s="50"/>
      <c r="F27" s="47"/>
      <c r="G27" s="47"/>
      <c r="H27" s="50"/>
      <c r="I27" s="50"/>
      <c r="J27" s="50"/>
      <c r="K27" s="50"/>
      <c r="L27" s="48"/>
      <c r="M27" s="48"/>
      <c r="N27" s="47"/>
      <c r="O27" s="47"/>
      <c r="P27" s="47"/>
      <c r="Q27" s="50"/>
      <c r="R27" s="47"/>
      <c r="S27" s="50"/>
      <c r="T27" s="50"/>
      <c r="U27" s="47"/>
      <c r="V27" s="35"/>
      <c r="W27" s="35"/>
      <c r="X27" s="35"/>
      <c r="Y27" s="35"/>
      <c r="Z27" s="35"/>
      <c r="AA27" s="35"/>
      <c r="AB27" s="35"/>
      <c r="AC27" s="35"/>
      <c r="AD27" s="35"/>
      <c r="AE27" s="35"/>
      <c r="AF27" s="35"/>
      <c r="AG27" s="35"/>
      <c r="AH27" s="35"/>
      <c r="AI27" s="35"/>
      <c r="AJ27" s="35"/>
      <c r="AK27" s="35"/>
      <c r="AL27" s="35"/>
      <c r="AM27" s="35"/>
      <c r="AN27" s="35"/>
    </row>
    <row r="28" spans="1:40" s="36" customFormat="1" ht="12" x14ac:dyDescent="0.2">
      <c r="A28" s="35"/>
      <c r="B28" s="35"/>
      <c r="C28" s="122" t="s">
        <v>99</v>
      </c>
      <c r="D28" s="123">
        <f t="shared" ref="D28:M28" si="0">MIN(D23:D26)</f>
        <v>0.57999999999999996</v>
      </c>
      <c r="E28" s="123">
        <f t="shared" si="0"/>
        <v>0</v>
      </c>
      <c r="F28" s="124">
        <f>MIN(F23:F26)</f>
        <v>0.22</v>
      </c>
      <c r="G28" s="123">
        <f t="shared" si="0"/>
        <v>0.22</v>
      </c>
      <c r="H28" s="123">
        <f t="shared" si="0"/>
        <v>0.48</v>
      </c>
      <c r="I28" s="123">
        <f t="shared" si="0"/>
        <v>1.6</v>
      </c>
      <c r="J28" s="123">
        <f t="shared" si="0"/>
        <v>0.31</v>
      </c>
      <c r="K28" s="123">
        <f t="shared" si="0"/>
        <v>0.4</v>
      </c>
      <c r="L28" s="125">
        <f t="shared" si="0"/>
        <v>0.32</v>
      </c>
      <c r="M28" s="123">
        <f t="shared" si="0"/>
        <v>0</v>
      </c>
      <c r="N28" s="124">
        <f t="shared" ref="N28:U28" si="1">MIN(N23:N26)</f>
        <v>0.32</v>
      </c>
      <c r="O28" s="124">
        <f t="shared" si="1"/>
        <v>0</v>
      </c>
      <c r="P28" s="124">
        <f t="shared" si="1"/>
        <v>2.6</v>
      </c>
      <c r="Q28" s="123">
        <f t="shared" si="1"/>
        <v>0</v>
      </c>
      <c r="R28" s="124">
        <f t="shared" si="1"/>
        <v>0</v>
      </c>
      <c r="S28" s="123">
        <f t="shared" si="1"/>
        <v>0</v>
      </c>
      <c r="T28" s="123">
        <f t="shared" ref="T28" si="2">MIN(T23:T26)</f>
        <v>0.32</v>
      </c>
      <c r="U28" s="124">
        <f t="shared" si="1"/>
        <v>1.2</v>
      </c>
      <c r="V28" s="35"/>
      <c r="W28" s="35"/>
      <c r="X28" s="35"/>
      <c r="Y28" s="35"/>
      <c r="Z28" s="35"/>
      <c r="AA28" s="35"/>
      <c r="AB28" s="35"/>
      <c r="AC28" s="35"/>
      <c r="AD28" s="35"/>
      <c r="AE28" s="35"/>
      <c r="AF28" s="35"/>
      <c r="AG28" s="35"/>
      <c r="AH28" s="35"/>
      <c r="AI28" s="35"/>
      <c r="AJ28" s="35"/>
      <c r="AK28" s="35"/>
      <c r="AL28" s="35"/>
      <c r="AM28" s="35"/>
      <c r="AN28" s="35"/>
    </row>
    <row r="29" spans="1:40" s="36" customFormat="1" ht="12" x14ac:dyDescent="0.2">
      <c r="A29" s="35"/>
      <c r="B29" s="35"/>
      <c r="C29" s="122" t="s">
        <v>100</v>
      </c>
      <c r="D29" s="123">
        <f t="shared" ref="D29:M29" si="3">AVERAGE(D23:D26)</f>
        <v>0.57999999999999996</v>
      </c>
      <c r="E29" s="123" t="e">
        <f t="shared" si="3"/>
        <v>#DIV/0!</v>
      </c>
      <c r="F29" s="124">
        <f t="shared" si="3"/>
        <v>0.25</v>
      </c>
      <c r="G29" s="123">
        <f t="shared" si="3"/>
        <v>0.24</v>
      </c>
      <c r="H29" s="123">
        <f t="shared" si="3"/>
        <v>0.49</v>
      </c>
      <c r="I29" s="123">
        <f t="shared" si="3"/>
        <v>1.6</v>
      </c>
      <c r="J29" s="123">
        <f t="shared" si="3"/>
        <v>0.46333333333333332</v>
      </c>
      <c r="K29" s="123">
        <f t="shared" si="3"/>
        <v>0.4</v>
      </c>
      <c r="L29" s="125">
        <f t="shared" si="3"/>
        <v>0.44000000000000006</v>
      </c>
      <c r="M29" s="123" t="e">
        <f t="shared" si="3"/>
        <v>#DIV/0!</v>
      </c>
      <c r="N29" s="124">
        <f t="shared" ref="N29:U29" si="4">AVERAGE(N23:N26)</f>
        <v>0.44000000000000006</v>
      </c>
      <c r="O29" s="124" t="e">
        <f t="shared" si="4"/>
        <v>#DIV/0!</v>
      </c>
      <c r="P29" s="124">
        <f t="shared" si="4"/>
        <v>2.6</v>
      </c>
      <c r="Q29" s="123" t="e">
        <f t="shared" si="4"/>
        <v>#DIV/0!</v>
      </c>
      <c r="R29" s="124" t="e">
        <f t="shared" si="4"/>
        <v>#DIV/0!</v>
      </c>
      <c r="S29" s="123" t="e">
        <f t="shared" si="4"/>
        <v>#DIV/0!</v>
      </c>
      <c r="T29" s="123">
        <f t="shared" ref="T29" si="5">AVERAGE(T23:T26)</f>
        <v>0.60666666666666669</v>
      </c>
      <c r="U29" s="124">
        <f t="shared" si="4"/>
        <v>2.8333333333333335</v>
      </c>
      <c r="V29" s="35"/>
      <c r="W29" s="35"/>
      <c r="X29" s="35"/>
      <c r="Y29" s="35"/>
      <c r="Z29" s="35"/>
      <c r="AA29" s="35"/>
      <c r="AB29" s="35"/>
      <c r="AC29" s="35"/>
      <c r="AD29" s="35"/>
      <c r="AE29" s="35"/>
      <c r="AF29" s="35"/>
      <c r="AG29" s="35"/>
      <c r="AH29" s="35"/>
      <c r="AI29" s="35"/>
      <c r="AJ29" s="35"/>
      <c r="AK29" s="35"/>
      <c r="AL29" s="35"/>
      <c r="AM29" s="35"/>
      <c r="AN29" s="35"/>
    </row>
    <row r="30" spans="1:40" s="36" customFormat="1" ht="12" x14ac:dyDescent="0.2">
      <c r="A30" s="35"/>
      <c r="B30" s="35"/>
      <c r="C30" s="122" t="s">
        <v>101</v>
      </c>
      <c r="D30" s="123">
        <f t="shared" ref="D30:M30" si="6">MAX(D23:D26)</f>
        <v>0.57999999999999996</v>
      </c>
      <c r="E30" s="123">
        <f t="shared" si="6"/>
        <v>0</v>
      </c>
      <c r="F30" s="124">
        <f t="shared" si="6"/>
        <v>0.28000000000000003</v>
      </c>
      <c r="G30" s="123">
        <f t="shared" si="6"/>
        <v>0.26</v>
      </c>
      <c r="H30" s="123">
        <f t="shared" si="6"/>
        <v>0.5</v>
      </c>
      <c r="I30" s="123">
        <f t="shared" si="6"/>
        <v>1.6</v>
      </c>
      <c r="J30" s="123">
        <f t="shared" si="6"/>
        <v>0.56999999999999995</v>
      </c>
      <c r="K30" s="123">
        <f t="shared" si="6"/>
        <v>0.4</v>
      </c>
      <c r="L30" s="125">
        <f t="shared" si="6"/>
        <v>0.56000000000000005</v>
      </c>
      <c r="M30" s="123">
        <f t="shared" si="6"/>
        <v>0</v>
      </c>
      <c r="N30" s="124">
        <f t="shared" ref="N30:U30" si="7">MAX(N23:N26)</f>
        <v>0.56000000000000005</v>
      </c>
      <c r="O30" s="124">
        <f t="shared" si="7"/>
        <v>0</v>
      </c>
      <c r="P30" s="124">
        <f t="shared" si="7"/>
        <v>2.6</v>
      </c>
      <c r="Q30" s="123">
        <f t="shared" si="7"/>
        <v>0</v>
      </c>
      <c r="R30" s="124">
        <f t="shared" si="7"/>
        <v>0</v>
      </c>
      <c r="S30" s="123">
        <f t="shared" si="7"/>
        <v>0</v>
      </c>
      <c r="T30" s="123">
        <f t="shared" ref="T30" si="8">MAX(T23:T26)</f>
        <v>1</v>
      </c>
      <c r="U30" s="124">
        <f t="shared" si="7"/>
        <v>4.5999999999999996</v>
      </c>
      <c r="V30" s="35"/>
      <c r="W30" s="35"/>
      <c r="X30" s="35"/>
      <c r="Y30" s="35"/>
      <c r="Z30" s="35"/>
      <c r="AA30" s="35"/>
      <c r="AB30" s="35"/>
      <c r="AC30" s="35"/>
      <c r="AD30" s="35"/>
      <c r="AE30" s="35"/>
      <c r="AF30" s="35"/>
      <c r="AG30" s="35"/>
      <c r="AH30" s="35"/>
      <c r="AI30" s="35"/>
      <c r="AJ30" s="35"/>
      <c r="AK30" s="35"/>
      <c r="AL30" s="35"/>
      <c r="AM30" s="35"/>
      <c r="AN30" s="35"/>
    </row>
    <row r="31" spans="1:40" s="36" customFormat="1" ht="12" x14ac:dyDescent="0.2">
      <c r="A31" s="35"/>
      <c r="B31" s="35"/>
      <c r="C31" s="46"/>
      <c r="D31" s="47"/>
      <c r="E31" s="47"/>
      <c r="F31" s="47"/>
      <c r="G31" s="47"/>
      <c r="H31" s="47"/>
      <c r="I31" s="47"/>
      <c r="J31" s="50"/>
      <c r="K31" s="47"/>
      <c r="L31" s="47"/>
      <c r="M31" s="47"/>
      <c r="N31" s="47"/>
      <c r="O31" s="47"/>
      <c r="P31" s="47"/>
      <c r="Q31" s="50"/>
      <c r="R31" s="47"/>
      <c r="S31" s="50"/>
      <c r="T31" s="50"/>
      <c r="U31" s="47"/>
      <c r="V31" s="35"/>
      <c r="W31" s="35"/>
      <c r="X31" s="35"/>
      <c r="Y31" s="35"/>
      <c r="Z31" s="35"/>
      <c r="AA31" s="35"/>
      <c r="AB31" s="35"/>
      <c r="AC31" s="35"/>
      <c r="AD31" s="35"/>
      <c r="AE31" s="35"/>
      <c r="AF31" s="35"/>
      <c r="AG31" s="35"/>
      <c r="AH31" s="35"/>
      <c r="AI31" s="35"/>
      <c r="AJ31" s="35"/>
      <c r="AK31" s="35"/>
      <c r="AL31" s="35"/>
      <c r="AM31" s="35"/>
      <c r="AN31" s="35"/>
    </row>
    <row r="32" spans="1:40" s="36" customFormat="1" ht="12" x14ac:dyDescent="0.2">
      <c r="A32" s="51"/>
      <c r="B32" s="51"/>
      <c r="C32" s="67"/>
      <c r="D32" s="67"/>
      <c r="E32" s="67"/>
      <c r="F32" s="68"/>
      <c r="G32" s="68"/>
      <c r="H32" s="67"/>
      <c r="I32" s="67"/>
      <c r="J32" s="69"/>
      <c r="K32" s="67"/>
      <c r="L32" s="67"/>
      <c r="M32" s="67"/>
      <c r="N32" s="68"/>
      <c r="O32" s="68"/>
      <c r="P32" s="68"/>
      <c r="Q32" s="69"/>
      <c r="R32" s="68"/>
      <c r="S32" s="69"/>
      <c r="T32" s="69"/>
      <c r="U32" s="68"/>
      <c r="V32" s="35"/>
      <c r="W32" s="35"/>
      <c r="X32" s="35"/>
      <c r="Y32" s="35"/>
      <c r="Z32" s="35"/>
      <c r="AA32" s="35"/>
      <c r="AB32" s="35"/>
      <c r="AC32" s="35"/>
      <c r="AD32" s="35"/>
      <c r="AE32" s="35"/>
      <c r="AF32" s="35"/>
      <c r="AG32" s="35"/>
      <c r="AH32" s="35"/>
      <c r="AI32" s="35"/>
      <c r="AJ32" s="35"/>
      <c r="AK32" s="35"/>
      <c r="AL32" s="35"/>
      <c r="AM32" s="35"/>
      <c r="AN32" s="35"/>
    </row>
    <row r="33" spans="1:40" s="36" customFormat="1" ht="12" x14ac:dyDescent="0.2">
      <c r="A33" s="152">
        <v>12</v>
      </c>
      <c r="B33" s="52" t="s">
        <v>48</v>
      </c>
      <c r="C33" s="64">
        <v>45034</v>
      </c>
      <c r="D33" s="52" t="s">
        <v>195</v>
      </c>
      <c r="E33" s="52" t="s">
        <v>195</v>
      </c>
      <c r="F33" s="39">
        <v>0.21</v>
      </c>
      <c r="G33" s="52" t="s">
        <v>196</v>
      </c>
      <c r="H33" s="39">
        <v>0.21</v>
      </c>
      <c r="I33" s="52" t="s">
        <v>197</v>
      </c>
      <c r="J33" s="52" t="s">
        <v>195</v>
      </c>
      <c r="K33" s="52" t="s">
        <v>195</v>
      </c>
      <c r="L33" s="39">
        <v>0.39</v>
      </c>
      <c r="M33" s="52" t="s">
        <v>195</v>
      </c>
      <c r="N33" s="39">
        <v>0.39</v>
      </c>
      <c r="O33" s="52" t="s">
        <v>195</v>
      </c>
      <c r="P33" s="52" t="s">
        <v>197</v>
      </c>
      <c r="Q33" s="52" t="s">
        <v>197</v>
      </c>
      <c r="R33" s="52" t="s">
        <v>197</v>
      </c>
      <c r="S33" s="52" t="s">
        <v>195</v>
      </c>
      <c r="T33" s="39">
        <v>0.6</v>
      </c>
      <c r="U33" s="39">
        <v>0.6</v>
      </c>
      <c r="V33" s="35"/>
      <c r="W33" s="35"/>
      <c r="X33" s="35"/>
      <c r="Y33" s="35"/>
      <c r="Z33" s="35"/>
      <c r="AA33" s="35"/>
      <c r="AB33" s="35"/>
      <c r="AC33" s="35"/>
      <c r="AD33" s="35"/>
      <c r="AE33" s="35"/>
      <c r="AF33" s="35"/>
      <c r="AG33" s="35"/>
      <c r="AH33" s="35"/>
      <c r="AI33" s="35"/>
      <c r="AJ33" s="35"/>
      <c r="AK33" s="35"/>
      <c r="AL33" s="35"/>
      <c r="AM33" s="35"/>
      <c r="AN33" s="35"/>
    </row>
    <row r="34" spans="1:40" s="36" customFormat="1" ht="12" x14ac:dyDescent="0.2">
      <c r="A34" s="152">
        <v>12</v>
      </c>
      <c r="B34" s="52" t="s">
        <v>48</v>
      </c>
      <c r="C34" s="36" t="s">
        <v>206</v>
      </c>
      <c r="D34" s="407" t="s">
        <v>195</v>
      </c>
      <c r="E34" s="407" t="s">
        <v>195</v>
      </c>
      <c r="F34" s="407" t="s">
        <v>196</v>
      </c>
      <c r="G34" s="407" t="s">
        <v>196</v>
      </c>
      <c r="H34" s="407" t="s">
        <v>196</v>
      </c>
      <c r="I34" s="407" t="s">
        <v>211</v>
      </c>
      <c r="J34" s="407" t="s">
        <v>212</v>
      </c>
      <c r="K34" s="407" t="s">
        <v>200</v>
      </c>
      <c r="L34" s="407" t="s">
        <v>198</v>
      </c>
      <c r="M34" s="407" t="s">
        <v>195</v>
      </c>
      <c r="N34" s="407" t="s">
        <v>198</v>
      </c>
      <c r="O34" s="407" t="s">
        <v>195</v>
      </c>
      <c r="P34" s="407" t="s">
        <v>198</v>
      </c>
      <c r="Q34" s="407" t="s">
        <v>197</v>
      </c>
      <c r="R34" s="407" t="s">
        <v>197</v>
      </c>
      <c r="S34" s="407" t="s">
        <v>195</v>
      </c>
      <c r="T34" s="407" t="s">
        <v>196</v>
      </c>
      <c r="U34" s="407" t="s">
        <v>196</v>
      </c>
      <c r="V34" s="35"/>
      <c r="W34" s="35"/>
      <c r="X34" s="35"/>
      <c r="Y34" s="35"/>
      <c r="Z34" s="35"/>
      <c r="AA34" s="35"/>
      <c r="AB34" s="35"/>
      <c r="AC34" s="35"/>
      <c r="AD34" s="35"/>
      <c r="AE34" s="35"/>
      <c r="AF34" s="35"/>
      <c r="AG34" s="35"/>
      <c r="AH34" s="35"/>
      <c r="AI34" s="35"/>
      <c r="AJ34" s="35"/>
      <c r="AK34" s="35"/>
      <c r="AL34" s="35"/>
      <c r="AM34" s="35"/>
      <c r="AN34" s="35"/>
    </row>
    <row r="35" spans="1:40" s="36" customFormat="1" x14ac:dyDescent="0.2">
      <c r="A35" s="177">
        <v>12</v>
      </c>
      <c r="B35" t="s">
        <v>48</v>
      </c>
      <c r="C35" s="448">
        <v>45210</v>
      </c>
      <c r="D35" s="407" t="s">
        <v>195</v>
      </c>
      <c r="E35" s="407" t="s">
        <v>195</v>
      </c>
      <c r="F35" s="408">
        <v>0.24</v>
      </c>
      <c r="G35" s="408">
        <v>0.27</v>
      </c>
      <c r="H35" s="408">
        <v>0.51</v>
      </c>
      <c r="I35" s="407" t="s">
        <v>220</v>
      </c>
      <c r="J35" s="408">
        <v>0.42</v>
      </c>
      <c r="K35" s="408">
        <v>0.59</v>
      </c>
      <c r="L35" s="408">
        <v>0.49</v>
      </c>
      <c r="M35" s="407" t="s">
        <v>195</v>
      </c>
      <c r="N35" s="408">
        <v>0.49</v>
      </c>
      <c r="O35" s="407" t="s">
        <v>195</v>
      </c>
      <c r="P35" s="406">
        <v>2.8</v>
      </c>
      <c r="Q35" s="407" t="s">
        <v>197</v>
      </c>
      <c r="R35" s="407" t="s">
        <v>197</v>
      </c>
      <c r="S35" s="407" t="s">
        <v>195</v>
      </c>
      <c r="T35" s="406">
        <v>1</v>
      </c>
      <c r="U35" s="406">
        <v>4.8</v>
      </c>
      <c r="V35" s="35"/>
      <c r="W35" s="35"/>
      <c r="X35" s="35"/>
      <c r="Y35" s="35"/>
      <c r="Z35" s="35"/>
      <c r="AA35" s="35"/>
      <c r="AB35" s="35"/>
      <c r="AC35" s="35"/>
      <c r="AD35" s="35"/>
      <c r="AE35" s="35"/>
      <c r="AF35" s="35"/>
      <c r="AG35" s="35"/>
      <c r="AH35" s="35"/>
      <c r="AI35" s="35"/>
      <c r="AJ35" s="35"/>
      <c r="AK35" s="35"/>
      <c r="AL35" s="35"/>
      <c r="AM35" s="35"/>
      <c r="AN35" s="35"/>
    </row>
    <row r="36" spans="1:40" s="36" customFormat="1" ht="12" x14ac:dyDescent="0.2">
      <c r="A36" s="152">
        <v>12</v>
      </c>
      <c r="B36" s="52" t="s">
        <v>48</v>
      </c>
      <c r="C36" s="64"/>
      <c r="D36" s="146"/>
      <c r="E36" s="146"/>
      <c r="F36" s="146"/>
      <c r="G36" s="146"/>
      <c r="H36" s="146"/>
      <c r="I36" s="146"/>
      <c r="J36" s="146"/>
      <c r="K36" s="146"/>
      <c r="L36" s="146"/>
      <c r="M36" s="146"/>
      <c r="N36" s="146"/>
      <c r="O36" s="146"/>
      <c r="P36" s="146"/>
      <c r="Q36" s="146"/>
      <c r="R36" s="146"/>
      <c r="S36" s="146"/>
      <c r="T36" s="146"/>
      <c r="U36" s="146"/>
      <c r="V36" s="35"/>
      <c r="W36" s="35"/>
      <c r="X36" s="35"/>
      <c r="Y36" s="35"/>
      <c r="Z36" s="35"/>
      <c r="AA36" s="35"/>
      <c r="AB36" s="35"/>
      <c r="AC36" s="35"/>
      <c r="AD36" s="35"/>
      <c r="AE36" s="35"/>
      <c r="AF36" s="35"/>
      <c r="AG36" s="35"/>
      <c r="AH36" s="35"/>
      <c r="AI36" s="35"/>
      <c r="AJ36" s="35"/>
      <c r="AK36" s="35"/>
      <c r="AL36" s="35"/>
      <c r="AM36" s="35"/>
      <c r="AN36" s="35"/>
    </row>
    <row r="37" spans="1:40" s="36" customFormat="1" ht="12" x14ac:dyDescent="0.2">
      <c r="A37" s="70"/>
      <c r="B37" s="70"/>
      <c r="C37" s="71"/>
      <c r="D37" s="72"/>
      <c r="E37" s="72"/>
      <c r="F37" s="73"/>
      <c r="G37" s="73"/>
      <c r="H37" s="72"/>
      <c r="I37" s="72"/>
      <c r="J37" s="72"/>
      <c r="K37" s="72"/>
      <c r="L37" s="74"/>
      <c r="M37" s="74"/>
      <c r="N37" s="73"/>
      <c r="O37" s="73"/>
      <c r="P37" s="73"/>
      <c r="Q37" s="72"/>
      <c r="R37" s="73"/>
      <c r="S37" s="72"/>
      <c r="T37" s="72"/>
      <c r="U37" s="73"/>
      <c r="V37" s="35"/>
      <c r="W37" s="35"/>
      <c r="X37" s="35"/>
      <c r="Y37" s="35"/>
      <c r="Z37" s="35"/>
      <c r="AA37" s="35"/>
      <c r="AB37" s="35"/>
      <c r="AC37" s="35"/>
      <c r="AD37" s="35"/>
      <c r="AE37" s="35"/>
      <c r="AF37" s="35"/>
      <c r="AG37" s="35"/>
      <c r="AH37" s="35"/>
      <c r="AI37" s="35"/>
      <c r="AJ37" s="35"/>
      <c r="AK37" s="35"/>
      <c r="AL37" s="35"/>
      <c r="AM37" s="35"/>
      <c r="AN37" s="35"/>
    </row>
    <row r="38" spans="1:40" s="36" customFormat="1" ht="12" x14ac:dyDescent="0.2">
      <c r="A38" s="35"/>
      <c r="B38" s="35"/>
      <c r="C38" s="122" t="s">
        <v>99</v>
      </c>
      <c r="D38" s="123">
        <f t="shared" ref="D38:U38" si="9">MIN(D33:D36)</f>
        <v>0</v>
      </c>
      <c r="E38" s="123">
        <f t="shared" si="9"/>
        <v>0</v>
      </c>
      <c r="F38" s="124">
        <f t="shared" si="9"/>
        <v>0.21</v>
      </c>
      <c r="G38" s="123">
        <f t="shared" si="9"/>
        <v>0.27</v>
      </c>
      <c r="H38" s="123">
        <f t="shared" si="9"/>
        <v>0.21</v>
      </c>
      <c r="I38" s="123">
        <f t="shared" si="9"/>
        <v>0</v>
      </c>
      <c r="J38" s="123">
        <f t="shared" si="9"/>
        <v>0.42</v>
      </c>
      <c r="K38" s="123">
        <f t="shared" si="9"/>
        <v>0.59</v>
      </c>
      <c r="L38" s="125">
        <f t="shared" si="9"/>
        <v>0.39</v>
      </c>
      <c r="M38" s="123">
        <f t="shared" si="9"/>
        <v>0</v>
      </c>
      <c r="N38" s="123">
        <f t="shared" si="9"/>
        <v>0.39</v>
      </c>
      <c r="O38" s="124">
        <f t="shared" si="9"/>
        <v>0</v>
      </c>
      <c r="P38" s="123">
        <f t="shared" si="9"/>
        <v>2.8</v>
      </c>
      <c r="Q38" s="123">
        <f t="shared" si="9"/>
        <v>0</v>
      </c>
      <c r="R38" s="124">
        <f t="shared" si="9"/>
        <v>0</v>
      </c>
      <c r="S38" s="123">
        <f t="shared" si="9"/>
        <v>0</v>
      </c>
      <c r="T38" s="123">
        <f t="shared" si="9"/>
        <v>0.6</v>
      </c>
      <c r="U38" s="124">
        <f t="shared" si="9"/>
        <v>0.6</v>
      </c>
      <c r="V38" s="35"/>
      <c r="W38" s="35"/>
      <c r="X38" s="35"/>
      <c r="Y38" s="35"/>
      <c r="Z38" s="35"/>
      <c r="AA38" s="35"/>
      <c r="AB38" s="35"/>
      <c r="AC38" s="35"/>
      <c r="AD38" s="35"/>
      <c r="AE38" s="35"/>
      <c r="AF38" s="35"/>
      <c r="AG38" s="35"/>
      <c r="AH38" s="35"/>
      <c r="AI38" s="35"/>
      <c r="AJ38" s="35"/>
      <c r="AK38" s="35"/>
      <c r="AL38" s="35"/>
      <c r="AM38" s="35"/>
      <c r="AN38" s="35"/>
    </row>
    <row r="39" spans="1:40" s="36" customFormat="1" ht="12" x14ac:dyDescent="0.2">
      <c r="A39" s="35"/>
      <c r="B39" s="35"/>
      <c r="C39" s="122" t="s">
        <v>100</v>
      </c>
      <c r="D39" s="123" t="e">
        <f t="shared" ref="D39:U39" si="10">AVERAGE(D33:D36)</f>
        <v>#DIV/0!</v>
      </c>
      <c r="E39" s="123" t="e">
        <f t="shared" si="10"/>
        <v>#DIV/0!</v>
      </c>
      <c r="F39" s="124">
        <f t="shared" si="10"/>
        <v>0.22499999999999998</v>
      </c>
      <c r="G39" s="123">
        <f t="shared" si="10"/>
        <v>0.27</v>
      </c>
      <c r="H39" s="123">
        <f t="shared" si="10"/>
        <v>0.36</v>
      </c>
      <c r="I39" s="123" t="e">
        <f t="shared" si="10"/>
        <v>#DIV/0!</v>
      </c>
      <c r="J39" s="123">
        <f t="shared" si="10"/>
        <v>0.42</v>
      </c>
      <c r="K39" s="123">
        <f t="shared" si="10"/>
        <v>0.59</v>
      </c>
      <c r="L39" s="125">
        <f t="shared" si="10"/>
        <v>0.44</v>
      </c>
      <c r="M39" s="123" t="e">
        <f t="shared" si="10"/>
        <v>#DIV/0!</v>
      </c>
      <c r="N39" s="123">
        <f t="shared" si="10"/>
        <v>0.44</v>
      </c>
      <c r="O39" s="124" t="e">
        <f t="shared" si="10"/>
        <v>#DIV/0!</v>
      </c>
      <c r="P39" s="123">
        <f t="shared" si="10"/>
        <v>2.8</v>
      </c>
      <c r="Q39" s="123" t="e">
        <f t="shared" si="10"/>
        <v>#DIV/0!</v>
      </c>
      <c r="R39" s="124" t="e">
        <f t="shared" si="10"/>
        <v>#DIV/0!</v>
      </c>
      <c r="S39" s="123" t="e">
        <f t="shared" si="10"/>
        <v>#DIV/0!</v>
      </c>
      <c r="T39" s="123">
        <f t="shared" si="10"/>
        <v>0.8</v>
      </c>
      <c r="U39" s="124">
        <f t="shared" si="10"/>
        <v>2.6999999999999997</v>
      </c>
      <c r="V39" s="35"/>
      <c r="W39" s="35"/>
      <c r="X39" s="35"/>
      <c r="Y39" s="35"/>
      <c r="Z39" s="35"/>
      <c r="AA39" s="35"/>
      <c r="AB39" s="35"/>
      <c r="AC39" s="35"/>
      <c r="AD39" s="35"/>
      <c r="AE39" s="35"/>
      <c r="AF39" s="35"/>
      <c r="AG39" s="35"/>
      <c r="AH39" s="35"/>
      <c r="AI39" s="35"/>
      <c r="AJ39" s="35"/>
      <c r="AK39" s="35"/>
      <c r="AL39" s="35"/>
      <c r="AM39" s="35"/>
      <c r="AN39" s="35"/>
    </row>
    <row r="40" spans="1:40" s="36" customFormat="1" ht="12" x14ac:dyDescent="0.2">
      <c r="A40" s="35"/>
      <c r="B40" s="35"/>
      <c r="C40" s="122" t="s">
        <v>101</v>
      </c>
      <c r="D40" s="123">
        <f t="shared" ref="D40:U40" si="11">MAX(D33:D36)</f>
        <v>0</v>
      </c>
      <c r="E40" s="123">
        <f t="shared" si="11"/>
        <v>0</v>
      </c>
      <c r="F40" s="124">
        <f t="shared" si="11"/>
        <v>0.24</v>
      </c>
      <c r="G40" s="123">
        <f t="shared" si="11"/>
        <v>0.27</v>
      </c>
      <c r="H40" s="123">
        <f t="shared" si="11"/>
        <v>0.51</v>
      </c>
      <c r="I40" s="123">
        <f t="shared" si="11"/>
        <v>0</v>
      </c>
      <c r="J40" s="123">
        <f t="shared" si="11"/>
        <v>0.42</v>
      </c>
      <c r="K40" s="123">
        <f t="shared" si="11"/>
        <v>0.59</v>
      </c>
      <c r="L40" s="125">
        <f t="shared" si="11"/>
        <v>0.49</v>
      </c>
      <c r="M40" s="123">
        <f t="shared" si="11"/>
        <v>0</v>
      </c>
      <c r="N40" s="123">
        <f t="shared" si="11"/>
        <v>0.49</v>
      </c>
      <c r="O40" s="124">
        <f t="shared" si="11"/>
        <v>0</v>
      </c>
      <c r="P40" s="123">
        <f t="shared" si="11"/>
        <v>2.8</v>
      </c>
      <c r="Q40" s="123">
        <f t="shared" si="11"/>
        <v>0</v>
      </c>
      <c r="R40" s="124">
        <f t="shared" si="11"/>
        <v>0</v>
      </c>
      <c r="S40" s="123">
        <f t="shared" si="11"/>
        <v>0</v>
      </c>
      <c r="T40" s="123">
        <f t="shared" si="11"/>
        <v>1</v>
      </c>
      <c r="U40" s="124">
        <f t="shared" si="11"/>
        <v>4.8</v>
      </c>
      <c r="V40" s="35"/>
      <c r="W40" s="35"/>
      <c r="X40" s="35"/>
      <c r="Y40" s="35"/>
      <c r="Z40" s="35"/>
      <c r="AA40" s="35"/>
      <c r="AB40" s="35"/>
      <c r="AC40" s="35"/>
      <c r="AD40" s="35"/>
      <c r="AE40" s="35"/>
      <c r="AF40" s="35"/>
      <c r="AG40" s="35"/>
      <c r="AH40" s="35"/>
      <c r="AI40" s="35"/>
      <c r="AJ40" s="35"/>
      <c r="AK40" s="35"/>
      <c r="AL40" s="35"/>
      <c r="AM40" s="35"/>
      <c r="AN40" s="35"/>
    </row>
    <row r="41" spans="1:40" s="36" customFormat="1" ht="12" x14ac:dyDescent="0.2">
      <c r="A41" s="35"/>
      <c r="B41" s="35"/>
      <c r="C41" s="46"/>
      <c r="D41" s="47"/>
      <c r="E41" s="47"/>
      <c r="F41" s="47"/>
      <c r="G41" s="47"/>
      <c r="H41" s="47"/>
      <c r="I41" s="47"/>
      <c r="J41" s="50"/>
      <c r="K41" s="47"/>
      <c r="L41" s="47"/>
      <c r="M41" s="47"/>
      <c r="N41" s="47"/>
      <c r="O41" s="47"/>
      <c r="P41" s="47"/>
      <c r="Q41" s="50"/>
      <c r="R41" s="47"/>
      <c r="S41" s="50"/>
      <c r="T41" s="50"/>
      <c r="U41" s="47"/>
      <c r="V41" s="35"/>
      <c r="W41" s="35"/>
      <c r="X41" s="35"/>
      <c r="Y41" s="35"/>
      <c r="Z41" s="35"/>
      <c r="AA41" s="35"/>
      <c r="AB41" s="35"/>
      <c r="AC41" s="35"/>
      <c r="AD41" s="35"/>
      <c r="AE41" s="35"/>
      <c r="AF41" s="35"/>
      <c r="AG41" s="35"/>
      <c r="AH41" s="35"/>
      <c r="AI41" s="35"/>
      <c r="AJ41" s="35"/>
      <c r="AK41" s="35"/>
      <c r="AL41" s="35"/>
      <c r="AM41" s="35"/>
      <c r="AN41" s="35"/>
    </row>
    <row r="42" spans="1:40" s="36" customFormat="1" ht="12" x14ac:dyDescent="0.2">
      <c r="A42" s="51"/>
      <c r="B42" s="51"/>
      <c r="C42" s="67"/>
      <c r="D42" s="67"/>
      <c r="E42" s="67"/>
      <c r="F42" s="68"/>
      <c r="G42" s="68"/>
      <c r="H42" s="67"/>
      <c r="I42" s="67"/>
      <c r="J42" s="69"/>
      <c r="K42" s="67"/>
      <c r="L42" s="67"/>
      <c r="M42" s="67"/>
      <c r="N42" s="68"/>
      <c r="O42" s="68"/>
      <c r="P42" s="68"/>
      <c r="Q42" s="69"/>
      <c r="R42" s="68"/>
      <c r="S42" s="69"/>
      <c r="T42" s="69"/>
      <c r="U42" s="68"/>
      <c r="V42" s="35"/>
      <c r="W42" s="35"/>
      <c r="X42" s="35"/>
      <c r="Y42" s="35"/>
      <c r="Z42" s="35"/>
      <c r="AA42" s="35"/>
      <c r="AB42" s="35"/>
      <c r="AC42" s="35"/>
      <c r="AD42" s="35"/>
      <c r="AE42" s="35"/>
      <c r="AF42" s="35"/>
      <c r="AG42" s="35"/>
      <c r="AH42" s="35"/>
      <c r="AI42" s="35"/>
      <c r="AJ42" s="35"/>
      <c r="AK42" s="35"/>
      <c r="AL42" s="35"/>
      <c r="AM42" s="35"/>
      <c r="AN42" s="35"/>
    </row>
    <row r="43" spans="1:40" s="36" customFormat="1" ht="12" x14ac:dyDescent="0.2">
      <c r="A43" s="85">
        <v>21</v>
      </c>
      <c r="B43" s="36" t="s">
        <v>51</v>
      </c>
      <c r="C43" s="64">
        <v>45034</v>
      </c>
      <c r="D43" s="39">
        <v>0.66</v>
      </c>
      <c r="E43" s="52" t="s">
        <v>195</v>
      </c>
      <c r="F43" s="52" t="s">
        <v>196</v>
      </c>
      <c r="G43" s="52" t="s">
        <v>196</v>
      </c>
      <c r="H43" s="52" t="s">
        <v>196</v>
      </c>
      <c r="I43" s="52" t="s">
        <v>197</v>
      </c>
      <c r="J43" s="52" t="s">
        <v>195</v>
      </c>
      <c r="K43" s="52" t="s">
        <v>195</v>
      </c>
      <c r="L43" s="39">
        <v>0.35</v>
      </c>
      <c r="M43" s="52" t="s">
        <v>195</v>
      </c>
      <c r="N43" s="39">
        <v>0.35</v>
      </c>
      <c r="O43" s="52" t="s">
        <v>195</v>
      </c>
      <c r="P43" s="52" t="s">
        <v>197</v>
      </c>
      <c r="Q43" s="52" t="s">
        <v>197</v>
      </c>
      <c r="R43" s="52" t="s">
        <v>197</v>
      </c>
      <c r="S43" s="52" t="s">
        <v>195</v>
      </c>
      <c r="T43" s="39">
        <v>0.35</v>
      </c>
      <c r="U43" s="41">
        <v>1</v>
      </c>
      <c r="V43" s="35"/>
      <c r="W43" s="35"/>
      <c r="X43" s="35"/>
      <c r="Y43" s="35"/>
      <c r="Z43" s="35"/>
      <c r="AA43" s="35"/>
      <c r="AB43" s="35"/>
      <c r="AC43" s="35"/>
      <c r="AD43" s="35"/>
      <c r="AE43" s="35"/>
      <c r="AF43" s="35"/>
      <c r="AG43" s="35"/>
      <c r="AH43" s="35"/>
      <c r="AI43" s="35"/>
      <c r="AJ43" s="35"/>
      <c r="AK43" s="35"/>
      <c r="AL43" s="35"/>
      <c r="AM43" s="35"/>
      <c r="AN43" s="35"/>
    </row>
    <row r="44" spans="1:40" s="36" customFormat="1" ht="12" x14ac:dyDescent="0.2">
      <c r="A44" s="85">
        <v>21</v>
      </c>
      <c r="B44" s="36" t="s">
        <v>51</v>
      </c>
      <c r="C44" s="36" t="s">
        <v>206</v>
      </c>
      <c r="D44" s="407" t="s">
        <v>195</v>
      </c>
      <c r="E44" s="407" t="s">
        <v>195</v>
      </c>
      <c r="F44" s="407" t="s">
        <v>196</v>
      </c>
      <c r="G44" s="407" t="s">
        <v>196</v>
      </c>
      <c r="H44" s="407" t="s">
        <v>196</v>
      </c>
      <c r="I44" s="407" t="s">
        <v>197</v>
      </c>
      <c r="J44" s="407" t="s">
        <v>200</v>
      </c>
      <c r="K44" s="407" t="s">
        <v>200</v>
      </c>
      <c r="L44" s="407" t="s">
        <v>199</v>
      </c>
      <c r="M44" s="407" t="s">
        <v>195</v>
      </c>
      <c r="N44" s="407" t="s">
        <v>199</v>
      </c>
      <c r="O44" s="407" t="s">
        <v>195</v>
      </c>
      <c r="P44" s="407" t="s">
        <v>198</v>
      </c>
      <c r="Q44" s="407" t="s">
        <v>197</v>
      </c>
      <c r="R44" s="407" t="s">
        <v>197</v>
      </c>
      <c r="S44" s="407" t="s">
        <v>195</v>
      </c>
      <c r="T44" s="407" t="s">
        <v>196</v>
      </c>
      <c r="U44" s="407" t="s">
        <v>196</v>
      </c>
      <c r="V44" s="35"/>
      <c r="W44" s="35"/>
      <c r="X44" s="35"/>
      <c r="Y44" s="35"/>
      <c r="Z44" s="35"/>
      <c r="AA44" s="35"/>
      <c r="AB44" s="35"/>
      <c r="AC44" s="35"/>
      <c r="AD44" s="35"/>
      <c r="AE44" s="35"/>
      <c r="AF44" s="35"/>
      <c r="AG44" s="35"/>
      <c r="AH44" s="35"/>
      <c r="AI44" s="35"/>
      <c r="AJ44" s="35"/>
      <c r="AK44" s="35"/>
      <c r="AL44" s="35"/>
      <c r="AM44" s="35"/>
      <c r="AN44" s="35"/>
    </row>
    <row r="45" spans="1:40" s="36" customFormat="1" x14ac:dyDescent="0.2">
      <c r="A45" s="85">
        <v>21</v>
      </c>
      <c r="B45" s="36" t="s">
        <v>51</v>
      </c>
      <c r="C45" s="448">
        <v>45210</v>
      </c>
      <c r="D45" s="407" t="s">
        <v>195</v>
      </c>
      <c r="E45" s="407" t="s">
        <v>195</v>
      </c>
      <c r="F45" s="408">
        <v>0.2</v>
      </c>
      <c r="G45" s="408">
        <v>0.2</v>
      </c>
      <c r="H45" s="408">
        <v>0.4</v>
      </c>
      <c r="I45" s="407" t="s">
        <v>220</v>
      </c>
      <c r="J45" s="408">
        <v>0.39</v>
      </c>
      <c r="K45" s="408">
        <v>0.44</v>
      </c>
      <c r="L45" s="408">
        <v>0.5</v>
      </c>
      <c r="M45" s="407" t="s">
        <v>195</v>
      </c>
      <c r="N45" s="408">
        <v>0.5</v>
      </c>
      <c r="O45" s="407" t="s">
        <v>195</v>
      </c>
      <c r="P45" s="406">
        <v>2</v>
      </c>
      <c r="Q45" s="407" t="s">
        <v>197</v>
      </c>
      <c r="R45" s="407" t="s">
        <v>197</v>
      </c>
      <c r="S45" s="407" t="s">
        <v>195</v>
      </c>
      <c r="T45" s="408">
        <v>0.9</v>
      </c>
      <c r="U45" s="406">
        <v>3.7</v>
      </c>
      <c r="V45" s="35"/>
      <c r="W45" s="35"/>
      <c r="X45" s="35"/>
      <c r="Y45" s="35"/>
      <c r="Z45" s="35"/>
      <c r="AA45" s="35"/>
      <c r="AB45" s="35"/>
      <c r="AC45" s="35"/>
      <c r="AD45" s="35"/>
      <c r="AE45" s="35"/>
      <c r="AF45" s="35"/>
      <c r="AG45" s="35"/>
      <c r="AH45" s="35"/>
      <c r="AI45" s="35"/>
      <c r="AJ45" s="35"/>
      <c r="AK45" s="35"/>
      <c r="AL45" s="35"/>
      <c r="AM45" s="35"/>
      <c r="AN45" s="35"/>
    </row>
    <row r="46" spans="1:40" s="36" customFormat="1" ht="12" x14ac:dyDescent="0.2">
      <c r="A46" s="85">
        <v>21</v>
      </c>
      <c r="B46" s="36" t="s">
        <v>51</v>
      </c>
      <c r="C46" s="64"/>
      <c r="D46" s="146"/>
      <c r="E46" s="146"/>
      <c r="F46" s="146"/>
      <c r="G46" s="146"/>
      <c r="H46" s="146"/>
      <c r="I46" s="146"/>
      <c r="J46" s="146"/>
      <c r="K46" s="146"/>
      <c r="L46" s="146"/>
      <c r="M46" s="146"/>
      <c r="N46" s="146"/>
      <c r="O46" s="146"/>
      <c r="P46" s="146"/>
      <c r="Q46" s="146"/>
      <c r="R46" s="146"/>
      <c r="S46" s="146"/>
      <c r="T46" s="146"/>
      <c r="U46" s="146"/>
      <c r="V46" s="35"/>
      <c r="W46" s="35"/>
      <c r="X46" s="35"/>
      <c r="Y46" s="35"/>
      <c r="Z46" s="35"/>
      <c r="AA46" s="35"/>
      <c r="AB46" s="35"/>
      <c r="AC46" s="35"/>
      <c r="AD46" s="35"/>
      <c r="AE46" s="35"/>
      <c r="AF46" s="35"/>
      <c r="AG46" s="35"/>
      <c r="AH46" s="35"/>
      <c r="AI46" s="35"/>
      <c r="AJ46" s="35"/>
      <c r="AK46" s="35"/>
      <c r="AL46" s="35"/>
      <c r="AM46" s="35"/>
      <c r="AN46" s="35"/>
    </row>
    <row r="47" spans="1:40" s="36" customFormat="1" ht="12" x14ac:dyDescent="0.2">
      <c r="A47" s="70"/>
      <c r="B47" s="70"/>
      <c r="C47" s="71"/>
      <c r="D47" s="72"/>
      <c r="E47" s="72"/>
      <c r="F47" s="73"/>
      <c r="G47" s="73"/>
      <c r="H47" s="72"/>
      <c r="I47" s="72"/>
      <c r="J47" s="72"/>
      <c r="K47" s="72"/>
      <c r="L47" s="74"/>
      <c r="M47" s="74"/>
      <c r="N47" s="73"/>
      <c r="O47" s="73"/>
      <c r="P47" s="73"/>
      <c r="Q47" s="72"/>
      <c r="R47" s="73"/>
      <c r="S47" s="72"/>
      <c r="T47" s="72"/>
      <c r="U47" s="73"/>
      <c r="V47" s="35"/>
      <c r="W47" s="35"/>
      <c r="X47" s="35"/>
      <c r="Y47" s="35"/>
      <c r="Z47" s="35"/>
      <c r="AA47" s="35"/>
      <c r="AB47" s="35"/>
      <c r="AC47" s="35"/>
      <c r="AD47" s="35"/>
      <c r="AE47" s="35"/>
      <c r="AF47" s="35"/>
      <c r="AG47" s="35"/>
      <c r="AH47" s="35"/>
      <c r="AI47" s="35"/>
      <c r="AJ47" s="35"/>
      <c r="AK47" s="35"/>
      <c r="AL47" s="35"/>
      <c r="AM47" s="35"/>
      <c r="AN47" s="35"/>
    </row>
    <row r="48" spans="1:40" s="36" customFormat="1" ht="12" x14ac:dyDescent="0.2">
      <c r="A48" s="35"/>
      <c r="B48" s="35"/>
      <c r="C48" s="122" t="s">
        <v>99</v>
      </c>
      <c r="D48" s="123">
        <f t="shared" ref="D48:U48" si="12">MIN(D43:D46)</f>
        <v>0.66</v>
      </c>
      <c r="E48" s="123">
        <f t="shared" si="12"/>
        <v>0</v>
      </c>
      <c r="F48" s="124">
        <f t="shared" si="12"/>
        <v>0.2</v>
      </c>
      <c r="G48" s="123">
        <f t="shared" si="12"/>
        <v>0.2</v>
      </c>
      <c r="H48" s="123">
        <f t="shared" si="12"/>
        <v>0.4</v>
      </c>
      <c r="I48" s="123">
        <f t="shared" si="12"/>
        <v>0</v>
      </c>
      <c r="J48" s="123">
        <f t="shared" si="12"/>
        <v>0.39</v>
      </c>
      <c r="K48" s="123">
        <f t="shared" si="12"/>
        <v>0.44</v>
      </c>
      <c r="L48" s="125">
        <f t="shared" si="12"/>
        <v>0.35</v>
      </c>
      <c r="M48" s="123">
        <f t="shared" si="12"/>
        <v>0</v>
      </c>
      <c r="N48" s="124">
        <f t="shared" si="12"/>
        <v>0.35</v>
      </c>
      <c r="O48" s="124">
        <f t="shared" si="12"/>
        <v>0</v>
      </c>
      <c r="P48" s="123">
        <f t="shared" si="12"/>
        <v>2</v>
      </c>
      <c r="Q48" s="123">
        <f t="shared" si="12"/>
        <v>0</v>
      </c>
      <c r="R48" s="124">
        <f t="shared" si="12"/>
        <v>0</v>
      </c>
      <c r="S48" s="123">
        <f t="shared" si="12"/>
        <v>0</v>
      </c>
      <c r="T48" s="123">
        <f t="shared" si="12"/>
        <v>0.35</v>
      </c>
      <c r="U48" s="124">
        <f t="shared" si="12"/>
        <v>1</v>
      </c>
      <c r="V48" s="35"/>
      <c r="W48" s="35"/>
      <c r="X48" s="35"/>
      <c r="Y48" s="35"/>
      <c r="Z48" s="35"/>
      <c r="AA48" s="35"/>
      <c r="AB48" s="35"/>
      <c r="AC48" s="35"/>
      <c r="AD48" s="35"/>
      <c r="AE48" s="35"/>
      <c r="AF48" s="35"/>
      <c r="AG48" s="35"/>
      <c r="AH48" s="35"/>
      <c r="AI48" s="35"/>
      <c r="AJ48" s="35"/>
      <c r="AK48" s="35"/>
      <c r="AL48" s="35"/>
      <c r="AM48" s="35"/>
      <c r="AN48" s="35"/>
    </row>
    <row r="49" spans="1:40" s="36" customFormat="1" ht="12" x14ac:dyDescent="0.2">
      <c r="A49" s="35"/>
      <c r="B49" s="35"/>
      <c r="C49" s="122" t="s">
        <v>100</v>
      </c>
      <c r="D49" s="123">
        <f t="shared" ref="D49:U49" si="13">AVERAGE(D43:D46)</f>
        <v>0.66</v>
      </c>
      <c r="E49" s="123" t="e">
        <f t="shared" si="13"/>
        <v>#DIV/0!</v>
      </c>
      <c r="F49" s="124">
        <f t="shared" si="13"/>
        <v>0.2</v>
      </c>
      <c r="G49" s="123">
        <f t="shared" si="13"/>
        <v>0.2</v>
      </c>
      <c r="H49" s="123">
        <f t="shared" si="13"/>
        <v>0.4</v>
      </c>
      <c r="I49" s="123" t="e">
        <f t="shared" si="13"/>
        <v>#DIV/0!</v>
      </c>
      <c r="J49" s="123">
        <f t="shared" si="13"/>
        <v>0.39</v>
      </c>
      <c r="K49" s="123">
        <f t="shared" si="13"/>
        <v>0.44</v>
      </c>
      <c r="L49" s="125">
        <f t="shared" si="13"/>
        <v>0.42499999999999999</v>
      </c>
      <c r="M49" s="123" t="e">
        <f t="shared" si="13"/>
        <v>#DIV/0!</v>
      </c>
      <c r="N49" s="124">
        <f t="shared" si="13"/>
        <v>0.42499999999999999</v>
      </c>
      <c r="O49" s="124" t="e">
        <f t="shared" si="13"/>
        <v>#DIV/0!</v>
      </c>
      <c r="P49" s="123">
        <f t="shared" si="13"/>
        <v>2</v>
      </c>
      <c r="Q49" s="123" t="e">
        <f t="shared" si="13"/>
        <v>#DIV/0!</v>
      </c>
      <c r="R49" s="124" t="e">
        <f t="shared" si="13"/>
        <v>#DIV/0!</v>
      </c>
      <c r="S49" s="123" t="e">
        <f t="shared" si="13"/>
        <v>#DIV/0!</v>
      </c>
      <c r="T49" s="123">
        <f t="shared" si="13"/>
        <v>0.625</v>
      </c>
      <c r="U49" s="124">
        <f t="shared" si="13"/>
        <v>2.35</v>
      </c>
      <c r="V49" s="35"/>
      <c r="W49" s="35"/>
      <c r="X49" s="35"/>
      <c r="Y49" s="35"/>
      <c r="Z49" s="35"/>
      <c r="AA49" s="35"/>
      <c r="AB49" s="35"/>
      <c r="AC49" s="35"/>
      <c r="AD49" s="35"/>
      <c r="AE49" s="35"/>
      <c r="AF49" s="35"/>
      <c r="AG49" s="35"/>
      <c r="AH49" s="35"/>
      <c r="AI49" s="35"/>
      <c r="AJ49" s="35"/>
      <c r="AK49" s="35"/>
      <c r="AL49" s="35"/>
      <c r="AM49" s="35"/>
      <c r="AN49" s="35"/>
    </row>
    <row r="50" spans="1:40" s="36" customFormat="1" ht="12" x14ac:dyDescent="0.2">
      <c r="A50" s="35"/>
      <c r="B50" s="35"/>
      <c r="C50" s="122" t="s">
        <v>101</v>
      </c>
      <c r="D50" s="123">
        <f t="shared" ref="D50:U50" si="14">MAX(D43:D46)</f>
        <v>0.66</v>
      </c>
      <c r="E50" s="123">
        <f t="shared" si="14"/>
        <v>0</v>
      </c>
      <c r="F50" s="124">
        <f t="shared" si="14"/>
        <v>0.2</v>
      </c>
      <c r="G50" s="123">
        <f t="shared" si="14"/>
        <v>0.2</v>
      </c>
      <c r="H50" s="123">
        <f t="shared" si="14"/>
        <v>0.4</v>
      </c>
      <c r="I50" s="123">
        <f t="shared" si="14"/>
        <v>0</v>
      </c>
      <c r="J50" s="123">
        <f t="shared" si="14"/>
        <v>0.39</v>
      </c>
      <c r="K50" s="123">
        <f t="shared" si="14"/>
        <v>0.44</v>
      </c>
      <c r="L50" s="125">
        <f t="shared" si="14"/>
        <v>0.5</v>
      </c>
      <c r="M50" s="123">
        <f t="shared" si="14"/>
        <v>0</v>
      </c>
      <c r="N50" s="124">
        <f t="shared" si="14"/>
        <v>0.5</v>
      </c>
      <c r="O50" s="124">
        <f t="shared" si="14"/>
        <v>0</v>
      </c>
      <c r="P50" s="123">
        <f t="shared" si="14"/>
        <v>2</v>
      </c>
      <c r="Q50" s="123">
        <f t="shared" si="14"/>
        <v>0</v>
      </c>
      <c r="R50" s="124">
        <f t="shared" si="14"/>
        <v>0</v>
      </c>
      <c r="S50" s="123">
        <f t="shared" si="14"/>
        <v>0</v>
      </c>
      <c r="T50" s="123">
        <f t="shared" si="14"/>
        <v>0.9</v>
      </c>
      <c r="U50" s="124">
        <f t="shared" si="14"/>
        <v>3.7</v>
      </c>
      <c r="V50" s="35"/>
      <c r="W50" s="35"/>
      <c r="X50" s="35"/>
      <c r="Y50" s="35"/>
      <c r="Z50" s="35"/>
      <c r="AA50" s="35"/>
      <c r="AB50" s="35"/>
      <c r="AC50" s="35"/>
      <c r="AD50" s="35"/>
      <c r="AE50" s="35"/>
      <c r="AF50" s="35"/>
      <c r="AG50" s="35"/>
      <c r="AH50" s="35"/>
      <c r="AI50" s="35"/>
      <c r="AJ50" s="35"/>
      <c r="AK50" s="35"/>
      <c r="AL50" s="35"/>
      <c r="AM50" s="35"/>
      <c r="AN50" s="35"/>
    </row>
    <row r="51" spans="1:40" s="36" customFormat="1" ht="12" x14ac:dyDescent="0.2">
      <c r="A51" s="35"/>
      <c r="B51" s="35"/>
      <c r="C51" s="46"/>
      <c r="D51" s="47"/>
      <c r="E51" s="47"/>
      <c r="F51" s="47"/>
      <c r="G51" s="47"/>
      <c r="H51" s="47"/>
      <c r="I51" s="47"/>
      <c r="J51" s="50"/>
      <c r="K51" s="47"/>
      <c r="L51" s="47"/>
      <c r="M51" s="47"/>
      <c r="N51" s="47"/>
      <c r="O51" s="47"/>
      <c r="P51" s="47"/>
      <c r="Q51" s="50"/>
      <c r="R51" s="47"/>
      <c r="S51" s="50"/>
      <c r="T51" s="50"/>
      <c r="U51" s="47"/>
      <c r="V51" s="35"/>
      <c r="W51" s="35"/>
      <c r="X51" s="35"/>
      <c r="Y51" s="35"/>
      <c r="Z51" s="35"/>
      <c r="AA51" s="35"/>
      <c r="AB51" s="35"/>
      <c r="AC51" s="35"/>
      <c r="AD51" s="35"/>
      <c r="AE51" s="35"/>
      <c r="AF51" s="35"/>
      <c r="AG51" s="35"/>
      <c r="AH51" s="35"/>
      <c r="AI51" s="35"/>
      <c r="AJ51" s="35"/>
      <c r="AK51" s="35"/>
      <c r="AL51" s="35"/>
      <c r="AM51" s="35"/>
      <c r="AN51" s="35"/>
    </row>
    <row r="52" spans="1:40" s="36" customFormat="1" ht="12" x14ac:dyDescent="0.2">
      <c r="A52" s="51"/>
      <c r="B52" s="51"/>
      <c r="C52" s="67"/>
      <c r="D52" s="67"/>
      <c r="E52" s="67"/>
      <c r="F52" s="68"/>
      <c r="G52" s="68"/>
      <c r="H52" s="67"/>
      <c r="I52" s="67"/>
      <c r="J52" s="69"/>
      <c r="K52" s="67"/>
      <c r="L52" s="67"/>
      <c r="M52" s="67"/>
      <c r="N52" s="68"/>
      <c r="O52" s="68"/>
      <c r="P52" s="68"/>
      <c r="Q52" s="69"/>
      <c r="R52" s="68"/>
      <c r="S52" s="69"/>
      <c r="T52" s="69"/>
      <c r="U52" s="68"/>
      <c r="V52" s="35"/>
      <c r="W52" s="35"/>
      <c r="X52" s="35"/>
      <c r="Y52" s="35"/>
      <c r="Z52" s="35"/>
      <c r="AA52" s="35"/>
      <c r="AB52" s="35"/>
      <c r="AC52" s="35"/>
      <c r="AD52" s="35"/>
      <c r="AE52" s="35"/>
      <c r="AF52" s="35"/>
      <c r="AG52" s="35"/>
      <c r="AH52" s="35"/>
      <c r="AI52" s="35"/>
      <c r="AJ52" s="35"/>
      <c r="AK52" s="35"/>
      <c r="AL52" s="35"/>
      <c r="AM52" s="35"/>
      <c r="AN52" s="35"/>
    </row>
    <row r="53" spans="1:40" s="36" customFormat="1" x14ac:dyDescent="0.2">
      <c r="A53" s="178">
        <v>32</v>
      </c>
      <c r="B53" t="s">
        <v>188</v>
      </c>
      <c r="C53" s="64">
        <v>45035</v>
      </c>
      <c r="D53" s="52" t="s">
        <v>198</v>
      </c>
      <c r="E53" s="52" t="s">
        <v>195</v>
      </c>
      <c r="F53" s="52" t="s">
        <v>196</v>
      </c>
      <c r="G53" s="52" t="s">
        <v>196</v>
      </c>
      <c r="H53" s="52" t="s">
        <v>196</v>
      </c>
      <c r="I53" s="52" t="s">
        <v>198</v>
      </c>
      <c r="J53" s="52" t="s">
        <v>195</v>
      </c>
      <c r="K53" s="52" t="s">
        <v>195</v>
      </c>
      <c r="L53" s="39">
        <v>0.32</v>
      </c>
      <c r="M53" s="52" t="s">
        <v>195</v>
      </c>
      <c r="N53" s="39">
        <v>0.32</v>
      </c>
      <c r="O53" s="52" t="s">
        <v>195</v>
      </c>
      <c r="P53" s="52" t="s">
        <v>197</v>
      </c>
      <c r="Q53" s="52" t="s">
        <v>197</v>
      </c>
      <c r="R53" s="52" t="s">
        <v>197</v>
      </c>
      <c r="S53" s="52" t="s">
        <v>195</v>
      </c>
      <c r="T53" s="39">
        <v>0.32</v>
      </c>
      <c r="U53" s="52" t="s">
        <v>198</v>
      </c>
      <c r="V53" s="35"/>
      <c r="W53" s="35"/>
      <c r="X53" s="35"/>
      <c r="Y53" s="35"/>
      <c r="Z53" s="35"/>
      <c r="AA53" s="35"/>
      <c r="AB53" s="35"/>
      <c r="AC53" s="35"/>
      <c r="AD53" s="35"/>
      <c r="AE53" s="35"/>
      <c r="AF53" s="35"/>
      <c r="AG53" s="35"/>
      <c r="AH53" s="35"/>
      <c r="AI53" s="35"/>
      <c r="AJ53" s="35"/>
      <c r="AK53" s="35"/>
      <c r="AL53" s="35"/>
      <c r="AM53" s="35"/>
      <c r="AN53" s="35"/>
    </row>
    <row r="54" spans="1:40" s="36" customFormat="1" x14ac:dyDescent="0.2">
      <c r="A54" s="178">
        <v>32</v>
      </c>
      <c r="B54" t="s">
        <v>188</v>
      </c>
      <c r="C54" s="36" t="s">
        <v>207</v>
      </c>
      <c r="D54" s="407" t="s">
        <v>195</v>
      </c>
      <c r="E54" s="407" t="s">
        <v>195</v>
      </c>
      <c r="F54" s="407" t="s">
        <v>196</v>
      </c>
      <c r="G54" s="407" t="s">
        <v>196</v>
      </c>
      <c r="H54" s="407" t="s">
        <v>196</v>
      </c>
      <c r="I54" s="406">
        <v>2</v>
      </c>
      <c r="J54" s="408">
        <v>0.45</v>
      </c>
      <c r="K54" s="407" t="s">
        <v>201</v>
      </c>
      <c r="L54" s="408">
        <v>0.63</v>
      </c>
      <c r="M54" s="407" t="s">
        <v>195</v>
      </c>
      <c r="N54" s="408">
        <v>0.63</v>
      </c>
      <c r="O54" s="407" t="s">
        <v>195</v>
      </c>
      <c r="P54" s="407" t="s">
        <v>210</v>
      </c>
      <c r="Q54" s="407" t="s">
        <v>197</v>
      </c>
      <c r="R54" s="407" t="s">
        <v>197</v>
      </c>
      <c r="S54" s="407" t="s">
        <v>195</v>
      </c>
      <c r="T54" s="408">
        <v>0.63</v>
      </c>
      <c r="U54" s="406">
        <v>3.1</v>
      </c>
      <c r="V54" s="35"/>
      <c r="W54" s="35"/>
      <c r="X54" s="35"/>
      <c r="Y54" s="35"/>
      <c r="Z54" s="35"/>
      <c r="AA54" s="35"/>
      <c r="AB54" s="35"/>
      <c r="AC54" s="35"/>
      <c r="AD54" s="35"/>
      <c r="AE54" s="35"/>
      <c r="AF54" s="35"/>
      <c r="AG54" s="35"/>
      <c r="AH54" s="35"/>
      <c r="AI54" s="35"/>
      <c r="AJ54" s="35"/>
      <c r="AK54" s="35"/>
      <c r="AL54" s="35"/>
      <c r="AM54" s="35"/>
      <c r="AN54" s="35"/>
    </row>
    <row r="55" spans="1:40" s="36" customFormat="1" x14ac:dyDescent="0.2">
      <c r="A55" s="178">
        <v>32</v>
      </c>
      <c r="B55" t="s">
        <v>188</v>
      </c>
      <c r="C55" s="448">
        <v>45211</v>
      </c>
      <c r="D55" s="406">
        <v>1.4</v>
      </c>
      <c r="E55" s="407" t="s">
        <v>195</v>
      </c>
      <c r="F55" s="407" t="s">
        <v>196</v>
      </c>
      <c r="G55" s="407" t="s">
        <v>196</v>
      </c>
      <c r="H55" s="407" t="s">
        <v>196</v>
      </c>
      <c r="I55" s="407" t="s">
        <v>198</v>
      </c>
      <c r="J55" s="408">
        <v>0.74</v>
      </c>
      <c r="K55" s="408">
        <v>0.59</v>
      </c>
      <c r="L55" s="408">
        <v>0.57999999999999996</v>
      </c>
      <c r="M55" s="407" t="s">
        <v>195</v>
      </c>
      <c r="N55" s="408">
        <v>0.57999999999999996</v>
      </c>
      <c r="O55" s="407" t="s">
        <v>195</v>
      </c>
      <c r="P55" s="406">
        <v>4.0999999999999996</v>
      </c>
      <c r="Q55" s="407" t="s">
        <v>197</v>
      </c>
      <c r="R55" s="407" t="s">
        <v>197</v>
      </c>
      <c r="S55" s="407" t="s">
        <v>195</v>
      </c>
      <c r="T55" s="408">
        <v>0.57999999999999996</v>
      </c>
      <c r="U55" s="406">
        <v>7.4</v>
      </c>
      <c r="V55" s="35"/>
      <c r="W55" s="35"/>
      <c r="X55" s="35"/>
      <c r="Y55" s="35"/>
      <c r="Z55" s="35"/>
      <c r="AA55" s="35"/>
      <c r="AB55" s="35"/>
      <c r="AC55" s="35"/>
      <c r="AD55" s="35"/>
      <c r="AE55" s="35"/>
      <c r="AF55" s="35"/>
      <c r="AG55" s="35"/>
      <c r="AH55" s="35"/>
      <c r="AI55" s="35"/>
      <c r="AJ55" s="35"/>
      <c r="AK55" s="35"/>
      <c r="AL55" s="35"/>
      <c r="AM55" s="35"/>
      <c r="AN55" s="35"/>
    </row>
    <row r="56" spans="1:40" s="36" customFormat="1" x14ac:dyDescent="0.2">
      <c r="A56" s="178">
        <v>32</v>
      </c>
      <c r="B56" t="s">
        <v>188</v>
      </c>
      <c r="C56" s="64"/>
      <c r="D56" s="146"/>
      <c r="E56" s="146"/>
      <c r="F56" s="146"/>
      <c r="G56" s="146"/>
      <c r="H56" s="146"/>
      <c r="I56" s="146"/>
      <c r="J56" s="146"/>
      <c r="K56" s="146"/>
      <c r="L56" s="146"/>
      <c r="M56" s="146"/>
      <c r="N56" s="146"/>
      <c r="O56" s="146"/>
      <c r="P56" s="146"/>
      <c r="Q56" s="146"/>
      <c r="R56" s="146"/>
      <c r="S56" s="146"/>
      <c r="T56" s="146"/>
      <c r="U56" s="146"/>
      <c r="V56" s="35"/>
      <c r="W56" s="35"/>
      <c r="X56" s="35"/>
      <c r="Y56" s="35"/>
      <c r="Z56" s="35"/>
      <c r="AA56" s="35"/>
      <c r="AB56" s="35"/>
      <c r="AC56" s="35"/>
      <c r="AD56" s="35"/>
      <c r="AE56" s="35"/>
      <c r="AF56" s="35"/>
      <c r="AG56" s="35"/>
      <c r="AH56" s="35"/>
      <c r="AI56" s="35"/>
      <c r="AJ56" s="35"/>
      <c r="AK56" s="35"/>
      <c r="AL56" s="35"/>
      <c r="AM56" s="35"/>
      <c r="AN56" s="35"/>
    </row>
    <row r="57" spans="1:40" s="36" customFormat="1" ht="12" x14ac:dyDescent="0.2">
      <c r="A57" s="70"/>
      <c r="B57" s="70"/>
      <c r="C57" s="71"/>
      <c r="D57" s="72"/>
      <c r="E57" s="72"/>
      <c r="F57" s="73"/>
      <c r="G57" s="73"/>
      <c r="H57" s="72"/>
      <c r="I57" s="72"/>
      <c r="J57" s="72"/>
      <c r="K57" s="72"/>
      <c r="L57" s="74"/>
      <c r="M57" s="74"/>
      <c r="N57" s="73"/>
      <c r="O57" s="73"/>
      <c r="P57" s="73"/>
      <c r="Q57" s="72"/>
      <c r="R57" s="73"/>
      <c r="S57" s="72"/>
      <c r="T57" s="72"/>
      <c r="U57" s="73"/>
      <c r="V57" s="35"/>
      <c r="W57" s="35"/>
      <c r="X57" s="35"/>
      <c r="Y57" s="35"/>
      <c r="Z57" s="35"/>
      <c r="AA57" s="35"/>
      <c r="AB57" s="35"/>
      <c r="AC57" s="35"/>
      <c r="AD57" s="35"/>
      <c r="AE57" s="35"/>
      <c r="AF57" s="35"/>
      <c r="AG57" s="35"/>
      <c r="AH57" s="35"/>
      <c r="AI57" s="35"/>
      <c r="AJ57" s="35"/>
      <c r="AK57" s="35"/>
      <c r="AL57" s="35"/>
      <c r="AM57" s="35"/>
      <c r="AN57" s="35"/>
    </row>
    <row r="58" spans="1:40" s="36" customFormat="1" ht="12" x14ac:dyDescent="0.2">
      <c r="A58" s="35"/>
      <c r="B58" s="35"/>
      <c r="C58" s="122" t="s">
        <v>99</v>
      </c>
      <c r="D58" s="123">
        <f t="shared" ref="D58:U58" si="15">MIN(D53:D56)</f>
        <v>1.4</v>
      </c>
      <c r="E58" s="123">
        <f t="shared" si="15"/>
        <v>0</v>
      </c>
      <c r="F58" s="124">
        <f t="shared" si="15"/>
        <v>0</v>
      </c>
      <c r="G58" s="123">
        <f t="shared" si="15"/>
        <v>0</v>
      </c>
      <c r="H58" s="123">
        <f t="shared" si="15"/>
        <v>0</v>
      </c>
      <c r="I58" s="123">
        <f t="shared" si="15"/>
        <v>2</v>
      </c>
      <c r="J58" s="123">
        <f t="shared" si="15"/>
        <v>0.45</v>
      </c>
      <c r="K58" s="123">
        <f t="shared" si="15"/>
        <v>0.59</v>
      </c>
      <c r="L58" s="125">
        <f t="shared" si="15"/>
        <v>0.32</v>
      </c>
      <c r="M58" s="123">
        <f t="shared" si="15"/>
        <v>0</v>
      </c>
      <c r="N58" s="124">
        <f t="shared" si="15"/>
        <v>0.32</v>
      </c>
      <c r="O58" s="124">
        <f t="shared" si="15"/>
        <v>0</v>
      </c>
      <c r="P58" s="124">
        <f t="shared" si="15"/>
        <v>4.0999999999999996</v>
      </c>
      <c r="Q58" s="123">
        <f t="shared" si="15"/>
        <v>0</v>
      </c>
      <c r="R58" s="124">
        <f t="shared" si="15"/>
        <v>0</v>
      </c>
      <c r="S58" s="123">
        <f t="shared" si="15"/>
        <v>0</v>
      </c>
      <c r="T58" s="123">
        <f t="shared" si="15"/>
        <v>0.32</v>
      </c>
      <c r="U58" s="124">
        <f t="shared" si="15"/>
        <v>3.1</v>
      </c>
      <c r="V58" s="35"/>
      <c r="W58" s="35"/>
      <c r="X58" s="35"/>
      <c r="Y58" s="35"/>
      <c r="Z58" s="35"/>
      <c r="AA58" s="35"/>
      <c r="AB58" s="35"/>
      <c r="AC58" s="35"/>
      <c r="AD58" s="35"/>
      <c r="AE58" s="35"/>
      <c r="AF58" s="35"/>
      <c r="AG58" s="35"/>
      <c r="AH58" s="35"/>
      <c r="AI58" s="35"/>
      <c r="AJ58" s="35"/>
      <c r="AK58" s="35"/>
      <c r="AL58" s="35"/>
      <c r="AM58" s="35"/>
      <c r="AN58" s="35"/>
    </row>
    <row r="59" spans="1:40" s="36" customFormat="1" ht="12" x14ac:dyDescent="0.2">
      <c r="A59" s="35"/>
      <c r="B59" s="35"/>
      <c r="C59" s="122" t="s">
        <v>100</v>
      </c>
      <c r="D59" s="123">
        <f t="shared" ref="D59:U59" si="16">AVERAGE(D53:D56)</f>
        <v>1.4</v>
      </c>
      <c r="E59" s="123" t="e">
        <f t="shared" si="16"/>
        <v>#DIV/0!</v>
      </c>
      <c r="F59" s="124" t="e">
        <f t="shared" si="16"/>
        <v>#DIV/0!</v>
      </c>
      <c r="G59" s="123" t="e">
        <f t="shared" si="16"/>
        <v>#DIV/0!</v>
      </c>
      <c r="H59" s="123" t="e">
        <f t="shared" si="16"/>
        <v>#DIV/0!</v>
      </c>
      <c r="I59" s="123">
        <f t="shared" si="16"/>
        <v>2</v>
      </c>
      <c r="J59" s="123">
        <f t="shared" si="16"/>
        <v>0.59499999999999997</v>
      </c>
      <c r="K59" s="123">
        <f t="shared" si="16"/>
        <v>0.59</v>
      </c>
      <c r="L59" s="125">
        <f t="shared" si="16"/>
        <v>0.5099999999999999</v>
      </c>
      <c r="M59" s="123" t="e">
        <f t="shared" si="16"/>
        <v>#DIV/0!</v>
      </c>
      <c r="N59" s="124">
        <f t="shared" si="16"/>
        <v>0.5099999999999999</v>
      </c>
      <c r="O59" s="124" t="e">
        <f t="shared" si="16"/>
        <v>#DIV/0!</v>
      </c>
      <c r="P59" s="124">
        <f t="shared" si="16"/>
        <v>4.0999999999999996</v>
      </c>
      <c r="Q59" s="123" t="e">
        <f t="shared" si="16"/>
        <v>#DIV/0!</v>
      </c>
      <c r="R59" s="124" t="e">
        <f t="shared" si="16"/>
        <v>#DIV/0!</v>
      </c>
      <c r="S59" s="123" t="e">
        <f t="shared" si="16"/>
        <v>#DIV/0!</v>
      </c>
      <c r="T59" s="123">
        <f t="shared" si="16"/>
        <v>0.5099999999999999</v>
      </c>
      <c r="U59" s="124">
        <f t="shared" si="16"/>
        <v>5.25</v>
      </c>
      <c r="V59" s="35"/>
      <c r="W59" s="35"/>
      <c r="X59" s="35"/>
      <c r="Y59" s="35"/>
      <c r="Z59" s="35"/>
      <c r="AA59" s="35"/>
      <c r="AB59" s="35"/>
      <c r="AC59" s="35"/>
      <c r="AD59" s="35"/>
      <c r="AE59" s="35"/>
      <c r="AF59" s="35"/>
      <c r="AG59" s="35"/>
      <c r="AH59" s="35"/>
      <c r="AI59" s="35"/>
      <c r="AJ59" s="35"/>
      <c r="AK59" s="35"/>
      <c r="AL59" s="35"/>
      <c r="AM59" s="35"/>
      <c r="AN59" s="35"/>
    </row>
    <row r="60" spans="1:40" s="36" customFormat="1" ht="12" x14ac:dyDescent="0.2">
      <c r="A60" s="35"/>
      <c r="B60" s="35"/>
      <c r="C60" s="122" t="s">
        <v>101</v>
      </c>
      <c r="D60" s="123">
        <f t="shared" ref="D60:U60" si="17">MAX(D53:D56)</f>
        <v>1.4</v>
      </c>
      <c r="E60" s="123">
        <f t="shared" si="17"/>
        <v>0</v>
      </c>
      <c r="F60" s="124">
        <f t="shared" si="17"/>
        <v>0</v>
      </c>
      <c r="G60" s="123">
        <f t="shared" si="17"/>
        <v>0</v>
      </c>
      <c r="H60" s="123">
        <f t="shared" si="17"/>
        <v>0</v>
      </c>
      <c r="I60" s="123">
        <f t="shared" si="17"/>
        <v>2</v>
      </c>
      <c r="J60" s="123">
        <f t="shared" si="17"/>
        <v>0.74</v>
      </c>
      <c r="K60" s="123">
        <f t="shared" si="17"/>
        <v>0.59</v>
      </c>
      <c r="L60" s="125">
        <f t="shared" si="17"/>
        <v>0.63</v>
      </c>
      <c r="M60" s="123">
        <f t="shared" si="17"/>
        <v>0</v>
      </c>
      <c r="N60" s="124">
        <f t="shared" si="17"/>
        <v>0.63</v>
      </c>
      <c r="O60" s="124">
        <f t="shared" si="17"/>
        <v>0</v>
      </c>
      <c r="P60" s="124">
        <f t="shared" si="17"/>
        <v>4.0999999999999996</v>
      </c>
      <c r="Q60" s="123">
        <f t="shared" si="17"/>
        <v>0</v>
      </c>
      <c r="R60" s="124">
        <f t="shared" si="17"/>
        <v>0</v>
      </c>
      <c r="S60" s="123">
        <f t="shared" si="17"/>
        <v>0</v>
      </c>
      <c r="T60" s="123">
        <f t="shared" si="17"/>
        <v>0.63</v>
      </c>
      <c r="U60" s="124">
        <f t="shared" si="17"/>
        <v>7.4</v>
      </c>
      <c r="V60" s="35"/>
      <c r="W60" s="35"/>
      <c r="X60" s="35"/>
      <c r="Y60" s="35"/>
      <c r="Z60" s="35"/>
      <c r="AA60" s="35"/>
      <c r="AB60" s="35"/>
      <c r="AC60" s="35"/>
      <c r="AD60" s="35"/>
      <c r="AE60" s="35"/>
      <c r="AF60" s="35"/>
      <c r="AG60" s="35"/>
      <c r="AH60" s="35"/>
      <c r="AI60" s="35"/>
      <c r="AJ60" s="35"/>
      <c r="AK60" s="35"/>
      <c r="AL60" s="35"/>
      <c r="AM60" s="35"/>
      <c r="AN60" s="35"/>
    </row>
    <row r="61" spans="1:40" s="36" customFormat="1" ht="12" x14ac:dyDescent="0.2">
      <c r="A61" s="35"/>
      <c r="B61" s="35"/>
      <c r="C61" s="46"/>
      <c r="D61" s="47"/>
      <c r="E61" s="47"/>
      <c r="F61" s="47"/>
      <c r="G61" s="47"/>
      <c r="H61" s="47"/>
      <c r="I61" s="47"/>
      <c r="J61" s="50"/>
      <c r="K61" s="47"/>
      <c r="L61" s="47"/>
      <c r="M61" s="47"/>
      <c r="N61" s="47"/>
      <c r="O61" s="47"/>
      <c r="P61" s="47"/>
      <c r="Q61" s="50"/>
      <c r="R61" s="47"/>
      <c r="S61" s="50"/>
      <c r="T61" s="50"/>
      <c r="U61" s="47"/>
      <c r="V61" s="35"/>
      <c r="W61" s="35"/>
      <c r="X61" s="35"/>
      <c r="Y61" s="35"/>
      <c r="Z61" s="35"/>
      <c r="AA61" s="35"/>
      <c r="AB61" s="35"/>
      <c r="AC61" s="35"/>
      <c r="AD61" s="35"/>
      <c r="AE61" s="35"/>
      <c r="AF61" s="35"/>
      <c r="AG61" s="35"/>
      <c r="AH61" s="35"/>
      <c r="AI61" s="35"/>
      <c r="AJ61" s="35"/>
      <c r="AK61" s="35"/>
      <c r="AL61" s="35"/>
      <c r="AM61" s="35"/>
      <c r="AN61" s="35"/>
    </row>
    <row r="62" spans="1:40" s="36" customFormat="1" ht="12" x14ac:dyDescent="0.2">
      <c r="A62" s="51"/>
      <c r="B62" s="51"/>
      <c r="C62" s="67"/>
      <c r="D62" s="67"/>
      <c r="E62" s="67"/>
      <c r="F62" s="68"/>
      <c r="G62" s="68"/>
      <c r="H62" s="67"/>
      <c r="I62" s="67"/>
      <c r="J62" s="69"/>
      <c r="K62" s="67"/>
      <c r="L62" s="67"/>
      <c r="M62" s="67"/>
      <c r="N62" s="68"/>
      <c r="O62" s="68"/>
      <c r="P62" s="68"/>
      <c r="Q62" s="69"/>
      <c r="R62" s="68"/>
      <c r="S62" s="69"/>
      <c r="T62" s="69"/>
      <c r="U62" s="68"/>
      <c r="V62" s="35"/>
      <c r="W62" s="35"/>
      <c r="X62" s="35"/>
      <c r="Y62" s="35"/>
      <c r="Z62" s="35"/>
      <c r="AA62" s="35"/>
      <c r="AB62" s="35"/>
      <c r="AC62" s="35"/>
      <c r="AD62" s="35"/>
      <c r="AE62" s="35"/>
      <c r="AF62" s="35"/>
      <c r="AG62" s="35"/>
      <c r="AH62" s="35"/>
      <c r="AI62" s="35"/>
      <c r="AJ62" s="35"/>
      <c r="AK62" s="35"/>
      <c r="AL62" s="35"/>
      <c r="AM62" s="35"/>
      <c r="AN62" s="35"/>
    </row>
    <row r="63" spans="1:40" x14ac:dyDescent="0.2">
      <c r="A63" s="152">
        <v>38</v>
      </c>
      <c r="B63" s="52" t="s">
        <v>189</v>
      </c>
      <c r="C63" s="64">
        <v>45035</v>
      </c>
      <c r="D63" s="52" t="s">
        <v>199</v>
      </c>
      <c r="E63" s="52" t="s">
        <v>195</v>
      </c>
      <c r="F63" s="52" t="s">
        <v>196</v>
      </c>
      <c r="G63" s="52" t="s">
        <v>196</v>
      </c>
      <c r="H63" s="52" t="s">
        <v>196</v>
      </c>
      <c r="I63" s="52" t="s">
        <v>198</v>
      </c>
      <c r="J63" s="52" t="s">
        <v>200</v>
      </c>
      <c r="K63" s="52" t="s">
        <v>195</v>
      </c>
      <c r="L63" s="39">
        <v>0.35</v>
      </c>
      <c r="M63" s="52" t="s">
        <v>195</v>
      </c>
      <c r="N63" s="39">
        <v>0.35</v>
      </c>
      <c r="O63" s="52" t="s">
        <v>195</v>
      </c>
      <c r="P63" s="52" t="s">
        <v>197</v>
      </c>
      <c r="Q63" s="52" t="s">
        <v>197</v>
      </c>
      <c r="R63" s="52" t="s">
        <v>197</v>
      </c>
      <c r="S63" s="52" t="s">
        <v>195</v>
      </c>
      <c r="T63" s="39">
        <v>0.35</v>
      </c>
      <c r="U63" s="52" t="s">
        <v>199</v>
      </c>
    </row>
    <row r="64" spans="1:40" x14ac:dyDescent="0.2">
      <c r="A64" s="152">
        <v>38</v>
      </c>
      <c r="B64" s="52" t="s">
        <v>189</v>
      </c>
      <c r="C64" s="36" t="s">
        <v>207</v>
      </c>
      <c r="D64" s="407" t="s">
        <v>211</v>
      </c>
      <c r="E64" s="407" t="s">
        <v>195</v>
      </c>
      <c r="F64" s="407" t="s">
        <v>196</v>
      </c>
      <c r="G64" s="407" t="s">
        <v>196</v>
      </c>
      <c r="H64" s="407" t="s">
        <v>196</v>
      </c>
      <c r="I64" s="407" t="s">
        <v>199</v>
      </c>
      <c r="J64" s="408">
        <v>0.43</v>
      </c>
      <c r="K64" s="407" t="s">
        <v>197</v>
      </c>
      <c r="L64" s="408">
        <v>0.53</v>
      </c>
      <c r="M64" s="407" t="s">
        <v>195</v>
      </c>
      <c r="N64" s="408">
        <v>0.53</v>
      </c>
      <c r="O64" s="407" t="s">
        <v>195</v>
      </c>
      <c r="P64" s="407" t="s">
        <v>199</v>
      </c>
      <c r="Q64" s="407" t="s">
        <v>197</v>
      </c>
      <c r="R64" s="407" t="s">
        <v>197</v>
      </c>
      <c r="S64" s="407" t="s">
        <v>195</v>
      </c>
      <c r="T64" s="408">
        <v>0.53</v>
      </c>
      <c r="U64" s="408">
        <v>0.96</v>
      </c>
    </row>
    <row r="65" spans="1:40" s="36" customFormat="1" x14ac:dyDescent="0.2">
      <c r="A65" s="153">
        <v>38</v>
      </c>
      <c r="B65" s="78" t="s">
        <v>189</v>
      </c>
      <c r="C65" s="448">
        <v>45211</v>
      </c>
      <c r="D65" s="406">
        <v>2.8</v>
      </c>
      <c r="E65" s="407" t="s">
        <v>195</v>
      </c>
      <c r="F65" s="407" t="s">
        <v>196</v>
      </c>
      <c r="G65" s="407" t="s">
        <v>196</v>
      </c>
      <c r="H65" s="407" t="s">
        <v>196</v>
      </c>
      <c r="I65" s="407" t="s">
        <v>198</v>
      </c>
      <c r="J65" s="408">
        <v>0.66</v>
      </c>
      <c r="K65" s="408">
        <v>0.54</v>
      </c>
      <c r="L65" s="408">
        <v>0.46</v>
      </c>
      <c r="M65" s="407" t="s">
        <v>195</v>
      </c>
      <c r="N65" s="408">
        <v>0.46</v>
      </c>
      <c r="O65" s="407" t="s">
        <v>195</v>
      </c>
      <c r="P65" s="407" t="s">
        <v>220</v>
      </c>
      <c r="Q65" s="407" t="s">
        <v>197</v>
      </c>
      <c r="R65" s="407" t="s">
        <v>197</v>
      </c>
      <c r="S65" s="407" t="s">
        <v>195</v>
      </c>
      <c r="T65" s="408">
        <v>0.46</v>
      </c>
      <c r="U65" s="406">
        <v>4.5</v>
      </c>
      <c r="V65" s="35"/>
      <c r="W65" s="35"/>
      <c r="X65" s="35"/>
      <c r="Y65" s="35"/>
      <c r="Z65" s="35"/>
      <c r="AA65" s="35"/>
      <c r="AB65" s="35"/>
      <c r="AC65" s="35"/>
      <c r="AD65" s="35"/>
      <c r="AE65" s="35"/>
      <c r="AF65" s="35"/>
      <c r="AG65" s="35"/>
      <c r="AH65" s="35"/>
      <c r="AI65" s="35"/>
      <c r="AJ65" s="35"/>
      <c r="AK65" s="35"/>
      <c r="AL65" s="35"/>
      <c r="AM65" s="35"/>
      <c r="AN65" s="35"/>
    </row>
    <row r="66" spans="1:40" x14ac:dyDescent="0.2">
      <c r="A66" s="152">
        <v>38</v>
      </c>
      <c r="B66" s="52" t="s">
        <v>189</v>
      </c>
      <c r="C66" s="64"/>
      <c r="D66" s="146"/>
      <c r="E66" s="146"/>
      <c r="F66" s="146"/>
      <c r="G66" s="146"/>
      <c r="H66" s="146"/>
      <c r="I66" s="146"/>
      <c r="J66" s="146"/>
      <c r="K66" s="146"/>
      <c r="L66" s="146"/>
      <c r="M66" s="146"/>
      <c r="N66" s="146"/>
      <c r="O66" s="146"/>
      <c r="P66" s="146"/>
      <c r="Q66" s="146"/>
      <c r="R66" s="146"/>
      <c r="S66" s="146"/>
      <c r="T66" s="146"/>
      <c r="U66" s="146"/>
    </row>
    <row r="67" spans="1:40" x14ac:dyDescent="0.2">
      <c r="A67" s="70"/>
      <c r="B67" s="70"/>
      <c r="C67" s="71"/>
      <c r="D67" s="72"/>
      <c r="E67" s="72"/>
      <c r="F67" s="73"/>
      <c r="G67" s="73"/>
      <c r="H67" s="72"/>
      <c r="I67" s="72"/>
      <c r="J67" s="72"/>
      <c r="K67" s="72"/>
      <c r="L67" s="74"/>
      <c r="M67" s="74"/>
      <c r="N67" s="73"/>
      <c r="O67" s="73"/>
      <c r="P67" s="73"/>
      <c r="Q67" s="72"/>
      <c r="R67" s="73"/>
      <c r="S67" s="72"/>
      <c r="T67" s="72"/>
      <c r="U67" s="73"/>
    </row>
    <row r="68" spans="1:40" x14ac:dyDescent="0.2">
      <c r="A68" s="35"/>
      <c r="B68" s="35"/>
      <c r="C68" s="122" t="s">
        <v>99</v>
      </c>
      <c r="D68" s="123">
        <f t="shared" ref="D68:U68" si="18">MIN(D63:D66)</f>
        <v>2.8</v>
      </c>
      <c r="E68" s="123">
        <f t="shared" si="18"/>
        <v>0</v>
      </c>
      <c r="F68" s="124">
        <f t="shared" si="18"/>
        <v>0</v>
      </c>
      <c r="G68" s="123">
        <f t="shared" si="18"/>
        <v>0</v>
      </c>
      <c r="H68" s="123">
        <f t="shared" si="18"/>
        <v>0</v>
      </c>
      <c r="I68" s="123">
        <f t="shared" si="18"/>
        <v>0</v>
      </c>
      <c r="J68" s="123">
        <f t="shared" si="18"/>
        <v>0.43</v>
      </c>
      <c r="K68" s="123">
        <f t="shared" si="18"/>
        <v>0.54</v>
      </c>
      <c r="L68" s="125">
        <f t="shared" si="18"/>
        <v>0.35</v>
      </c>
      <c r="M68" s="123">
        <f t="shared" si="18"/>
        <v>0</v>
      </c>
      <c r="N68" s="124">
        <f t="shared" si="18"/>
        <v>0.35</v>
      </c>
      <c r="O68" s="124">
        <f t="shared" si="18"/>
        <v>0</v>
      </c>
      <c r="P68" s="124">
        <f t="shared" si="18"/>
        <v>0</v>
      </c>
      <c r="Q68" s="123">
        <f t="shared" si="18"/>
        <v>0</v>
      </c>
      <c r="R68" s="124">
        <f t="shared" si="18"/>
        <v>0</v>
      </c>
      <c r="S68" s="123">
        <f t="shared" si="18"/>
        <v>0</v>
      </c>
      <c r="T68" s="123">
        <f t="shared" si="18"/>
        <v>0.35</v>
      </c>
      <c r="U68" s="124">
        <f t="shared" si="18"/>
        <v>0.96</v>
      </c>
    </row>
    <row r="69" spans="1:40" x14ac:dyDescent="0.2">
      <c r="A69" s="35"/>
      <c r="B69" s="35"/>
      <c r="C69" s="122" t="s">
        <v>100</v>
      </c>
      <c r="D69" s="123">
        <f t="shared" ref="D69:U69" si="19">AVERAGE(D63:D66)</f>
        <v>2.8</v>
      </c>
      <c r="E69" s="123" t="e">
        <f t="shared" si="19"/>
        <v>#DIV/0!</v>
      </c>
      <c r="F69" s="124" t="e">
        <f t="shared" si="19"/>
        <v>#DIV/0!</v>
      </c>
      <c r="G69" s="123" t="e">
        <f t="shared" si="19"/>
        <v>#DIV/0!</v>
      </c>
      <c r="H69" s="123" t="e">
        <f t="shared" si="19"/>
        <v>#DIV/0!</v>
      </c>
      <c r="I69" s="123" t="e">
        <f t="shared" si="19"/>
        <v>#DIV/0!</v>
      </c>
      <c r="J69" s="123">
        <f t="shared" si="19"/>
        <v>0.54500000000000004</v>
      </c>
      <c r="K69" s="123">
        <f t="shared" si="19"/>
        <v>0.54</v>
      </c>
      <c r="L69" s="125">
        <f t="shared" si="19"/>
        <v>0.44666666666666671</v>
      </c>
      <c r="M69" s="123" t="e">
        <f t="shared" si="19"/>
        <v>#DIV/0!</v>
      </c>
      <c r="N69" s="124">
        <f t="shared" si="19"/>
        <v>0.44666666666666671</v>
      </c>
      <c r="O69" s="124" t="e">
        <f t="shared" si="19"/>
        <v>#DIV/0!</v>
      </c>
      <c r="P69" s="124" t="e">
        <f t="shared" si="19"/>
        <v>#DIV/0!</v>
      </c>
      <c r="Q69" s="123" t="e">
        <f t="shared" si="19"/>
        <v>#DIV/0!</v>
      </c>
      <c r="R69" s="124" t="e">
        <f t="shared" si="19"/>
        <v>#DIV/0!</v>
      </c>
      <c r="S69" s="123" t="e">
        <f t="shared" si="19"/>
        <v>#DIV/0!</v>
      </c>
      <c r="T69" s="123">
        <f t="shared" si="19"/>
        <v>0.44666666666666671</v>
      </c>
      <c r="U69" s="124">
        <f t="shared" si="19"/>
        <v>2.73</v>
      </c>
    </row>
    <row r="70" spans="1:40" x14ac:dyDescent="0.2">
      <c r="A70" s="35"/>
      <c r="B70" s="35"/>
      <c r="C70" s="122" t="s">
        <v>101</v>
      </c>
      <c r="D70" s="123">
        <f t="shared" ref="D70:U70" si="20">MAX(D63:D66)</f>
        <v>2.8</v>
      </c>
      <c r="E70" s="123">
        <f t="shared" si="20"/>
        <v>0</v>
      </c>
      <c r="F70" s="124">
        <f t="shared" si="20"/>
        <v>0</v>
      </c>
      <c r="G70" s="123">
        <f t="shared" si="20"/>
        <v>0</v>
      </c>
      <c r="H70" s="123">
        <f t="shared" si="20"/>
        <v>0</v>
      </c>
      <c r="I70" s="123">
        <f t="shared" si="20"/>
        <v>0</v>
      </c>
      <c r="J70" s="123">
        <f t="shared" si="20"/>
        <v>0.66</v>
      </c>
      <c r="K70" s="123">
        <f t="shared" si="20"/>
        <v>0.54</v>
      </c>
      <c r="L70" s="125">
        <f t="shared" si="20"/>
        <v>0.53</v>
      </c>
      <c r="M70" s="123">
        <f t="shared" si="20"/>
        <v>0</v>
      </c>
      <c r="N70" s="124">
        <f t="shared" si="20"/>
        <v>0.53</v>
      </c>
      <c r="O70" s="124">
        <f t="shared" si="20"/>
        <v>0</v>
      </c>
      <c r="P70" s="124">
        <f t="shared" si="20"/>
        <v>0</v>
      </c>
      <c r="Q70" s="123">
        <f t="shared" si="20"/>
        <v>0</v>
      </c>
      <c r="R70" s="124">
        <f t="shared" si="20"/>
        <v>0</v>
      </c>
      <c r="S70" s="123">
        <f t="shared" si="20"/>
        <v>0</v>
      </c>
      <c r="T70" s="123">
        <f t="shared" si="20"/>
        <v>0.53</v>
      </c>
      <c r="U70" s="124">
        <f t="shared" si="20"/>
        <v>4.5</v>
      </c>
    </row>
    <row r="71" spans="1:40" x14ac:dyDescent="0.2">
      <c r="A71" s="35"/>
      <c r="B71" s="35"/>
      <c r="C71" s="46"/>
      <c r="D71" s="47"/>
      <c r="E71" s="47"/>
      <c r="F71" s="47"/>
      <c r="G71" s="47"/>
      <c r="H71" s="47"/>
      <c r="I71" s="47"/>
      <c r="J71" s="50"/>
      <c r="K71" s="47"/>
      <c r="L71" s="47"/>
      <c r="M71" s="47"/>
      <c r="N71" s="47"/>
      <c r="O71" s="47"/>
      <c r="P71" s="47"/>
      <c r="Q71" s="50"/>
      <c r="R71" s="47"/>
      <c r="S71" s="50"/>
      <c r="T71" s="50"/>
      <c r="U71" s="47"/>
    </row>
    <row r="72" spans="1:40" x14ac:dyDescent="0.2">
      <c r="A72" s="51"/>
      <c r="B72" s="51"/>
      <c r="C72" s="67"/>
      <c r="D72" s="67"/>
      <c r="E72" s="67"/>
      <c r="F72" s="68"/>
      <c r="G72" s="68"/>
      <c r="H72" s="67"/>
      <c r="I72" s="67"/>
      <c r="J72" s="69"/>
      <c r="K72" s="67"/>
      <c r="L72" s="67"/>
      <c r="M72" s="67"/>
      <c r="N72" s="68"/>
      <c r="O72" s="68"/>
      <c r="P72" s="68"/>
      <c r="Q72" s="69"/>
      <c r="R72" s="68"/>
      <c r="S72" s="69"/>
      <c r="T72" s="69"/>
      <c r="U72" s="68"/>
    </row>
    <row r="73" spans="1:40" x14ac:dyDescent="0.2">
      <c r="A73" s="85">
        <v>675</v>
      </c>
      <c r="B73" s="38" t="s">
        <v>85</v>
      </c>
      <c r="C73" s="65">
        <v>45035</v>
      </c>
      <c r="D73" s="90" t="s">
        <v>195</v>
      </c>
      <c r="E73" s="90" t="s">
        <v>195</v>
      </c>
      <c r="F73" s="90" t="s">
        <v>196</v>
      </c>
      <c r="G73" s="43">
        <v>0.26</v>
      </c>
      <c r="H73" s="43">
        <v>0.26</v>
      </c>
      <c r="I73" s="90" t="s">
        <v>201</v>
      </c>
      <c r="J73" s="43">
        <v>0.31</v>
      </c>
      <c r="K73" s="90" t="s">
        <v>195</v>
      </c>
      <c r="L73" s="43">
        <v>0.43</v>
      </c>
      <c r="M73" s="90" t="s">
        <v>195</v>
      </c>
      <c r="N73" s="43">
        <v>0.43</v>
      </c>
      <c r="O73" s="90" t="s">
        <v>195</v>
      </c>
      <c r="P73" s="52" t="s">
        <v>197</v>
      </c>
      <c r="Q73" s="90" t="s">
        <v>197</v>
      </c>
      <c r="R73" s="90" t="s">
        <v>197</v>
      </c>
      <c r="S73" s="90" t="s">
        <v>195</v>
      </c>
      <c r="T73" s="43">
        <v>0.69</v>
      </c>
      <c r="U73" s="90" t="s">
        <v>201</v>
      </c>
    </row>
    <row r="74" spans="1:40" x14ac:dyDescent="0.2">
      <c r="A74" s="85">
        <v>675</v>
      </c>
      <c r="B74" s="221" t="s">
        <v>85</v>
      </c>
      <c r="C74" s="36" t="s">
        <v>207</v>
      </c>
      <c r="D74" s="407" t="s">
        <v>198</v>
      </c>
      <c r="E74" s="407" t="s">
        <v>195</v>
      </c>
      <c r="F74" s="408">
        <v>0.22</v>
      </c>
      <c r="G74" s="407" t="s">
        <v>196</v>
      </c>
      <c r="H74" s="408">
        <v>0.22</v>
      </c>
      <c r="I74" s="406">
        <v>3.8</v>
      </c>
      <c r="J74" s="406">
        <v>1.7</v>
      </c>
      <c r="K74" s="406">
        <v>1.2</v>
      </c>
      <c r="L74" s="406">
        <v>1.5</v>
      </c>
      <c r="M74" s="407" t="s">
        <v>195</v>
      </c>
      <c r="N74" s="406">
        <v>1.5</v>
      </c>
      <c r="O74" s="408">
        <v>0.33</v>
      </c>
      <c r="P74" s="406">
        <v>3.8</v>
      </c>
      <c r="Q74" s="407" t="s">
        <v>197</v>
      </c>
      <c r="R74" s="407" t="s">
        <v>197</v>
      </c>
      <c r="S74" s="407" t="s">
        <v>195</v>
      </c>
      <c r="T74" s="406">
        <v>1.7</v>
      </c>
      <c r="U74" s="407">
        <v>13</v>
      </c>
    </row>
    <row r="75" spans="1:40" s="36" customFormat="1" x14ac:dyDescent="0.2">
      <c r="A75" s="229">
        <v>675</v>
      </c>
      <c r="B75" s="228" t="s">
        <v>85</v>
      </c>
      <c r="C75" s="448">
        <v>45211</v>
      </c>
      <c r="D75" s="406">
        <v>1.2</v>
      </c>
      <c r="E75" s="407" t="s">
        <v>195</v>
      </c>
      <c r="F75" s="408">
        <v>0.21</v>
      </c>
      <c r="G75" s="408">
        <v>0.4</v>
      </c>
      <c r="H75" s="408">
        <v>0.61</v>
      </c>
      <c r="I75" s="407" t="s">
        <v>221</v>
      </c>
      <c r="J75" s="408">
        <v>0.93</v>
      </c>
      <c r="K75" s="408">
        <v>0.57999999999999996</v>
      </c>
      <c r="L75" s="408">
        <v>0.77</v>
      </c>
      <c r="M75" s="407" t="s">
        <v>195</v>
      </c>
      <c r="N75" s="408">
        <v>0.77</v>
      </c>
      <c r="O75" s="407" t="s">
        <v>195</v>
      </c>
      <c r="P75" s="406">
        <v>1.7</v>
      </c>
      <c r="Q75" s="407" t="s">
        <v>197</v>
      </c>
      <c r="R75" s="407" t="s">
        <v>197</v>
      </c>
      <c r="S75" s="407" t="s">
        <v>195</v>
      </c>
      <c r="T75" s="406">
        <v>1.4</v>
      </c>
      <c r="U75" s="406">
        <v>5.8</v>
      </c>
      <c r="V75" s="35"/>
      <c r="W75" s="35"/>
      <c r="X75" s="35"/>
      <c r="Y75" s="35"/>
      <c r="Z75" s="35"/>
      <c r="AA75" s="35"/>
      <c r="AB75" s="35"/>
      <c r="AC75" s="35"/>
      <c r="AD75" s="35"/>
      <c r="AE75" s="35"/>
      <c r="AF75" s="35"/>
      <c r="AG75" s="35"/>
      <c r="AH75" s="35"/>
      <c r="AI75" s="35"/>
      <c r="AJ75" s="35"/>
      <c r="AK75" s="35"/>
      <c r="AL75" s="35"/>
      <c r="AM75" s="35"/>
      <c r="AN75" s="35"/>
    </row>
    <row r="76" spans="1:40" x14ac:dyDescent="0.2">
      <c r="A76" s="85">
        <v>675</v>
      </c>
      <c r="B76" s="38" t="s">
        <v>85</v>
      </c>
      <c r="C76" s="65"/>
      <c r="D76" s="419"/>
      <c r="E76" s="419"/>
      <c r="F76" s="419"/>
      <c r="G76" s="419"/>
      <c r="H76" s="419"/>
      <c r="I76" s="419"/>
      <c r="J76" s="419"/>
      <c r="K76" s="419"/>
      <c r="L76" s="419"/>
      <c r="M76" s="419"/>
      <c r="N76" s="419"/>
      <c r="O76" s="419"/>
      <c r="P76" s="146"/>
      <c r="Q76" s="419"/>
      <c r="R76" s="419"/>
      <c r="S76" s="419"/>
      <c r="T76" s="419"/>
      <c r="U76" s="419"/>
      <c r="V76" s="35"/>
    </row>
    <row r="77" spans="1:40" x14ac:dyDescent="0.2">
      <c r="A77" s="70"/>
      <c r="B77" s="70"/>
      <c r="C77" s="71"/>
      <c r="D77" s="72"/>
      <c r="E77" s="72"/>
      <c r="F77" s="73"/>
      <c r="G77" s="73"/>
      <c r="H77" s="72"/>
      <c r="I77" s="72"/>
      <c r="J77" s="72"/>
      <c r="K77" s="72"/>
      <c r="L77" s="74"/>
      <c r="M77" s="74"/>
      <c r="N77" s="73"/>
      <c r="O77" s="73"/>
      <c r="P77" s="73"/>
      <c r="Q77" s="72"/>
      <c r="R77" s="73"/>
      <c r="S77" s="72"/>
      <c r="T77" s="72"/>
      <c r="U77" s="73"/>
    </row>
    <row r="78" spans="1:40" x14ac:dyDescent="0.2">
      <c r="A78" s="35"/>
      <c r="B78" s="35"/>
      <c r="C78" s="122" t="s">
        <v>99</v>
      </c>
      <c r="D78" s="123">
        <f t="shared" ref="D78:U78" si="21">MIN(D73:D76)</f>
        <v>1.2</v>
      </c>
      <c r="E78" s="123">
        <f t="shared" si="21"/>
        <v>0</v>
      </c>
      <c r="F78" s="124">
        <f t="shared" si="21"/>
        <v>0.21</v>
      </c>
      <c r="G78" s="123">
        <f t="shared" si="21"/>
        <v>0.26</v>
      </c>
      <c r="H78" s="123">
        <f t="shared" si="21"/>
        <v>0.22</v>
      </c>
      <c r="I78" s="123">
        <f t="shared" si="21"/>
        <v>3.8</v>
      </c>
      <c r="J78" s="123">
        <f t="shared" si="21"/>
        <v>0.31</v>
      </c>
      <c r="K78" s="123">
        <f t="shared" si="21"/>
        <v>0.57999999999999996</v>
      </c>
      <c r="L78" s="125">
        <f t="shared" si="21"/>
        <v>0.43</v>
      </c>
      <c r="M78" s="123">
        <f t="shared" si="21"/>
        <v>0</v>
      </c>
      <c r="N78" s="124">
        <f t="shared" si="21"/>
        <v>0.43</v>
      </c>
      <c r="O78" s="124">
        <f t="shared" si="21"/>
        <v>0.33</v>
      </c>
      <c r="P78" s="124">
        <f t="shared" si="21"/>
        <v>1.7</v>
      </c>
      <c r="Q78" s="123">
        <f t="shared" si="21"/>
        <v>0</v>
      </c>
      <c r="R78" s="124">
        <f t="shared" si="21"/>
        <v>0</v>
      </c>
      <c r="S78" s="123">
        <f t="shared" si="21"/>
        <v>0</v>
      </c>
      <c r="T78" s="123">
        <f t="shared" si="21"/>
        <v>0.69</v>
      </c>
      <c r="U78" s="124">
        <f t="shared" si="21"/>
        <v>5.8</v>
      </c>
    </row>
    <row r="79" spans="1:40" x14ac:dyDescent="0.2">
      <c r="A79" s="35"/>
      <c r="B79" s="35"/>
      <c r="C79" s="122" t="s">
        <v>100</v>
      </c>
      <c r="D79" s="123">
        <f t="shared" ref="D79:U79" si="22">AVERAGE(D73:D76)</f>
        <v>1.2</v>
      </c>
      <c r="E79" s="123" t="e">
        <f t="shared" si="22"/>
        <v>#DIV/0!</v>
      </c>
      <c r="F79" s="124">
        <f t="shared" si="22"/>
        <v>0.215</v>
      </c>
      <c r="G79" s="123">
        <f t="shared" si="22"/>
        <v>0.33</v>
      </c>
      <c r="H79" s="123">
        <f t="shared" si="22"/>
        <v>0.36333333333333329</v>
      </c>
      <c r="I79" s="123">
        <f t="shared" si="22"/>
        <v>3.8</v>
      </c>
      <c r="J79" s="123">
        <f t="shared" si="22"/>
        <v>0.98</v>
      </c>
      <c r="K79" s="123">
        <f t="shared" si="22"/>
        <v>0.8899999999999999</v>
      </c>
      <c r="L79" s="125">
        <f t="shared" si="22"/>
        <v>0.9</v>
      </c>
      <c r="M79" s="123" t="e">
        <f t="shared" si="22"/>
        <v>#DIV/0!</v>
      </c>
      <c r="N79" s="124">
        <f t="shared" si="22"/>
        <v>0.9</v>
      </c>
      <c r="O79" s="124">
        <f t="shared" si="22"/>
        <v>0.33</v>
      </c>
      <c r="P79" s="124">
        <f t="shared" si="22"/>
        <v>2.75</v>
      </c>
      <c r="Q79" s="123" t="e">
        <f t="shared" si="22"/>
        <v>#DIV/0!</v>
      </c>
      <c r="R79" s="124" t="e">
        <f t="shared" si="22"/>
        <v>#DIV/0!</v>
      </c>
      <c r="S79" s="123" t="e">
        <f t="shared" si="22"/>
        <v>#DIV/0!</v>
      </c>
      <c r="T79" s="123">
        <f t="shared" si="22"/>
        <v>1.2633333333333332</v>
      </c>
      <c r="U79" s="124">
        <f t="shared" si="22"/>
        <v>9.4</v>
      </c>
    </row>
    <row r="80" spans="1:40" x14ac:dyDescent="0.2">
      <c r="A80" s="35"/>
      <c r="B80" s="35"/>
      <c r="C80" s="122" t="s">
        <v>101</v>
      </c>
      <c r="D80" s="123">
        <f t="shared" ref="D80:U80" si="23">MAX(D73:D76)</f>
        <v>1.2</v>
      </c>
      <c r="E80" s="123">
        <f t="shared" si="23"/>
        <v>0</v>
      </c>
      <c r="F80" s="124">
        <f t="shared" si="23"/>
        <v>0.22</v>
      </c>
      <c r="G80" s="123">
        <f t="shared" si="23"/>
        <v>0.4</v>
      </c>
      <c r="H80" s="123">
        <f t="shared" si="23"/>
        <v>0.61</v>
      </c>
      <c r="I80" s="123">
        <f t="shared" si="23"/>
        <v>3.8</v>
      </c>
      <c r="J80" s="123">
        <f t="shared" si="23"/>
        <v>1.7</v>
      </c>
      <c r="K80" s="123">
        <f t="shared" si="23"/>
        <v>1.2</v>
      </c>
      <c r="L80" s="125">
        <f t="shared" si="23"/>
        <v>1.5</v>
      </c>
      <c r="M80" s="123">
        <f t="shared" si="23"/>
        <v>0</v>
      </c>
      <c r="N80" s="124">
        <f t="shared" si="23"/>
        <v>1.5</v>
      </c>
      <c r="O80" s="124">
        <f t="shared" si="23"/>
        <v>0.33</v>
      </c>
      <c r="P80" s="124">
        <f t="shared" si="23"/>
        <v>3.8</v>
      </c>
      <c r="Q80" s="123">
        <f t="shared" si="23"/>
        <v>0</v>
      </c>
      <c r="R80" s="124">
        <f t="shared" si="23"/>
        <v>0</v>
      </c>
      <c r="S80" s="123">
        <f t="shared" si="23"/>
        <v>0</v>
      </c>
      <c r="T80" s="123">
        <f t="shared" si="23"/>
        <v>1.7</v>
      </c>
      <c r="U80" s="124">
        <f t="shared" si="23"/>
        <v>13</v>
      </c>
    </row>
    <row r="81" spans="1:21" x14ac:dyDescent="0.2">
      <c r="A81" s="35"/>
      <c r="B81" s="35"/>
      <c r="C81" s="54"/>
      <c r="D81" s="35"/>
      <c r="E81" s="35"/>
      <c r="F81" s="62"/>
      <c r="G81" s="62"/>
      <c r="H81" s="35"/>
      <c r="I81" s="35"/>
      <c r="J81" s="56"/>
      <c r="K81" s="35"/>
      <c r="L81" s="35"/>
      <c r="M81" s="35"/>
      <c r="N81" s="62"/>
      <c r="O81" s="62"/>
      <c r="P81" s="62"/>
      <c r="Q81" s="56"/>
      <c r="R81" s="62"/>
      <c r="S81" s="56"/>
      <c r="T81" s="56"/>
      <c r="U81" s="62"/>
    </row>
    <row r="82" spans="1:21" x14ac:dyDescent="0.2">
      <c r="A82" s="51"/>
      <c r="B82" s="51"/>
      <c r="C82" s="67"/>
      <c r="D82" s="67"/>
      <c r="E82" s="67"/>
      <c r="F82" s="68"/>
      <c r="G82" s="68"/>
      <c r="H82" s="67"/>
      <c r="I82" s="67"/>
      <c r="J82" s="69"/>
      <c r="K82" s="67"/>
      <c r="L82" s="67"/>
      <c r="M82" s="67"/>
      <c r="N82" s="68"/>
      <c r="O82" s="68"/>
      <c r="P82" s="68"/>
      <c r="Q82" s="69"/>
      <c r="R82" s="68"/>
      <c r="S82" s="69"/>
      <c r="T82" s="69"/>
      <c r="U82" s="68"/>
    </row>
    <row r="83" spans="1:21" x14ac:dyDescent="0.2">
      <c r="A83" s="183"/>
      <c r="B83" s="183"/>
      <c r="C83" s="206"/>
      <c r="D83" s="208"/>
      <c r="E83" s="208"/>
      <c r="F83" s="207"/>
      <c r="G83" s="207"/>
      <c r="H83" s="208"/>
      <c r="I83" s="208"/>
      <c r="J83" s="208"/>
      <c r="K83" s="208"/>
      <c r="L83" s="209"/>
      <c r="M83" s="209"/>
      <c r="N83" s="207"/>
      <c r="O83" s="207"/>
      <c r="P83" s="207"/>
      <c r="Q83" s="50"/>
      <c r="R83" s="207"/>
      <c r="S83" s="50"/>
      <c r="T83" s="50"/>
      <c r="U83" s="207"/>
    </row>
    <row r="84" spans="1:21" x14ac:dyDescent="0.2">
      <c r="A84" s="183"/>
      <c r="B84" s="183"/>
      <c r="C84" s="206"/>
      <c r="D84" s="208"/>
      <c r="E84" s="208"/>
      <c r="F84" s="207"/>
      <c r="G84" s="207"/>
      <c r="H84" s="208"/>
      <c r="I84" s="208"/>
      <c r="J84" s="208"/>
      <c r="K84" s="208"/>
      <c r="L84" s="209"/>
      <c r="M84" s="209"/>
      <c r="N84" s="207"/>
      <c r="O84" s="207"/>
      <c r="P84" s="207"/>
      <c r="Q84" s="50"/>
      <c r="R84" s="207"/>
      <c r="S84" s="50"/>
      <c r="T84" s="50"/>
      <c r="U84" s="207"/>
    </row>
    <row r="85" spans="1:21" x14ac:dyDescent="0.2">
      <c r="A85" s="183"/>
      <c r="B85" s="183"/>
      <c r="C85" s="206"/>
      <c r="D85" s="210"/>
      <c r="E85" s="208"/>
      <c r="F85" s="207"/>
      <c r="G85" s="207"/>
      <c r="H85" s="210"/>
      <c r="I85" s="210"/>
      <c r="J85" s="208"/>
      <c r="K85" s="208"/>
      <c r="L85" s="209"/>
      <c r="M85" s="209"/>
      <c r="N85" s="207"/>
      <c r="O85" s="207"/>
      <c r="P85" s="207"/>
      <c r="Q85" s="50"/>
      <c r="R85" s="207"/>
      <c r="S85" s="50"/>
      <c r="T85" s="50"/>
      <c r="U85" s="207"/>
    </row>
    <row r="86" spans="1:21" x14ac:dyDescent="0.2">
      <c r="A86" s="183"/>
      <c r="B86" s="183"/>
      <c r="C86" s="206"/>
      <c r="D86" s="207"/>
      <c r="E86" s="208"/>
      <c r="F86" s="207"/>
      <c r="G86" s="207"/>
      <c r="H86" s="207"/>
      <c r="I86" s="207"/>
      <c r="J86" s="208"/>
      <c r="K86" s="208"/>
      <c r="L86" s="209"/>
      <c r="M86" s="209"/>
      <c r="N86" s="207"/>
      <c r="O86" s="207"/>
      <c r="P86" s="207"/>
      <c r="Q86" s="50"/>
      <c r="R86" s="207"/>
      <c r="S86" s="50"/>
      <c r="T86" s="50"/>
      <c r="U86" s="207"/>
    </row>
    <row r="87" spans="1:21" x14ac:dyDescent="0.2">
      <c r="A87" s="183"/>
      <c r="B87" s="183"/>
      <c r="C87" s="206"/>
      <c r="D87" s="210"/>
      <c r="E87" s="208"/>
      <c r="F87" s="207"/>
      <c r="G87" s="207"/>
      <c r="H87" s="210"/>
      <c r="I87" s="210"/>
      <c r="J87" s="208"/>
      <c r="K87" s="208"/>
      <c r="L87" s="209"/>
      <c r="M87" s="209"/>
      <c r="N87" s="207"/>
      <c r="O87" s="207"/>
      <c r="P87" s="207"/>
      <c r="Q87" s="50"/>
      <c r="R87" s="207"/>
      <c r="S87" s="50"/>
      <c r="T87" s="50"/>
      <c r="U87" s="207"/>
    </row>
    <row r="88" spans="1:21" x14ac:dyDescent="0.2">
      <c r="A88" s="183"/>
      <c r="B88" s="183"/>
      <c r="C88" s="23"/>
      <c r="D88" s="24"/>
      <c r="E88" s="18"/>
      <c r="F88" s="207"/>
      <c r="G88" s="207"/>
      <c r="H88" s="210"/>
      <c r="I88" s="210"/>
      <c r="J88" s="208"/>
      <c r="K88" s="208"/>
      <c r="L88" s="209"/>
      <c r="M88" s="209"/>
      <c r="N88" s="207"/>
      <c r="O88" s="207"/>
      <c r="P88" s="207"/>
      <c r="Q88" s="50"/>
      <c r="R88" s="207"/>
      <c r="S88" s="50"/>
      <c r="T88" s="50"/>
      <c r="U88" s="207"/>
    </row>
    <row r="89" spans="1:21" x14ac:dyDescent="0.2">
      <c r="A89" s="183"/>
      <c r="B89" s="183"/>
      <c r="C89" s="206"/>
      <c r="D89" s="201"/>
      <c r="E89" s="208"/>
      <c r="F89" s="200"/>
      <c r="G89" s="200"/>
      <c r="H89" s="201"/>
      <c r="I89" s="201"/>
      <c r="J89" s="201"/>
      <c r="K89" s="201"/>
      <c r="L89" s="211"/>
      <c r="M89" s="211"/>
      <c r="N89" s="200"/>
      <c r="O89" s="200"/>
      <c r="P89" s="200"/>
      <c r="Q89" s="56"/>
      <c r="R89" s="200"/>
      <c r="S89" s="56"/>
      <c r="T89" s="56"/>
      <c r="U89" s="200"/>
    </row>
    <row r="90" spans="1:21" x14ac:dyDescent="0.2">
      <c r="A90" s="183"/>
      <c r="B90" s="183"/>
      <c r="C90" s="206"/>
      <c r="D90" s="201"/>
      <c r="E90" s="208"/>
      <c r="F90" s="200"/>
      <c r="G90" s="200"/>
      <c r="H90" s="201"/>
      <c r="I90" s="201"/>
      <c r="J90" s="201"/>
      <c r="K90" s="201"/>
      <c r="L90" s="211"/>
      <c r="M90" s="211"/>
      <c r="N90" s="200"/>
      <c r="O90" s="200"/>
      <c r="P90" s="200"/>
      <c r="Q90" s="56"/>
      <c r="R90" s="200"/>
      <c r="S90" s="56"/>
      <c r="T90" s="56"/>
      <c r="U90" s="200"/>
    </row>
    <row r="91" spans="1:21" x14ac:dyDescent="0.2">
      <c r="A91" s="183"/>
      <c r="B91" s="183"/>
      <c r="C91" s="206"/>
      <c r="D91" s="208"/>
      <c r="E91" s="208"/>
      <c r="F91" s="207"/>
      <c r="G91" s="207"/>
      <c r="H91" s="208"/>
      <c r="I91" s="208"/>
      <c r="J91" s="208"/>
      <c r="K91" s="208"/>
      <c r="L91" s="209"/>
      <c r="M91" s="209"/>
      <c r="N91" s="207"/>
      <c r="O91" s="207"/>
      <c r="P91" s="207"/>
      <c r="Q91" s="50"/>
      <c r="R91" s="207"/>
      <c r="S91" s="50"/>
      <c r="T91" s="50"/>
      <c r="U91" s="207"/>
    </row>
    <row r="92" spans="1:21" x14ac:dyDescent="0.2">
      <c r="A92" s="183"/>
      <c r="B92" s="183"/>
      <c r="C92" s="206"/>
      <c r="D92" s="208"/>
      <c r="E92" s="208"/>
      <c r="F92" s="207"/>
      <c r="G92" s="207"/>
      <c r="H92" s="208"/>
      <c r="I92" s="208"/>
      <c r="J92" s="208"/>
      <c r="K92" s="208"/>
      <c r="L92" s="209"/>
      <c r="M92" s="209"/>
      <c r="N92" s="207"/>
      <c r="O92" s="207"/>
      <c r="P92" s="207"/>
      <c r="Q92" s="50"/>
      <c r="R92" s="207"/>
      <c r="S92" s="50"/>
      <c r="T92" s="50"/>
      <c r="U92" s="207"/>
    </row>
    <row r="93" spans="1:21" x14ac:dyDescent="0.2">
      <c r="A93" s="183"/>
      <c r="B93" s="183"/>
      <c r="C93" s="206"/>
      <c r="D93" s="208"/>
      <c r="E93" s="208"/>
      <c r="F93" s="207"/>
      <c r="G93" s="207"/>
      <c r="H93" s="208"/>
      <c r="I93" s="208"/>
      <c r="J93" s="208"/>
      <c r="K93" s="208"/>
      <c r="L93" s="209"/>
      <c r="M93" s="209"/>
      <c r="N93" s="207"/>
      <c r="O93" s="207"/>
      <c r="P93" s="207"/>
      <c r="Q93" s="50"/>
      <c r="R93" s="207"/>
      <c r="S93" s="50"/>
      <c r="T93" s="50"/>
      <c r="U93" s="207"/>
    </row>
    <row r="94" spans="1:21" x14ac:dyDescent="0.2">
      <c r="A94" s="183"/>
      <c r="B94" s="183"/>
      <c r="C94" s="206"/>
      <c r="D94" s="208"/>
      <c r="E94" s="208"/>
      <c r="F94" s="207"/>
      <c r="G94" s="207"/>
      <c r="H94" s="208"/>
      <c r="I94" s="208"/>
      <c r="J94" s="208"/>
      <c r="K94" s="208"/>
      <c r="L94" s="209"/>
      <c r="M94" s="209"/>
      <c r="N94" s="207"/>
      <c r="O94" s="207"/>
      <c r="P94" s="207"/>
      <c r="Q94" s="50"/>
      <c r="R94" s="207"/>
      <c r="S94" s="50"/>
      <c r="T94" s="50"/>
      <c r="U94" s="207"/>
    </row>
    <row r="95" spans="1:21" x14ac:dyDescent="0.2">
      <c r="A95" s="183"/>
      <c r="B95" s="183"/>
      <c r="C95" s="206"/>
      <c r="D95" s="208"/>
      <c r="E95" s="208"/>
      <c r="F95" s="207"/>
      <c r="G95" s="207"/>
      <c r="H95" s="208"/>
      <c r="I95" s="208"/>
      <c r="J95" s="208"/>
      <c r="K95" s="208"/>
      <c r="L95" s="209"/>
      <c r="M95" s="209"/>
      <c r="N95" s="207"/>
      <c r="O95" s="207"/>
      <c r="P95" s="207"/>
      <c r="Q95" s="50"/>
      <c r="R95" s="207"/>
      <c r="S95" s="50"/>
      <c r="T95" s="50"/>
      <c r="U95" s="207"/>
    </row>
    <row r="96" spans="1:21" x14ac:dyDescent="0.2">
      <c r="A96" s="183"/>
      <c r="B96" s="183"/>
      <c r="C96" s="206"/>
      <c r="D96" s="210"/>
      <c r="E96" s="208"/>
      <c r="F96" s="207"/>
      <c r="G96" s="207"/>
      <c r="H96" s="210"/>
      <c r="I96" s="210"/>
      <c r="J96" s="208"/>
      <c r="K96" s="208"/>
      <c r="L96" s="209"/>
      <c r="M96" s="209"/>
      <c r="N96" s="207"/>
      <c r="O96" s="207"/>
      <c r="P96" s="207"/>
      <c r="Q96" s="50"/>
      <c r="R96" s="207"/>
      <c r="S96" s="50"/>
      <c r="T96" s="50"/>
      <c r="U96" s="207"/>
    </row>
    <row r="97" spans="1:21" x14ac:dyDescent="0.2">
      <c r="A97" s="183"/>
      <c r="B97" s="183"/>
      <c r="C97" s="206"/>
      <c r="D97" s="207"/>
      <c r="E97" s="208"/>
      <c r="F97" s="207"/>
      <c r="G97" s="207"/>
      <c r="H97" s="207"/>
      <c r="I97" s="207"/>
      <c r="J97" s="208"/>
      <c r="K97" s="208"/>
      <c r="L97" s="209"/>
      <c r="M97" s="209"/>
      <c r="N97" s="207"/>
      <c r="O97" s="207"/>
      <c r="P97" s="207"/>
      <c r="Q97" s="50"/>
      <c r="R97" s="207"/>
      <c r="S97" s="50"/>
      <c r="T97" s="50"/>
      <c r="U97" s="207"/>
    </row>
    <row r="98" spans="1:21" x14ac:dyDescent="0.2">
      <c r="A98" s="183"/>
      <c r="B98" s="183"/>
      <c r="C98" s="206"/>
      <c r="D98" s="210"/>
      <c r="E98" s="208"/>
      <c r="F98" s="207"/>
      <c r="G98" s="207"/>
      <c r="H98" s="210"/>
      <c r="I98" s="210"/>
      <c r="J98" s="208"/>
      <c r="K98" s="208"/>
      <c r="L98" s="209"/>
      <c r="M98" s="209"/>
      <c r="N98" s="207"/>
      <c r="O98" s="207"/>
      <c r="P98" s="207"/>
      <c r="Q98" s="50"/>
      <c r="R98" s="207"/>
      <c r="S98" s="50"/>
      <c r="T98" s="50"/>
      <c r="U98" s="207"/>
    </row>
    <row r="99" spans="1:21" x14ac:dyDescent="0.2">
      <c r="A99" s="183"/>
      <c r="B99" s="183"/>
      <c r="C99" s="206"/>
      <c r="D99" s="210"/>
      <c r="E99" s="208"/>
      <c r="F99" s="207"/>
      <c r="G99" s="207"/>
      <c r="H99" s="210"/>
      <c r="I99" s="210"/>
      <c r="J99" s="208"/>
      <c r="K99" s="208"/>
      <c r="L99" s="209"/>
      <c r="M99" s="209"/>
      <c r="N99" s="207"/>
      <c r="O99" s="207"/>
      <c r="P99" s="207"/>
      <c r="Q99" s="50"/>
      <c r="R99" s="207"/>
      <c r="S99" s="50"/>
      <c r="T99" s="50"/>
      <c r="U99" s="207"/>
    </row>
    <row r="100" spans="1:21" x14ac:dyDescent="0.2">
      <c r="A100" s="183"/>
      <c r="B100" s="183"/>
      <c r="C100" s="23"/>
      <c r="D100" s="24"/>
      <c r="E100" s="18"/>
      <c r="F100" s="207"/>
      <c r="G100" s="207"/>
      <c r="H100" s="210"/>
      <c r="I100" s="210"/>
      <c r="J100" s="208"/>
      <c r="K100" s="208"/>
      <c r="L100" s="209"/>
      <c r="M100" s="209"/>
      <c r="N100" s="207"/>
      <c r="O100" s="207"/>
      <c r="P100" s="207"/>
      <c r="Q100" s="50"/>
      <c r="R100" s="207"/>
      <c r="S100" s="50"/>
      <c r="T100" s="50"/>
      <c r="U100" s="207"/>
    </row>
    <row r="101" spans="1:21" x14ac:dyDescent="0.2">
      <c r="A101" s="183"/>
      <c r="B101" s="183"/>
      <c r="C101" s="23"/>
      <c r="D101" s="24"/>
      <c r="E101" s="18"/>
      <c r="F101" s="207"/>
      <c r="G101" s="207"/>
      <c r="H101" s="210"/>
      <c r="I101" s="210"/>
      <c r="J101" s="208"/>
      <c r="K101" s="208"/>
      <c r="L101" s="209"/>
      <c r="M101" s="209"/>
      <c r="N101" s="207"/>
      <c r="O101" s="207"/>
      <c r="P101" s="207"/>
      <c r="Q101" s="50"/>
      <c r="R101" s="207"/>
      <c r="S101" s="50"/>
      <c r="T101" s="50"/>
      <c r="U101" s="207"/>
    </row>
    <row r="102" spans="1:21" x14ac:dyDescent="0.2">
      <c r="A102" s="183"/>
      <c r="B102" s="183"/>
      <c r="C102" s="23"/>
      <c r="D102" s="18"/>
      <c r="E102" s="18"/>
      <c r="F102" s="19"/>
      <c r="G102" s="19"/>
      <c r="H102" s="18"/>
      <c r="I102" s="18"/>
      <c r="J102" s="18"/>
      <c r="K102" s="18"/>
      <c r="L102" s="25"/>
      <c r="M102" s="25"/>
      <c r="N102" s="19"/>
      <c r="O102" s="19"/>
      <c r="P102" s="19"/>
      <c r="Q102" s="59"/>
      <c r="R102" s="19"/>
      <c r="S102" s="59"/>
      <c r="T102" s="59"/>
      <c r="U102" s="19"/>
    </row>
    <row r="103" spans="1:21" x14ac:dyDescent="0.2">
      <c r="A103" s="183"/>
      <c r="B103" s="183"/>
      <c r="C103" s="23"/>
      <c r="D103" s="18"/>
      <c r="E103" s="18"/>
      <c r="F103" s="19"/>
      <c r="G103" s="19"/>
      <c r="H103" s="18"/>
      <c r="I103" s="18"/>
      <c r="J103" s="18"/>
      <c r="K103" s="18"/>
      <c r="L103" s="25"/>
      <c r="M103" s="25"/>
      <c r="N103" s="19"/>
      <c r="O103" s="19"/>
      <c r="P103" s="19"/>
      <c r="Q103" s="59"/>
      <c r="R103" s="19"/>
      <c r="S103" s="59"/>
      <c r="T103" s="59"/>
      <c r="U103" s="19"/>
    </row>
    <row r="104" spans="1:21" x14ac:dyDescent="0.2">
      <c r="A104" s="183"/>
      <c r="B104" s="183"/>
      <c r="C104" s="206"/>
      <c r="D104" s="201"/>
      <c r="E104" s="208"/>
      <c r="F104" s="200"/>
      <c r="G104" s="200"/>
      <c r="H104" s="201"/>
      <c r="I104" s="201"/>
      <c r="J104" s="201"/>
      <c r="K104" s="201"/>
      <c r="L104" s="211"/>
      <c r="M104" s="211"/>
      <c r="N104" s="200"/>
      <c r="O104" s="200"/>
      <c r="P104" s="200"/>
      <c r="Q104" s="56"/>
      <c r="R104" s="200"/>
      <c r="S104" s="56"/>
      <c r="T104" s="56"/>
      <c r="U104" s="200"/>
    </row>
    <row r="105" spans="1:21" x14ac:dyDescent="0.2">
      <c r="A105" s="183"/>
      <c r="B105" s="183"/>
      <c r="C105" s="206"/>
      <c r="D105" s="201"/>
      <c r="E105" s="208"/>
      <c r="F105" s="200"/>
      <c r="G105" s="200"/>
      <c r="H105" s="201"/>
      <c r="I105" s="201"/>
      <c r="J105" s="201"/>
      <c r="K105" s="201"/>
      <c r="L105" s="211"/>
      <c r="M105" s="211"/>
      <c r="N105" s="200"/>
      <c r="O105" s="200"/>
      <c r="P105" s="200"/>
      <c r="Q105" s="56"/>
      <c r="R105" s="200"/>
      <c r="S105" s="56"/>
      <c r="T105" s="56"/>
      <c r="U105" s="200"/>
    </row>
    <row r="106" spans="1:21" x14ac:dyDescent="0.2">
      <c r="A106" s="183"/>
      <c r="B106" s="183"/>
      <c r="C106" s="206"/>
      <c r="D106" s="208"/>
      <c r="E106" s="208"/>
      <c r="F106" s="207"/>
      <c r="G106" s="207"/>
      <c r="H106" s="208"/>
      <c r="I106" s="208"/>
      <c r="J106" s="208"/>
      <c r="K106" s="208"/>
      <c r="L106" s="209"/>
      <c r="M106" s="209"/>
      <c r="N106" s="207"/>
      <c r="O106" s="207"/>
      <c r="P106" s="207"/>
      <c r="Q106" s="50"/>
      <c r="R106" s="207"/>
      <c r="S106" s="50"/>
      <c r="T106" s="50"/>
      <c r="U106" s="207"/>
    </row>
    <row r="107" spans="1:21" x14ac:dyDescent="0.2">
      <c r="A107" s="183"/>
      <c r="B107" s="183"/>
      <c r="C107" s="206"/>
      <c r="D107" s="208"/>
      <c r="E107" s="208"/>
      <c r="F107" s="207"/>
      <c r="G107" s="207"/>
      <c r="H107" s="208"/>
      <c r="I107" s="208"/>
      <c r="J107" s="208"/>
      <c r="K107" s="208"/>
      <c r="L107" s="209"/>
      <c r="M107" s="209"/>
      <c r="N107" s="207"/>
      <c r="O107" s="207"/>
      <c r="P107" s="207"/>
      <c r="Q107" s="50"/>
      <c r="R107" s="207"/>
      <c r="S107" s="50"/>
      <c r="T107" s="50"/>
      <c r="U107" s="207"/>
    </row>
    <row r="108" spans="1:21" x14ac:dyDescent="0.2">
      <c r="A108" s="183"/>
      <c r="B108" s="183"/>
      <c r="C108" s="206"/>
      <c r="D108" s="208"/>
      <c r="E108" s="208"/>
      <c r="F108" s="207"/>
      <c r="G108" s="207"/>
      <c r="H108" s="208"/>
      <c r="I108" s="208"/>
      <c r="J108" s="208"/>
      <c r="K108" s="208"/>
      <c r="L108" s="209"/>
      <c r="M108" s="209"/>
      <c r="N108" s="207"/>
      <c r="O108" s="207"/>
      <c r="P108" s="207"/>
      <c r="Q108" s="50"/>
      <c r="R108" s="207"/>
      <c r="S108" s="50"/>
      <c r="T108" s="50"/>
      <c r="U108" s="207"/>
    </row>
    <row r="109" spans="1:21" x14ac:dyDescent="0.2">
      <c r="A109" s="183"/>
      <c r="B109" s="183"/>
      <c r="C109" s="206"/>
      <c r="D109" s="208"/>
      <c r="E109" s="208"/>
      <c r="F109" s="207"/>
      <c r="G109" s="207"/>
      <c r="H109" s="208"/>
      <c r="I109" s="208"/>
      <c r="J109" s="208"/>
      <c r="K109" s="208"/>
      <c r="L109" s="209"/>
      <c r="M109" s="209"/>
      <c r="N109" s="207"/>
      <c r="O109" s="207"/>
      <c r="P109" s="207"/>
      <c r="Q109" s="50"/>
      <c r="R109" s="207"/>
      <c r="S109" s="50"/>
      <c r="T109" s="50"/>
      <c r="U109" s="207"/>
    </row>
    <row r="110" spans="1:21" x14ac:dyDescent="0.2">
      <c r="A110" s="183"/>
      <c r="B110" s="183"/>
      <c r="C110" s="206"/>
      <c r="D110" s="208"/>
      <c r="E110" s="208"/>
      <c r="F110" s="207"/>
      <c r="G110" s="207"/>
      <c r="H110" s="208"/>
      <c r="I110" s="208"/>
      <c r="J110" s="208"/>
      <c r="K110" s="208"/>
      <c r="L110" s="209"/>
      <c r="M110" s="209"/>
      <c r="N110" s="207"/>
      <c r="O110" s="207"/>
      <c r="P110" s="207"/>
      <c r="Q110" s="50"/>
      <c r="R110" s="207"/>
      <c r="S110" s="50"/>
      <c r="T110" s="50"/>
      <c r="U110" s="207"/>
    </row>
    <row r="111" spans="1:21" x14ac:dyDescent="0.2">
      <c r="A111" s="183"/>
      <c r="B111" s="183"/>
      <c r="C111" s="206"/>
      <c r="D111" s="210"/>
      <c r="E111" s="208"/>
      <c r="F111" s="207"/>
      <c r="G111" s="207"/>
      <c r="H111" s="210"/>
      <c r="I111" s="210"/>
      <c r="J111" s="208"/>
      <c r="K111" s="208"/>
      <c r="L111" s="209"/>
      <c r="M111" s="209"/>
      <c r="N111" s="207"/>
      <c r="O111" s="207"/>
      <c r="P111" s="207"/>
      <c r="Q111" s="50"/>
      <c r="R111" s="207"/>
      <c r="S111" s="50"/>
      <c r="T111" s="50"/>
      <c r="U111" s="207"/>
    </row>
    <row r="112" spans="1:21" x14ac:dyDescent="0.2">
      <c r="A112" s="183"/>
      <c r="B112" s="183"/>
      <c r="C112" s="206"/>
      <c r="D112" s="207"/>
      <c r="E112" s="208"/>
      <c r="F112" s="207"/>
      <c r="G112" s="207"/>
      <c r="H112" s="207"/>
      <c r="I112" s="207"/>
      <c r="J112" s="208"/>
      <c r="K112" s="208"/>
      <c r="L112" s="209"/>
      <c r="M112" s="209"/>
      <c r="N112" s="207"/>
      <c r="O112" s="207"/>
      <c r="P112" s="207"/>
      <c r="Q112" s="50"/>
      <c r="R112" s="207"/>
      <c r="S112" s="50"/>
      <c r="T112" s="50"/>
      <c r="U112" s="207"/>
    </row>
    <row r="113" spans="1:21" x14ac:dyDescent="0.2">
      <c r="A113" s="183"/>
      <c r="B113" s="183"/>
      <c r="C113" s="206"/>
      <c r="D113" s="210"/>
      <c r="E113" s="208"/>
      <c r="F113" s="207"/>
      <c r="G113" s="207"/>
      <c r="H113" s="210"/>
      <c r="I113" s="210"/>
      <c r="J113" s="208"/>
      <c r="K113" s="208"/>
      <c r="L113" s="209"/>
      <c r="M113" s="209"/>
      <c r="N113" s="207"/>
      <c r="O113" s="207"/>
      <c r="P113" s="207"/>
      <c r="Q113" s="50"/>
      <c r="R113" s="207"/>
      <c r="S113" s="50"/>
      <c r="T113" s="50"/>
      <c r="U113" s="207"/>
    </row>
    <row r="114" spans="1:21" x14ac:dyDescent="0.2">
      <c r="A114" s="183"/>
      <c r="B114" s="183"/>
      <c r="C114" s="206"/>
      <c r="D114" s="210"/>
      <c r="E114" s="208"/>
      <c r="F114" s="207"/>
      <c r="G114" s="207"/>
      <c r="H114" s="210"/>
      <c r="I114" s="210"/>
      <c r="J114" s="208"/>
      <c r="K114" s="208"/>
      <c r="L114" s="209"/>
      <c r="M114" s="209"/>
      <c r="N114" s="207"/>
      <c r="O114" s="207"/>
      <c r="P114" s="207"/>
      <c r="Q114" s="50"/>
      <c r="R114" s="207"/>
      <c r="S114" s="50"/>
      <c r="T114" s="50"/>
      <c r="U114" s="207"/>
    </row>
    <row r="115" spans="1:21" x14ac:dyDescent="0.2">
      <c r="A115" s="183"/>
      <c r="B115" s="183"/>
      <c r="C115" s="23"/>
      <c r="D115" s="24"/>
      <c r="E115" s="18"/>
      <c r="F115" s="207"/>
      <c r="G115" s="207"/>
      <c r="H115" s="210"/>
      <c r="I115" s="210"/>
      <c r="J115" s="208"/>
      <c r="K115" s="208"/>
      <c r="L115" s="209"/>
      <c r="M115" s="209"/>
      <c r="N115" s="207"/>
      <c r="O115" s="207"/>
      <c r="P115" s="207"/>
      <c r="Q115" s="50"/>
      <c r="R115" s="207"/>
      <c r="S115" s="50"/>
      <c r="T115" s="50"/>
      <c r="U115" s="207"/>
    </row>
    <row r="116" spans="1:21" x14ac:dyDescent="0.2">
      <c r="A116" s="183"/>
      <c r="B116" s="183"/>
      <c r="C116" s="206"/>
      <c r="D116" s="201"/>
      <c r="E116" s="208"/>
      <c r="F116" s="200"/>
      <c r="G116" s="200"/>
      <c r="H116" s="201"/>
      <c r="I116" s="201"/>
      <c r="J116" s="201"/>
      <c r="K116" s="201"/>
      <c r="L116" s="211"/>
      <c r="M116" s="211"/>
      <c r="N116" s="200"/>
      <c r="O116" s="200"/>
      <c r="P116" s="200"/>
      <c r="Q116" s="56"/>
      <c r="R116" s="200"/>
      <c r="S116" s="56"/>
      <c r="T116" s="56"/>
      <c r="U116" s="200"/>
    </row>
    <row r="117" spans="1:21" x14ac:dyDescent="0.2">
      <c r="A117" s="183"/>
      <c r="B117" s="183"/>
      <c r="C117" s="206"/>
      <c r="D117" s="201"/>
      <c r="E117" s="208"/>
      <c r="F117" s="200"/>
      <c r="G117" s="200"/>
      <c r="H117" s="201"/>
      <c r="I117" s="201"/>
      <c r="J117" s="201"/>
      <c r="K117" s="201"/>
      <c r="L117" s="211"/>
      <c r="M117" s="211"/>
      <c r="N117" s="200"/>
      <c r="O117" s="200"/>
      <c r="P117" s="200"/>
      <c r="Q117" s="56"/>
      <c r="R117" s="200"/>
      <c r="S117" s="56"/>
      <c r="T117" s="56"/>
      <c r="U117" s="200"/>
    </row>
    <row r="118" spans="1:21" x14ac:dyDescent="0.2">
      <c r="A118" s="183"/>
      <c r="B118" s="183"/>
      <c r="C118" s="206"/>
      <c r="D118" s="208"/>
      <c r="E118" s="208"/>
      <c r="F118" s="207"/>
      <c r="G118" s="207"/>
      <c r="H118" s="208"/>
      <c r="I118" s="208"/>
      <c r="J118" s="208"/>
      <c r="K118" s="208"/>
      <c r="L118" s="209"/>
      <c r="M118" s="209"/>
      <c r="N118" s="207"/>
      <c r="O118" s="207"/>
      <c r="P118" s="207"/>
      <c r="Q118" s="50"/>
      <c r="R118" s="207"/>
      <c r="S118" s="50"/>
      <c r="T118" s="50"/>
      <c r="U118" s="207"/>
    </row>
    <row r="119" spans="1:21" x14ac:dyDescent="0.2">
      <c r="A119" s="183"/>
      <c r="B119" s="183"/>
      <c r="C119" s="206"/>
      <c r="D119" s="208"/>
      <c r="E119" s="208"/>
      <c r="F119" s="207"/>
      <c r="G119" s="207"/>
      <c r="H119" s="208"/>
      <c r="I119" s="208"/>
      <c r="J119" s="208"/>
      <c r="K119" s="208"/>
      <c r="L119" s="209"/>
      <c r="M119" s="209"/>
      <c r="N119" s="207"/>
      <c r="O119" s="207"/>
      <c r="P119" s="207"/>
      <c r="Q119" s="50"/>
      <c r="R119" s="207"/>
      <c r="S119" s="50"/>
      <c r="T119" s="50"/>
      <c r="U119" s="207"/>
    </row>
    <row r="120" spans="1:21" x14ac:dyDescent="0.2">
      <c r="A120" s="183"/>
      <c r="B120" s="183"/>
      <c r="C120" s="206"/>
      <c r="D120" s="208"/>
      <c r="E120" s="208"/>
      <c r="F120" s="207"/>
      <c r="G120" s="207"/>
      <c r="H120" s="208"/>
      <c r="I120" s="208"/>
      <c r="J120" s="208"/>
      <c r="K120" s="208"/>
      <c r="L120" s="209"/>
      <c r="M120" s="209"/>
      <c r="N120" s="207"/>
      <c r="O120" s="207"/>
      <c r="P120" s="207"/>
      <c r="Q120" s="50"/>
      <c r="R120" s="207"/>
      <c r="S120" s="50"/>
      <c r="T120" s="50"/>
      <c r="U120" s="207"/>
    </row>
    <row r="121" spans="1:21" x14ac:dyDescent="0.2">
      <c r="A121" s="183"/>
      <c r="B121" s="183"/>
      <c r="C121" s="206"/>
      <c r="D121" s="208"/>
      <c r="E121" s="208"/>
      <c r="F121" s="207"/>
      <c r="G121" s="207"/>
      <c r="H121" s="208"/>
      <c r="I121" s="208"/>
      <c r="J121" s="208"/>
      <c r="K121" s="208"/>
      <c r="L121" s="209"/>
      <c r="M121" s="209"/>
      <c r="N121" s="207"/>
      <c r="O121" s="207"/>
      <c r="P121" s="207"/>
      <c r="Q121" s="50"/>
      <c r="R121" s="207"/>
      <c r="S121" s="50"/>
      <c r="T121" s="50"/>
      <c r="U121" s="207"/>
    </row>
    <row r="122" spans="1:21" x14ac:dyDescent="0.2">
      <c r="A122" s="183"/>
      <c r="B122" s="183"/>
      <c r="C122" s="206"/>
      <c r="D122" s="208"/>
      <c r="E122" s="208"/>
      <c r="F122" s="207"/>
      <c r="G122" s="207"/>
      <c r="H122" s="208"/>
      <c r="I122" s="208"/>
      <c r="J122" s="208"/>
      <c r="K122" s="208"/>
      <c r="L122" s="209"/>
      <c r="M122" s="209"/>
      <c r="N122" s="207"/>
      <c r="O122" s="207"/>
      <c r="P122" s="207"/>
      <c r="Q122" s="50"/>
      <c r="R122" s="207"/>
      <c r="S122" s="50"/>
      <c r="T122" s="50"/>
      <c r="U122" s="207"/>
    </row>
    <row r="123" spans="1:21" x14ac:dyDescent="0.2">
      <c r="A123" s="183"/>
      <c r="B123" s="183"/>
      <c r="C123" s="206"/>
      <c r="D123" s="210"/>
      <c r="E123" s="208"/>
      <c r="F123" s="207"/>
      <c r="G123" s="207"/>
      <c r="H123" s="210"/>
      <c r="I123" s="210"/>
      <c r="J123" s="208"/>
      <c r="K123" s="208"/>
      <c r="L123" s="209"/>
      <c r="M123" s="209"/>
      <c r="N123" s="207"/>
      <c r="O123" s="207"/>
      <c r="P123" s="207"/>
      <c r="Q123" s="50"/>
      <c r="R123" s="207"/>
      <c r="S123" s="50"/>
      <c r="T123" s="50"/>
      <c r="U123" s="207"/>
    </row>
    <row r="124" spans="1:21" x14ac:dyDescent="0.2">
      <c r="A124" s="183"/>
      <c r="B124" s="183"/>
      <c r="C124" s="206"/>
      <c r="D124" s="207"/>
      <c r="E124" s="208"/>
      <c r="F124" s="207"/>
      <c r="G124" s="207"/>
      <c r="H124" s="207"/>
      <c r="I124" s="207"/>
      <c r="J124" s="208"/>
      <c r="K124" s="208"/>
      <c r="L124" s="209"/>
      <c r="M124" s="209"/>
      <c r="N124" s="207"/>
      <c r="O124" s="207"/>
      <c r="P124" s="207"/>
      <c r="Q124" s="50"/>
      <c r="R124" s="207"/>
      <c r="S124" s="50"/>
      <c r="T124" s="50"/>
      <c r="U124" s="207"/>
    </row>
    <row r="125" spans="1:21" x14ac:dyDescent="0.2">
      <c r="A125" s="183"/>
      <c r="B125" s="183"/>
      <c r="C125" s="206"/>
      <c r="D125" s="210"/>
      <c r="E125" s="208"/>
      <c r="F125" s="207"/>
      <c r="G125" s="207"/>
      <c r="H125" s="210"/>
      <c r="I125" s="210"/>
      <c r="J125" s="208"/>
      <c r="K125" s="208"/>
      <c r="L125" s="209"/>
      <c r="M125" s="209"/>
      <c r="N125" s="207"/>
      <c r="O125" s="207"/>
      <c r="P125" s="207"/>
      <c r="Q125" s="50"/>
      <c r="R125" s="207"/>
      <c r="S125" s="50"/>
      <c r="T125" s="50"/>
      <c r="U125" s="207"/>
    </row>
    <row r="126" spans="1:21" x14ac:dyDescent="0.2">
      <c r="A126" s="183"/>
      <c r="B126" s="183"/>
      <c r="C126" s="23"/>
      <c r="D126" s="24"/>
      <c r="E126" s="18"/>
      <c r="F126" s="207"/>
      <c r="G126" s="207"/>
      <c r="H126" s="210"/>
      <c r="I126" s="210"/>
      <c r="J126" s="208"/>
      <c r="K126" s="208"/>
      <c r="L126" s="209"/>
      <c r="M126" s="209"/>
      <c r="N126" s="207"/>
      <c r="O126" s="207"/>
      <c r="P126" s="207"/>
      <c r="Q126" s="50"/>
      <c r="R126" s="207"/>
      <c r="S126" s="50"/>
      <c r="T126" s="50"/>
      <c r="U126" s="207"/>
    </row>
    <row r="127" spans="1:21" x14ac:dyDescent="0.2">
      <c r="A127" s="183"/>
      <c r="B127" s="183"/>
      <c r="C127" s="206"/>
      <c r="D127" s="201"/>
      <c r="E127" s="208"/>
      <c r="F127" s="200"/>
      <c r="G127" s="200"/>
      <c r="H127" s="201"/>
      <c r="I127" s="201"/>
      <c r="J127" s="201"/>
      <c r="K127" s="201"/>
      <c r="L127" s="211"/>
      <c r="M127" s="211"/>
      <c r="N127" s="200"/>
      <c r="O127" s="200"/>
      <c r="P127" s="200"/>
      <c r="Q127" s="56"/>
      <c r="R127" s="200"/>
      <c r="S127" s="56"/>
      <c r="T127" s="56"/>
      <c r="U127" s="200"/>
    </row>
    <row r="128" spans="1:21" x14ac:dyDescent="0.2">
      <c r="A128" s="183"/>
      <c r="B128" s="183"/>
      <c r="C128" s="206"/>
      <c r="D128" s="201"/>
      <c r="E128" s="208"/>
      <c r="F128" s="200"/>
      <c r="G128" s="200"/>
      <c r="H128" s="201"/>
      <c r="I128" s="201"/>
      <c r="J128" s="201"/>
      <c r="K128" s="201"/>
      <c r="L128" s="211"/>
      <c r="M128" s="211"/>
      <c r="N128" s="200"/>
      <c r="O128" s="200"/>
      <c r="P128" s="200"/>
      <c r="Q128" s="56"/>
      <c r="R128" s="200"/>
      <c r="S128" s="56"/>
      <c r="T128" s="56"/>
      <c r="U128" s="200"/>
    </row>
    <row r="129" spans="1:21" x14ac:dyDescent="0.2">
      <c r="A129" s="183"/>
      <c r="B129" s="183"/>
      <c r="C129" s="206"/>
      <c r="D129" s="208"/>
      <c r="E129" s="208"/>
      <c r="F129" s="207"/>
      <c r="G129" s="207"/>
      <c r="H129" s="208"/>
      <c r="I129" s="208"/>
      <c r="J129" s="208"/>
      <c r="K129" s="208"/>
      <c r="L129" s="209"/>
      <c r="M129" s="209"/>
      <c r="N129" s="207"/>
      <c r="O129" s="207"/>
      <c r="P129" s="207"/>
      <c r="Q129" s="50"/>
      <c r="R129" s="207"/>
      <c r="S129" s="50"/>
      <c r="T129" s="50"/>
      <c r="U129" s="207"/>
    </row>
    <row r="130" spans="1:21" x14ac:dyDescent="0.2">
      <c r="A130" s="183"/>
      <c r="B130" s="183"/>
      <c r="C130" s="206"/>
      <c r="D130" s="208"/>
      <c r="E130" s="208"/>
      <c r="F130" s="207"/>
      <c r="G130" s="207"/>
      <c r="H130" s="208"/>
      <c r="I130" s="208"/>
      <c r="J130" s="208"/>
      <c r="K130" s="208"/>
      <c r="L130" s="209"/>
      <c r="M130" s="209"/>
      <c r="N130" s="207"/>
      <c r="O130" s="207"/>
      <c r="P130" s="207"/>
      <c r="Q130" s="50"/>
      <c r="R130" s="207"/>
      <c r="S130" s="50"/>
      <c r="T130" s="50"/>
      <c r="U130" s="207"/>
    </row>
    <row r="131" spans="1:21" x14ac:dyDescent="0.2">
      <c r="A131" s="183"/>
      <c r="B131" s="183"/>
      <c r="C131" s="206"/>
      <c r="D131" s="208"/>
      <c r="E131" s="208"/>
      <c r="F131" s="207"/>
      <c r="G131" s="207"/>
      <c r="H131" s="208"/>
      <c r="I131" s="208"/>
      <c r="J131" s="208"/>
      <c r="K131" s="208"/>
      <c r="L131" s="209"/>
      <c r="M131" s="209"/>
      <c r="N131" s="207"/>
      <c r="O131" s="207"/>
      <c r="P131" s="207"/>
      <c r="Q131" s="50"/>
      <c r="R131" s="207"/>
      <c r="S131" s="50"/>
      <c r="T131" s="50"/>
      <c r="U131" s="207"/>
    </row>
    <row r="132" spans="1:21" x14ac:dyDescent="0.2">
      <c r="A132" s="183"/>
      <c r="B132" s="183"/>
      <c r="C132" s="206"/>
      <c r="D132" s="208"/>
      <c r="E132" s="208"/>
      <c r="F132" s="207"/>
      <c r="G132" s="207"/>
      <c r="H132" s="208"/>
      <c r="I132" s="208"/>
      <c r="J132" s="208"/>
      <c r="K132" s="208"/>
      <c r="L132" s="209"/>
      <c r="M132" s="209"/>
      <c r="N132" s="207"/>
      <c r="O132" s="207"/>
      <c r="P132" s="207"/>
      <c r="Q132" s="50"/>
      <c r="R132" s="207"/>
      <c r="S132" s="50"/>
      <c r="T132" s="50"/>
      <c r="U132" s="207"/>
    </row>
    <row r="133" spans="1:21" x14ac:dyDescent="0.2">
      <c r="A133" s="183"/>
      <c r="B133" s="183"/>
      <c r="C133" s="206"/>
      <c r="D133" s="208"/>
      <c r="E133" s="208"/>
      <c r="F133" s="207"/>
      <c r="G133" s="207"/>
      <c r="H133" s="208"/>
      <c r="I133" s="208"/>
      <c r="J133" s="208"/>
      <c r="K133" s="208"/>
      <c r="L133" s="209"/>
      <c r="M133" s="209"/>
      <c r="N133" s="207"/>
      <c r="O133" s="207"/>
      <c r="P133" s="207"/>
      <c r="Q133" s="50"/>
      <c r="R133" s="207"/>
      <c r="S133" s="50"/>
      <c r="T133" s="50"/>
      <c r="U133" s="207"/>
    </row>
    <row r="134" spans="1:21" x14ac:dyDescent="0.2">
      <c r="A134" s="183"/>
      <c r="B134" s="183"/>
      <c r="C134" s="206"/>
      <c r="D134" s="210"/>
      <c r="E134" s="208"/>
      <c r="F134" s="207"/>
      <c r="G134" s="207"/>
      <c r="H134" s="210"/>
      <c r="I134" s="210"/>
      <c r="J134" s="208"/>
      <c r="K134" s="208"/>
      <c r="L134" s="209"/>
      <c r="M134" s="209"/>
      <c r="N134" s="207"/>
      <c r="O134" s="207"/>
      <c r="P134" s="207"/>
      <c r="Q134" s="50"/>
      <c r="R134" s="207"/>
      <c r="S134" s="50"/>
      <c r="T134" s="50"/>
      <c r="U134" s="207"/>
    </row>
    <row r="135" spans="1:21" x14ac:dyDescent="0.2">
      <c r="A135" s="183"/>
      <c r="B135" s="183"/>
      <c r="C135" s="206"/>
      <c r="D135" s="207"/>
      <c r="E135" s="208"/>
      <c r="F135" s="207"/>
      <c r="G135" s="207"/>
      <c r="H135" s="207"/>
      <c r="I135" s="207"/>
      <c r="J135" s="208"/>
      <c r="K135" s="208"/>
      <c r="L135" s="209"/>
      <c r="M135" s="209"/>
      <c r="N135" s="207"/>
      <c r="O135" s="207"/>
      <c r="P135" s="207"/>
      <c r="Q135" s="50"/>
      <c r="R135" s="207"/>
      <c r="S135" s="50"/>
      <c r="T135" s="50"/>
      <c r="U135" s="207"/>
    </row>
    <row r="136" spans="1:21" x14ac:dyDescent="0.2">
      <c r="A136" s="183"/>
      <c r="B136" s="183"/>
      <c r="C136" s="206"/>
      <c r="D136" s="210"/>
      <c r="E136" s="208"/>
      <c r="F136" s="207"/>
      <c r="G136" s="207"/>
      <c r="H136" s="210"/>
      <c r="I136" s="210"/>
      <c r="J136" s="208"/>
      <c r="K136" s="208"/>
      <c r="L136" s="209"/>
      <c r="M136" s="209"/>
      <c r="N136" s="207"/>
      <c r="O136" s="207"/>
      <c r="P136" s="207"/>
      <c r="Q136" s="50"/>
      <c r="R136" s="207"/>
      <c r="S136" s="50"/>
      <c r="T136" s="50"/>
      <c r="U136" s="207"/>
    </row>
    <row r="137" spans="1:21" x14ac:dyDescent="0.2">
      <c r="A137" s="183"/>
      <c r="B137" s="183"/>
      <c r="C137" s="23"/>
      <c r="D137" s="24"/>
      <c r="E137" s="18"/>
      <c r="F137" s="207"/>
      <c r="G137" s="207"/>
      <c r="H137" s="210"/>
      <c r="I137" s="210"/>
      <c r="J137" s="208"/>
      <c r="K137" s="208"/>
      <c r="L137" s="209"/>
      <c r="M137" s="209"/>
      <c r="N137" s="207"/>
      <c r="O137" s="207"/>
      <c r="P137" s="207"/>
      <c r="Q137" s="50"/>
      <c r="R137" s="207"/>
      <c r="S137" s="50"/>
      <c r="T137" s="50"/>
      <c r="U137" s="207"/>
    </row>
    <row r="138" spans="1:21" x14ac:dyDescent="0.2">
      <c r="A138" s="183"/>
      <c r="B138" s="183"/>
      <c r="C138" s="23"/>
      <c r="D138" s="24"/>
      <c r="E138" s="18"/>
      <c r="F138" s="207"/>
      <c r="G138" s="207"/>
      <c r="H138" s="210"/>
      <c r="I138" s="210"/>
      <c r="J138" s="208"/>
      <c r="K138" s="208"/>
      <c r="L138" s="209"/>
      <c r="M138" s="209"/>
      <c r="N138" s="207"/>
      <c r="O138" s="207"/>
      <c r="P138" s="207"/>
      <c r="Q138" s="50"/>
      <c r="R138" s="207"/>
      <c r="S138" s="50"/>
      <c r="T138" s="50"/>
      <c r="U138" s="207"/>
    </row>
    <row r="139" spans="1:21" x14ac:dyDescent="0.2">
      <c r="A139" s="183"/>
      <c r="B139" s="183"/>
      <c r="C139" s="23"/>
      <c r="D139" s="18"/>
      <c r="E139" s="18"/>
      <c r="F139" s="19"/>
      <c r="G139" s="19"/>
      <c r="H139" s="18"/>
      <c r="I139" s="18"/>
      <c r="J139" s="18"/>
      <c r="K139" s="18"/>
      <c r="L139" s="25"/>
      <c r="M139" s="25"/>
      <c r="N139" s="19"/>
      <c r="O139" s="19"/>
      <c r="P139" s="19"/>
      <c r="Q139" s="59"/>
      <c r="R139" s="19"/>
      <c r="S139" s="59"/>
      <c r="T139" s="59"/>
      <c r="U139" s="19"/>
    </row>
    <row r="140" spans="1:21" x14ac:dyDescent="0.2">
      <c r="A140" s="183"/>
      <c r="B140" s="183"/>
      <c r="C140" s="23"/>
      <c r="D140" s="18"/>
      <c r="E140" s="18"/>
      <c r="F140" s="19"/>
      <c r="G140" s="19"/>
      <c r="H140" s="18"/>
      <c r="I140" s="18"/>
      <c r="J140" s="18"/>
      <c r="K140" s="18"/>
      <c r="L140" s="25"/>
      <c r="M140" s="25"/>
      <c r="N140" s="19"/>
      <c r="O140" s="19"/>
      <c r="P140" s="19"/>
      <c r="Q140" s="59"/>
      <c r="R140" s="19"/>
      <c r="S140" s="59"/>
      <c r="T140" s="59"/>
      <c r="U140" s="19"/>
    </row>
    <row r="141" spans="1:21" x14ac:dyDescent="0.2">
      <c r="A141" s="183"/>
      <c r="B141" s="183"/>
      <c r="C141" s="206"/>
      <c r="D141" s="201"/>
      <c r="E141" s="201"/>
      <c r="F141" s="200"/>
      <c r="G141" s="200"/>
      <c r="H141" s="201"/>
      <c r="I141" s="201"/>
      <c r="J141" s="201"/>
      <c r="K141" s="201"/>
      <c r="L141" s="211"/>
      <c r="M141" s="211"/>
      <c r="N141" s="200"/>
      <c r="O141" s="200"/>
      <c r="P141" s="200"/>
      <c r="Q141" s="56"/>
      <c r="R141" s="200"/>
      <c r="S141" s="56"/>
      <c r="T141" s="56"/>
      <c r="U141" s="200"/>
    </row>
    <row r="142" spans="1:21" x14ac:dyDescent="0.2">
      <c r="A142" s="183"/>
      <c r="B142" s="183"/>
      <c r="C142" s="206"/>
      <c r="D142" s="201"/>
      <c r="E142" s="201"/>
      <c r="F142" s="200"/>
      <c r="G142" s="200"/>
      <c r="H142" s="201"/>
      <c r="I142" s="201"/>
      <c r="J142" s="201"/>
      <c r="K142" s="201"/>
      <c r="L142" s="211"/>
      <c r="M142" s="211"/>
      <c r="N142" s="200"/>
      <c r="O142" s="200"/>
      <c r="P142" s="200"/>
      <c r="Q142" s="56"/>
      <c r="R142" s="200"/>
      <c r="S142" s="56"/>
      <c r="T142" s="56"/>
      <c r="U142" s="200"/>
    </row>
    <row r="143" spans="1:21" x14ac:dyDescent="0.2">
      <c r="A143" s="183"/>
      <c r="B143" s="183"/>
      <c r="C143" s="206"/>
      <c r="D143" s="208"/>
      <c r="E143" s="208"/>
      <c r="F143" s="207"/>
      <c r="G143" s="207"/>
      <c r="H143" s="208"/>
      <c r="I143" s="208"/>
      <c r="J143" s="208"/>
      <c r="K143" s="208"/>
      <c r="L143" s="209"/>
      <c r="M143" s="209"/>
      <c r="N143" s="207"/>
      <c r="O143" s="207"/>
      <c r="P143" s="207"/>
      <c r="Q143" s="50"/>
      <c r="R143" s="207"/>
      <c r="S143" s="50"/>
      <c r="T143" s="50"/>
      <c r="U143" s="207"/>
    </row>
    <row r="144" spans="1:21" x14ac:dyDescent="0.2">
      <c r="A144" s="183"/>
      <c r="B144" s="183"/>
      <c r="C144" s="206"/>
      <c r="D144" s="208"/>
      <c r="E144" s="208"/>
      <c r="F144" s="207"/>
      <c r="G144" s="207"/>
      <c r="H144" s="208"/>
      <c r="I144" s="208"/>
      <c r="J144" s="208"/>
      <c r="K144" s="208"/>
      <c r="L144" s="209"/>
      <c r="M144" s="209"/>
      <c r="N144" s="207"/>
      <c r="O144" s="207"/>
      <c r="P144" s="207"/>
      <c r="Q144" s="50"/>
      <c r="R144" s="207"/>
      <c r="S144" s="50"/>
      <c r="T144" s="50"/>
      <c r="U144" s="207"/>
    </row>
    <row r="145" spans="1:21" x14ac:dyDescent="0.2">
      <c r="A145" s="183"/>
      <c r="B145" s="183"/>
      <c r="C145" s="206"/>
      <c r="D145" s="208"/>
      <c r="E145" s="208"/>
      <c r="F145" s="207"/>
      <c r="G145" s="207"/>
      <c r="H145" s="208"/>
      <c r="I145" s="208"/>
      <c r="J145" s="208"/>
      <c r="K145" s="208"/>
      <c r="L145" s="209"/>
      <c r="M145" s="209"/>
      <c r="N145" s="207"/>
      <c r="O145" s="207"/>
      <c r="P145" s="207"/>
      <c r="Q145" s="50"/>
      <c r="R145" s="207"/>
      <c r="S145" s="50"/>
      <c r="T145" s="50"/>
      <c r="U145" s="207"/>
    </row>
    <row r="146" spans="1:21" x14ac:dyDescent="0.2">
      <c r="A146" s="183"/>
      <c r="B146" s="183"/>
      <c r="C146" s="206"/>
      <c r="D146" s="208"/>
      <c r="E146" s="208"/>
      <c r="F146" s="207"/>
      <c r="G146" s="207"/>
      <c r="H146" s="208"/>
      <c r="I146" s="208"/>
      <c r="J146" s="208"/>
      <c r="K146" s="208"/>
      <c r="L146" s="209"/>
      <c r="M146" s="209"/>
      <c r="N146" s="207"/>
      <c r="O146" s="207"/>
      <c r="P146" s="207"/>
      <c r="Q146" s="50"/>
      <c r="R146" s="207"/>
      <c r="S146" s="50"/>
      <c r="T146" s="50"/>
      <c r="U146" s="207"/>
    </row>
    <row r="147" spans="1:21" x14ac:dyDescent="0.2">
      <c r="A147" s="183"/>
      <c r="B147" s="183"/>
      <c r="C147" s="206"/>
      <c r="D147" s="208"/>
      <c r="E147" s="208"/>
      <c r="F147" s="207"/>
      <c r="G147" s="207"/>
      <c r="H147" s="208"/>
      <c r="I147" s="208"/>
      <c r="J147" s="208"/>
      <c r="K147" s="208"/>
      <c r="L147" s="209"/>
      <c r="M147" s="209"/>
      <c r="N147" s="207"/>
      <c r="O147" s="207"/>
      <c r="P147" s="207"/>
      <c r="Q147" s="50"/>
      <c r="R147" s="207"/>
      <c r="S147" s="50"/>
      <c r="T147" s="50"/>
      <c r="U147" s="207"/>
    </row>
    <row r="148" spans="1:21" x14ac:dyDescent="0.2">
      <c r="A148" s="183"/>
      <c r="B148" s="183"/>
      <c r="C148" s="206"/>
      <c r="D148" s="210"/>
      <c r="E148" s="208"/>
      <c r="F148" s="207"/>
      <c r="G148" s="207"/>
      <c r="H148" s="210"/>
      <c r="I148" s="210"/>
      <c r="J148" s="208"/>
      <c r="K148" s="208"/>
      <c r="L148" s="209"/>
      <c r="M148" s="209"/>
      <c r="N148" s="207"/>
      <c r="O148" s="207"/>
      <c r="P148" s="207"/>
      <c r="Q148" s="50"/>
      <c r="R148" s="207"/>
      <c r="S148" s="50"/>
      <c r="T148" s="50"/>
      <c r="U148" s="207"/>
    </row>
    <row r="149" spans="1:21" x14ac:dyDescent="0.2">
      <c r="A149" s="183"/>
      <c r="B149" s="183"/>
      <c r="C149" s="206"/>
      <c r="D149" s="207"/>
      <c r="E149" s="208"/>
      <c r="F149" s="207"/>
      <c r="G149" s="207"/>
      <c r="H149" s="207"/>
      <c r="I149" s="207"/>
      <c r="J149" s="208"/>
      <c r="K149" s="208"/>
      <c r="L149" s="209"/>
      <c r="M149" s="209"/>
      <c r="N149" s="207"/>
      <c r="O149" s="207"/>
      <c r="P149" s="207"/>
      <c r="Q149" s="50"/>
      <c r="R149" s="207"/>
      <c r="S149" s="50"/>
      <c r="T149" s="50"/>
      <c r="U149" s="207"/>
    </row>
    <row r="150" spans="1:21" x14ac:dyDescent="0.2">
      <c r="A150" s="183"/>
      <c r="B150" s="183"/>
      <c r="C150" s="206"/>
      <c r="D150" s="210"/>
      <c r="E150" s="208"/>
      <c r="F150" s="207"/>
      <c r="G150" s="207"/>
      <c r="H150" s="210"/>
      <c r="I150" s="210"/>
      <c r="J150" s="208"/>
      <c r="K150" s="208"/>
      <c r="L150" s="209"/>
      <c r="M150" s="209"/>
      <c r="N150" s="207"/>
      <c r="O150" s="207"/>
      <c r="P150" s="207"/>
      <c r="Q150" s="50"/>
      <c r="R150" s="207"/>
      <c r="S150" s="50"/>
      <c r="T150" s="50"/>
      <c r="U150" s="207"/>
    </row>
    <row r="151" spans="1:21" x14ac:dyDescent="0.2">
      <c r="A151" s="183"/>
      <c r="B151" s="183"/>
      <c r="C151" s="206"/>
      <c r="D151" s="210"/>
      <c r="E151" s="208"/>
      <c r="F151" s="207"/>
      <c r="G151" s="207"/>
      <c r="H151" s="210"/>
      <c r="I151" s="210"/>
      <c r="J151" s="208"/>
      <c r="K151" s="208"/>
      <c r="L151" s="209"/>
      <c r="M151" s="209"/>
      <c r="N151" s="207"/>
      <c r="O151" s="207"/>
      <c r="P151" s="207"/>
      <c r="Q151" s="50"/>
      <c r="R151" s="207"/>
      <c r="S151" s="50"/>
      <c r="T151" s="50"/>
      <c r="U151" s="207"/>
    </row>
    <row r="152" spans="1:21" x14ac:dyDescent="0.2">
      <c r="A152" s="183"/>
      <c r="B152" s="183"/>
      <c r="C152" s="23"/>
      <c r="D152" s="24"/>
      <c r="E152" s="18"/>
      <c r="F152" s="207"/>
      <c r="G152" s="207"/>
      <c r="H152" s="210"/>
      <c r="I152" s="210"/>
      <c r="J152" s="208"/>
      <c r="K152" s="208"/>
      <c r="L152" s="209"/>
      <c r="M152" s="209"/>
      <c r="N152" s="207"/>
      <c r="O152" s="207"/>
      <c r="P152" s="207"/>
      <c r="Q152" s="50"/>
      <c r="R152" s="207"/>
      <c r="S152" s="50"/>
      <c r="T152" s="50"/>
      <c r="U152" s="207"/>
    </row>
    <row r="153" spans="1:21" x14ac:dyDescent="0.2">
      <c r="A153" s="183"/>
      <c r="B153" s="183"/>
      <c r="C153" s="206"/>
      <c r="D153" s="201"/>
      <c r="E153" s="201"/>
      <c r="F153" s="200"/>
      <c r="G153" s="200"/>
      <c r="H153" s="201"/>
      <c r="I153" s="201"/>
      <c r="J153" s="201"/>
      <c r="K153" s="201"/>
      <c r="L153" s="211"/>
      <c r="M153" s="211"/>
      <c r="N153" s="200"/>
      <c r="O153" s="200"/>
      <c r="P153" s="200"/>
      <c r="Q153" s="56"/>
      <c r="R153" s="200"/>
      <c r="S153" s="56"/>
      <c r="T153" s="56"/>
      <c r="U153" s="200"/>
    </row>
    <row r="154" spans="1:21" x14ac:dyDescent="0.2">
      <c r="A154" s="183"/>
      <c r="B154" s="183"/>
      <c r="C154" s="206"/>
      <c r="D154" s="201"/>
      <c r="E154" s="201"/>
      <c r="F154" s="200"/>
      <c r="G154" s="200"/>
      <c r="H154" s="201"/>
      <c r="I154" s="201"/>
      <c r="J154" s="201"/>
      <c r="K154" s="201"/>
      <c r="L154" s="211"/>
      <c r="M154" s="211"/>
      <c r="N154" s="200"/>
      <c r="O154" s="200"/>
      <c r="P154" s="200"/>
      <c r="Q154" s="56"/>
      <c r="R154" s="200"/>
      <c r="S154" s="56"/>
      <c r="T154" s="56"/>
      <c r="U154" s="200"/>
    </row>
    <row r="155" spans="1:21" x14ac:dyDescent="0.2">
      <c r="A155" s="183"/>
      <c r="B155" s="183"/>
      <c r="C155" s="206"/>
      <c r="D155" s="208"/>
      <c r="E155" s="208"/>
      <c r="F155" s="207"/>
      <c r="G155" s="207"/>
      <c r="H155" s="208"/>
      <c r="I155" s="208"/>
      <c r="J155" s="208"/>
      <c r="K155" s="208"/>
      <c r="L155" s="209"/>
      <c r="M155" s="209"/>
      <c r="N155" s="207"/>
      <c r="O155" s="207"/>
      <c r="P155" s="207"/>
      <c r="Q155" s="50"/>
      <c r="R155" s="207"/>
      <c r="S155" s="50"/>
      <c r="T155" s="50"/>
      <c r="U155" s="207"/>
    </row>
    <row r="156" spans="1:21" x14ac:dyDescent="0.2">
      <c r="A156" s="183"/>
      <c r="B156" s="183"/>
      <c r="C156" s="206"/>
      <c r="D156" s="208"/>
      <c r="E156" s="208"/>
      <c r="F156" s="207"/>
      <c r="G156" s="207"/>
      <c r="H156" s="208"/>
      <c r="I156" s="208"/>
      <c r="J156" s="208"/>
      <c r="K156" s="208"/>
      <c r="L156" s="209"/>
      <c r="M156" s="209"/>
      <c r="N156" s="207"/>
      <c r="O156" s="207"/>
      <c r="P156" s="207"/>
      <c r="Q156" s="50"/>
      <c r="R156" s="207"/>
      <c r="S156" s="50"/>
      <c r="T156" s="50"/>
      <c r="U156" s="207"/>
    </row>
    <row r="157" spans="1:21" x14ac:dyDescent="0.2">
      <c r="A157" s="183"/>
      <c r="B157" s="183"/>
      <c r="C157" s="206"/>
      <c r="D157" s="208"/>
      <c r="E157" s="208"/>
      <c r="F157" s="207"/>
      <c r="G157" s="207"/>
      <c r="H157" s="208"/>
      <c r="I157" s="208"/>
      <c r="J157" s="208"/>
      <c r="K157" s="208"/>
      <c r="L157" s="209"/>
      <c r="M157" s="209"/>
      <c r="N157" s="207"/>
      <c r="O157" s="207"/>
      <c r="P157" s="207"/>
      <c r="Q157" s="50"/>
      <c r="R157" s="207"/>
      <c r="S157" s="50"/>
      <c r="T157" s="50"/>
      <c r="U157" s="207"/>
    </row>
    <row r="158" spans="1:21" x14ac:dyDescent="0.2">
      <c r="A158" s="183"/>
      <c r="B158" s="183"/>
      <c r="C158" s="206"/>
      <c r="D158" s="208"/>
      <c r="E158" s="208"/>
      <c r="F158" s="207"/>
      <c r="G158" s="207"/>
      <c r="H158" s="208"/>
      <c r="I158" s="208"/>
      <c r="J158" s="208"/>
      <c r="K158" s="208"/>
      <c r="L158" s="209"/>
      <c r="M158" s="209"/>
      <c r="N158" s="207"/>
      <c r="O158" s="207"/>
      <c r="P158" s="207"/>
      <c r="Q158" s="50"/>
      <c r="R158" s="207"/>
      <c r="S158" s="50"/>
      <c r="T158" s="50"/>
      <c r="U158" s="207"/>
    </row>
    <row r="159" spans="1:21" x14ac:dyDescent="0.2">
      <c r="A159" s="183"/>
      <c r="B159" s="183"/>
      <c r="C159" s="206"/>
      <c r="D159" s="208"/>
      <c r="E159" s="208"/>
      <c r="F159" s="207"/>
      <c r="G159" s="207"/>
      <c r="H159" s="208"/>
      <c r="I159" s="208"/>
      <c r="J159" s="208"/>
      <c r="K159" s="208"/>
      <c r="L159" s="209"/>
      <c r="M159" s="209"/>
      <c r="N159" s="207"/>
      <c r="O159" s="207"/>
      <c r="P159" s="207"/>
      <c r="Q159" s="50"/>
      <c r="R159" s="207"/>
      <c r="S159" s="50"/>
      <c r="T159" s="50"/>
      <c r="U159" s="207"/>
    </row>
    <row r="160" spans="1:21" x14ac:dyDescent="0.2">
      <c r="A160" s="183"/>
      <c r="B160" s="183"/>
      <c r="C160" s="206"/>
      <c r="D160" s="210"/>
      <c r="E160" s="208"/>
      <c r="F160" s="207"/>
      <c r="G160" s="207"/>
      <c r="H160" s="210"/>
      <c r="I160" s="210"/>
      <c r="J160" s="208"/>
      <c r="K160" s="208"/>
      <c r="L160" s="209"/>
      <c r="M160" s="209"/>
      <c r="N160" s="207"/>
      <c r="O160" s="207"/>
      <c r="P160" s="207"/>
      <c r="Q160" s="50"/>
      <c r="R160" s="207"/>
      <c r="S160" s="50"/>
      <c r="T160" s="50"/>
      <c r="U160" s="207"/>
    </row>
    <row r="161" spans="1:21" x14ac:dyDescent="0.2">
      <c r="A161" s="183"/>
      <c r="B161" s="183"/>
      <c r="C161" s="206"/>
      <c r="D161" s="207"/>
      <c r="E161" s="208"/>
      <c r="F161" s="207"/>
      <c r="G161" s="207"/>
      <c r="H161" s="207"/>
      <c r="I161" s="207"/>
      <c r="J161" s="208"/>
      <c r="K161" s="208"/>
      <c r="L161" s="209"/>
      <c r="M161" s="209"/>
      <c r="N161" s="207"/>
      <c r="O161" s="207"/>
      <c r="P161" s="207"/>
      <c r="Q161" s="50"/>
      <c r="R161" s="207"/>
      <c r="S161" s="50"/>
      <c r="T161" s="50"/>
      <c r="U161" s="207"/>
    </row>
    <row r="162" spans="1:21" x14ac:dyDescent="0.2">
      <c r="A162" s="183"/>
      <c r="B162" s="183"/>
      <c r="C162" s="206"/>
      <c r="D162" s="210"/>
      <c r="E162" s="208"/>
      <c r="F162" s="207"/>
      <c r="G162" s="207"/>
      <c r="H162" s="210"/>
      <c r="I162" s="210"/>
      <c r="J162" s="208"/>
      <c r="K162" s="208"/>
      <c r="L162" s="209"/>
      <c r="M162" s="209"/>
      <c r="N162" s="207"/>
      <c r="O162" s="207"/>
      <c r="P162" s="207"/>
      <c r="Q162" s="50"/>
      <c r="R162" s="207"/>
      <c r="S162" s="50"/>
      <c r="T162" s="50"/>
      <c r="U162" s="207"/>
    </row>
    <row r="163" spans="1:21" x14ac:dyDescent="0.2">
      <c r="A163" s="183"/>
      <c r="B163" s="183"/>
      <c r="C163" s="206"/>
      <c r="D163" s="210"/>
      <c r="E163" s="208"/>
      <c r="F163" s="207"/>
      <c r="G163" s="207"/>
      <c r="H163" s="210"/>
      <c r="I163" s="210"/>
      <c r="J163" s="208"/>
      <c r="K163" s="208"/>
      <c r="L163" s="209"/>
      <c r="M163" s="209"/>
      <c r="N163" s="207"/>
      <c r="O163" s="207"/>
      <c r="P163" s="207"/>
      <c r="Q163" s="50"/>
      <c r="R163" s="207"/>
      <c r="S163" s="50"/>
      <c r="T163" s="50"/>
      <c r="U163" s="207"/>
    </row>
    <row r="164" spans="1:21" x14ac:dyDescent="0.2">
      <c r="A164" s="183"/>
      <c r="B164" s="183"/>
      <c r="C164" s="23"/>
      <c r="D164" s="24"/>
      <c r="E164" s="18"/>
      <c r="F164" s="207"/>
      <c r="G164" s="207"/>
      <c r="H164" s="210"/>
      <c r="I164" s="210"/>
      <c r="J164" s="208"/>
      <c r="K164" s="208"/>
      <c r="L164" s="209"/>
      <c r="M164" s="209"/>
      <c r="N164" s="207"/>
      <c r="O164" s="207"/>
      <c r="P164" s="207"/>
      <c r="Q164" s="50"/>
      <c r="R164" s="207"/>
      <c r="S164" s="50"/>
      <c r="T164" s="50"/>
      <c r="U164" s="207"/>
    </row>
    <row r="165" spans="1:21" x14ac:dyDescent="0.2">
      <c r="A165" s="183"/>
      <c r="B165" s="183"/>
      <c r="C165" s="206"/>
      <c r="D165" s="201"/>
      <c r="E165" s="201"/>
      <c r="F165" s="200"/>
      <c r="G165" s="200"/>
      <c r="H165" s="201"/>
      <c r="I165" s="201"/>
      <c r="J165" s="201"/>
      <c r="K165" s="201"/>
      <c r="L165" s="211"/>
      <c r="M165" s="211"/>
      <c r="N165" s="200"/>
      <c r="O165" s="200"/>
      <c r="P165" s="200"/>
      <c r="Q165" s="56"/>
      <c r="R165" s="200"/>
      <c r="S165" s="56"/>
      <c r="T165" s="56"/>
      <c r="U165" s="200"/>
    </row>
    <row r="166" spans="1:21" x14ac:dyDescent="0.2">
      <c r="A166" s="183"/>
      <c r="B166" s="183"/>
      <c r="C166" s="206"/>
      <c r="D166" s="201"/>
      <c r="E166" s="201"/>
      <c r="F166" s="200"/>
      <c r="G166" s="200"/>
      <c r="H166" s="201"/>
      <c r="I166" s="201"/>
      <c r="J166" s="201"/>
      <c r="K166" s="201"/>
      <c r="L166" s="211"/>
      <c r="M166" s="211"/>
      <c r="N166" s="200"/>
      <c r="O166" s="200"/>
      <c r="P166" s="200"/>
      <c r="Q166" s="56"/>
      <c r="R166" s="200"/>
      <c r="S166" s="56"/>
      <c r="T166" s="56"/>
      <c r="U166" s="200"/>
    </row>
    <row r="167" spans="1:21" x14ac:dyDescent="0.2">
      <c r="A167" s="183"/>
      <c r="B167" s="183"/>
      <c r="C167" s="206"/>
      <c r="D167" s="208"/>
      <c r="E167" s="208"/>
      <c r="F167" s="207"/>
      <c r="G167" s="207"/>
      <c r="H167" s="208"/>
      <c r="I167" s="208"/>
      <c r="J167" s="208"/>
      <c r="K167" s="208"/>
      <c r="L167" s="209"/>
      <c r="M167" s="209"/>
      <c r="N167" s="207"/>
      <c r="O167" s="207"/>
      <c r="P167" s="207"/>
      <c r="Q167" s="50"/>
      <c r="R167" s="207"/>
      <c r="S167" s="50"/>
      <c r="T167" s="50"/>
      <c r="U167" s="207"/>
    </row>
    <row r="168" spans="1:21" x14ac:dyDescent="0.2">
      <c r="A168" s="183"/>
      <c r="B168" s="183"/>
      <c r="C168" s="206"/>
      <c r="D168" s="208"/>
      <c r="E168" s="208"/>
      <c r="F168" s="207"/>
      <c r="G168" s="207"/>
      <c r="H168" s="208"/>
      <c r="I168" s="208"/>
      <c r="J168" s="208"/>
      <c r="K168" s="208"/>
      <c r="L168" s="209"/>
      <c r="M168" s="209"/>
      <c r="N168" s="207"/>
      <c r="O168" s="207"/>
      <c r="P168" s="207"/>
      <c r="Q168" s="50"/>
      <c r="R168" s="207"/>
      <c r="S168" s="50"/>
      <c r="T168" s="50"/>
      <c r="U168" s="207"/>
    </row>
    <row r="169" spans="1:21" x14ac:dyDescent="0.2">
      <c r="A169" s="183"/>
      <c r="B169" s="183"/>
      <c r="C169" s="206"/>
      <c r="D169" s="208"/>
      <c r="E169" s="208"/>
      <c r="F169" s="207"/>
      <c r="G169" s="207"/>
      <c r="H169" s="208"/>
      <c r="I169" s="208"/>
      <c r="J169" s="208"/>
      <c r="K169" s="208"/>
      <c r="L169" s="209"/>
      <c r="M169" s="209"/>
      <c r="N169" s="207"/>
      <c r="O169" s="207"/>
      <c r="P169" s="207"/>
      <c r="Q169" s="50"/>
      <c r="R169" s="207"/>
      <c r="S169" s="50"/>
      <c r="T169" s="50"/>
      <c r="U169" s="207"/>
    </row>
    <row r="170" spans="1:21" x14ac:dyDescent="0.2">
      <c r="A170" s="183"/>
      <c r="B170" s="183"/>
      <c r="C170" s="206"/>
      <c r="D170" s="208"/>
      <c r="E170" s="208"/>
      <c r="F170" s="207"/>
      <c r="G170" s="207"/>
      <c r="H170" s="208"/>
      <c r="I170" s="208"/>
      <c r="J170" s="208"/>
      <c r="K170" s="208"/>
      <c r="L170" s="209"/>
      <c r="M170" s="209"/>
      <c r="N170" s="207"/>
      <c r="O170" s="207"/>
      <c r="P170" s="207"/>
      <c r="Q170" s="50"/>
      <c r="R170" s="207"/>
      <c r="S170" s="50"/>
      <c r="T170" s="50"/>
      <c r="U170" s="207"/>
    </row>
    <row r="171" spans="1:21" x14ac:dyDescent="0.2">
      <c r="A171" s="183"/>
      <c r="B171" s="183"/>
      <c r="C171" s="206"/>
      <c r="D171" s="208"/>
      <c r="E171" s="208"/>
      <c r="F171" s="207"/>
      <c r="G171" s="207"/>
      <c r="H171" s="208"/>
      <c r="I171" s="208"/>
      <c r="J171" s="208"/>
      <c r="K171" s="208"/>
      <c r="L171" s="209"/>
      <c r="M171" s="209"/>
      <c r="N171" s="207"/>
      <c r="O171" s="207"/>
      <c r="P171" s="207"/>
      <c r="Q171" s="50"/>
      <c r="R171" s="207"/>
      <c r="S171" s="50"/>
      <c r="T171" s="50"/>
      <c r="U171" s="207"/>
    </row>
    <row r="172" spans="1:21" x14ac:dyDescent="0.2">
      <c r="A172" s="183"/>
      <c r="B172" s="183"/>
      <c r="C172" s="206"/>
      <c r="D172" s="210"/>
      <c r="E172" s="208"/>
      <c r="F172" s="207"/>
      <c r="G172" s="207"/>
      <c r="H172" s="210"/>
      <c r="I172" s="210"/>
      <c r="J172" s="208"/>
      <c r="K172" s="208"/>
      <c r="L172" s="209"/>
      <c r="M172" s="209"/>
      <c r="N172" s="207"/>
      <c r="O172" s="207"/>
      <c r="P172" s="207"/>
      <c r="Q172" s="50"/>
      <c r="R172" s="207"/>
      <c r="S172" s="50"/>
      <c r="T172" s="50"/>
      <c r="U172" s="207"/>
    </row>
    <row r="173" spans="1:21" x14ac:dyDescent="0.2">
      <c r="A173" s="183"/>
      <c r="B173" s="183"/>
      <c r="C173" s="206"/>
      <c r="D173" s="207"/>
      <c r="E173" s="208"/>
      <c r="F173" s="207"/>
      <c r="G173" s="207"/>
      <c r="H173" s="207"/>
      <c r="I173" s="207"/>
      <c r="J173" s="208"/>
      <c r="K173" s="208"/>
      <c r="L173" s="209"/>
      <c r="M173" s="209"/>
      <c r="N173" s="207"/>
      <c r="O173" s="207"/>
      <c r="P173" s="207"/>
      <c r="Q173" s="50"/>
      <c r="R173" s="207"/>
      <c r="S173" s="50"/>
      <c r="T173" s="50"/>
      <c r="U173" s="207"/>
    </row>
    <row r="174" spans="1:21" x14ac:dyDescent="0.2">
      <c r="A174" s="183"/>
      <c r="B174" s="183"/>
      <c r="C174" s="206"/>
      <c r="D174" s="183"/>
      <c r="E174" s="201"/>
      <c r="F174" s="200"/>
      <c r="G174" s="200"/>
      <c r="H174" s="183"/>
      <c r="I174" s="183"/>
      <c r="J174" s="201"/>
      <c r="K174" s="201"/>
      <c r="L174" s="211"/>
      <c r="M174" s="211"/>
      <c r="N174" s="200"/>
      <c r="O174" s="200"/>
      <c r="P174" s="200"/>
      <c r="Q174" s="56"/>
      <c r="R174" s="200"/>
      <c r="S174" s="56"/>
      <c r="T174" s="56"/>
      <c r="U174" s="200"/>
    </row>
    <row r="175" spans="1:21" x14ac:dyDescent="0.2">
      <c r="A175" s="183"/>
      <c r="B175" s="183"/>
      <c r="C175" s="206"/>
      <c r="D175" s="183"/>
      <c r="E175" s="201"/>
      <c r="F175" s="200"/>
      <c r="G175" s="200"/>
      <c r="H175" s="183"/>
      <c r="I175" s="183"/>
      <c r="J175" s="201"/>
      <c r="K175" s="201"/>
      <c r="L175" s="211"/>
      <c r="M175" s="211"/>
      <c r="N175" s="200"/>
      <c r="O175" s="200"/>
      <c r="P175" s="200"/>
      <c r="Q175" s="56"/>
      <c r="R175" s="200"/>
      <c r="S175" s="56"/>
      <c r="T175" s="56"/>
      <c r="U175" s="200"/>
    </row>
    <row r="176" spans="1:21" x14ac:dyDescent="0.2">
      <c r="A176" s="183"/>
      <c r="B176" s="183"/>
      <c r="C176" s="206"/>
      <c r="D176" s="183"/>
      <c r="E176" s="201"/>
      <c r="F176" s="200"/>
      <c r="G176" s="200"/>
      <c r="H176" s="183"/>
      <c r="I176" s="183"/>
      <c r="J176" s="201"/>
      <c r="K176" s="201"/>
      <c r="L176" s="211"/>
      <c r="M176" s="211"/>
      <c r="N176" s="200"/>
      <c r="O176" s="200"/>
      <c r="P176" s="200"/>
      <c r="Q176" s="56"/>
      <c r="R176" s="200"/>
      <c r="S176" s="56"/>
      <c r="T176" s="56"/>
      <c r="U176" s="200"/>
    </row>
    <row r="177" spans="1:21" x14ac:dyDescent="0.2">
      <c r="A177" s="183"/>
      <c r="B177" s="183"/>
      <c r="C177" s="206"/>
      <c r="D177" s="183"/>
      <c r="E177" s="201"/>
      <c r="F177" s="200"/>
      <c r="G177" s="200"/>
      <c r="H177" s="183"/>
      <c r="I177" s="183"/>
      <c r="J177" s="201"/>
      <c r="K177" s="201"/>
      <c r="L177" s="211"/>
      <c r="M177" s="211"/>
      <c r="N177" s="200"/>
      <c r="O177" s="200"/>
      <c r="P177" s="200"/>
      <c r="Q177" s="56"/>
      <c r="R177" s="200"/>
      <c r="S177" s="56"/>
      <c r="T177" s="56"/>
      <c r="U177" s="200"/>
    </row>
    <row r="178" spans="1:21" x14ac:dyDescent="0.2">
      <c r="A178" s="183"/>
      <c r="B178" s="183"/>
      <c r="C178" s="206"/>
      <c r="D178" s="183"/>
      <c r="E178" s="201"/>
      <c r="F178" s="200"/>
      <c r="G178" s="200"/>
      <c r="H178" s="183"/>
      <c r="I178" s="183"/>
      <c r="J178" s="201"/>
      <c r="K178" s="201"/>
      <c r="L178" s="211"/>
      <c r="M178" s="211"/>
      <c r="N178" s="200"/>
      <c r="O178" s="200"/>
      <c r="P178" s="200"/>
      <c r="Q178" s="56"/>
      <c r="R178" s="200"/>
      <c r="S178" s="56"/>
      <c r="T178" s="56"/>
      <c r="U178" s="200"/>
    </row>
    <row r="179" spans="1:21" x14ac:dyDescent="0.2">
      <c r="A179" s="183"/>
      <c r="B179" s="183"/>
      <c r="C179" s="206"/>
      <c r="D179" s="183"/>
      <c r="E179" s="201"/>
      <c r="F179" s="200"/>
      <c r="G179" s="200"/>
      <c r="H179" s="183"/>
      <c r="I179" s="183"/>
      <c r="J179" s="201"/>
      <c r="K179" s="201"/>
      <c r="L179" s="211"/>
      <c r="M179" s="211"/>
      <c r="N179" s="200"/>
      <c r="O179" s="200"/>
      <c r="P179" s="200"/>
      <c r="Q179" s="56"/>
      <c r="R179" s="200"/>
      <c r="S179" s="56"/>
      <c r="T179" s="56"/>
      <c r="U179" s="200"/>
    </row>
    <row r="180" spans="1:21" x14ac:dyDescent="0.2">
      <c r="A180" s="183"/>
      <c r="B180" s="183"/>
      <c r="C180" s="206"/>
      <c r="D180" s="183"/>
      <c r="E180" s="201"/>
      <c r="F180" s="200"/>
      <c r="G180" s="200"/>
      <c r="H180" s="183"/>
      <c r="I180" s="183"/>
      <c r="J180" s="201"/>
      <c r="K180" s="201"/>
      <c r="L180" s="211"/>
      <c r="M180" s="211"/>
      <c r="N180" s="200"/>
      <c r="O180" s="200"/>
      <c r="P180" s="200"/>
      <c r="Q180" s="56"/>
      <c r="R180" s="200"/>
      <c r="S180" s="56"/>
      <c r="T180" s="56"/>
      <c r="U180" s="200"/>
    </row>
    <row r="181" spans="1:21" x14ac:dyDescent="0.2">
      <c r="A181" s="183"/>
      <c r="B181" s="183"/>
      <c r="C181" s="206"/>
      <c r="D181" s="183"/>
      <c r="E181" s="201"/>
      <c r="F181" s="200"/>
      <c r="G181" s="200"/>
      <c r="H181" s="183"/>
      <c r="I181" s="183"/>
      <c r="J181" s="201"/>
      <c r="K181" s="201"/>
      <c r="L181" s="211"/>
      <c r="M181" s="211"/>
      <c r="N181" s="200"/>
      <c r="O181" s="200"/>
      <c r="P181" s="200"/>
      <c r="Q181" s="56"/>
      <c r="R181" s="200"/>
      <c r="S181" s="56"/>
      <c r="T181" s="56"/>
      <c r="U181" s="200"/>
    </row>
    <row r="182" spans="1:21" x14ac:dyDescent="0.2">
      <c r="A182" s="183"/>
      <c r="B182" s="183"/>
      <c r="C182" s="206"/>
      <c r="D182" s="183"/>
      <c r="E182" s="201"/>
      <c r="F182" s="200"/>
      <c r="G182" s="200"/>
      <c r="H182" s="183"/>
      <c r="I182" s="183"/>
      <c r="J182" s="201"/>
      <c r="K182" s="201"/>
      <c r="L182" s="211"/>
      <c r="M182" s="211"/>
      <c r="N182" s="200"/>
      <c r="O182" s="200"/>
      <c r="P182" s="200"/>
      <c r="Q182" s="56"/>
      <c r="R182" s="200"/>
      <c r="S182" s="56"/>
      <c r="T182" s="56"/>
      <c r="U182" s="200"/>
    </row>
    <row r="183" spans="1:21" x14ac:dyDescent="0.2">
      <c r="A183" s="183"/>
      <c r="B183" s="183"/>
      <c r="C183" s="206"/>
      <c r="D183" s="183"/>
      <c r="E183" s="201"/>
      <c r="F183" s="200"/>
      <c r="G183" s="200"/>
      <c r="H183" s="183"/>
      <c r="I183" s="183"/>
      <c r="J183" s="201"/>
      <c r="K183" s="201"/>
      <c r="L183" s="211"/>
      <c r="M183" s="211"/>
      <c r="N183" s="200"/>
      <c r="O183" s="200"/>
      <c r="P183" s="200"/>
      <c r="Q183" s="56"/>
      <c r="R183" s="200"/>
      <c r="S183" s="56"/>
      <c r="T183" s="56"/>
      <c r="U183" s="200"/>
    </row>
    <row r="184" spans="1:21" x14ac:dyDescent="0.2">
      <c r="A184" s="183"/>
      <c r="B184" s="183"/>
      <c r="C184" s="206"/>
      <c r="D184" s="183"/>
      <c r="E184" s="201"/>
      <c r="F184" s="200"/>
      <c r="G184" s="200"/>
      <c r="H184" s="183"/>
      <c r="I184" s="183"/>
      <c r="J184" s="201"/>
      <c r="K184" s="201"/>
      <c r="L184" s="211"/>
      <c r="M184" s="211"/>
      <c r="N184" s="200"/>
      <c r="O184" s="200"/>
      <c r="P184" s="200"/>
      <c r="Q184" s="56"/>
      <c r="R184" s="200"/>
      <c r="S184" s="56"/>
      <c r="T184" s="56"/>
      <c r="U184" s="200"/>
    </row>
    <row r="185" spans="1:21" x14ac:dyDescent="0.2">
      <c r="A185" s="183"/>
      <c r="B185" s="183"/>
      <c r="C185" s="206"/>
      <c r="D185" s="183"/>
      <c r="E185" s="201"/>
      <c r="F185" s="200"/>
      <c r="G185" s="200"/>
      <c r="H185" s="183"/>
      <c r="I185" s="183"/>
      <c r="J185" s="201"/>
      <c r="K185" s="201"/>
      <c r="L185" s="211"/>
      <c r="M185" s="211"/>
      <c r="N185" s="200"/>
      <c r="O185" s="200"/>
      <c r="P185" s="200"/>
      <c r="Q185" s="56"/>
      <c r="R185" s="200"/>
      <c r="S185" s="56"/>
      <c r="T185" s="56"/>
      <c r="U185" s="200"/>
    </row>
    <row r="186" spans="1:21" x14ac:dyDescent="0.2">
      <c r="A186" s="183"/>
      <c r="B186" s="183"/>
      <c r="C186" s="206"/>
      <c r="D186" s="183"/>
      <c r="E186" s="201"/>
      <c r="F186" s="200"/>
      <c r="G186" s="200"/>
      <c r="H186" s="183"/>
      <c r="I186" s="183"/>
      <c r="J186" s="201"/>
      <c r="K186" s="201"/>
      <c r="L186" s="211"/>
      <c r="M186" s="211"/>
      <c r="N186" s="200"/>
      <c r="O186" s="200"/>
      <c r="P186" s="200"/>
      <c r="Q186" s="56"/>
      <c r="R186" s="200"/>
      <c r="S186" s="56"/>
      <c r="T186" s="56"/>
      <c r="U186" s="200"/>
    </row>
    <row r="187" spans="1:21" x14ac:dyDescent="0.2">
      <c r="A187" s="183"/>
      <c r="B187" s="183"/>
      <c r="C187" s="206"/>
      <c r="D187" s="183"/>
      <c r="E187" s="201"/>
      <c r="F187" s="200"/>
      <c r="G187" s="200"/>
      <c r="H187" s="183"/>
      <c r="I187" s="183"/>
      <c r="J187" s="201"/>
      <c r="K187" s="201"/>
      <c r="L187" s="211"/>
      <c r="M187" s="211"/>
      <c r="N187" s="200"/>
      <c r="O187" s="200"/>
      <c r="P187" s="200"/>
      <c r="Q187" s="56"/>
      <c r="R187" s="200"/>
      <c r="S187" s="56"/>
      <c r="T187" s="56"/>
      <c r="U187" s="200"/>
    </row>
    <row r="188" spans="1:21" x14ac:dyDescent="0.2">
      <c r="A188" s="183"/>
      <c r="B188" s="183"/>
      <c r="C188" s="206"/>
      <c r="D188" s="183"/>
      <c r="E188" s="201"/>
      <c r="F188" s="200"/>
      <c r="G188" s="200"/>
      <c r="H188" s="183"/>
      <c r="I188" s="183"/>
      <c r="J188" s="201"/>
      <c r="K188" s="201"/>
      <c r="L188" s="211"/>
      <c r="M188" s="211"/>
      <c r="N188" s="200"/>
      <c r="O188" s="200"/>
      <c r="P188" s="200"/>
      <c r="Q188" s="56"/>
      <c r="R188" s="200"/>
      <c r="S188" s="56"/>
      <c r="T188" s="56"/>
      <c r="U188" s="200"/>
    </row>
    <row r="189" spans="1:21" x14ac:dyDescent="0.2">
      <c r="A189" s="183"/>
      <c r="B189" s="183"/>
      <c r="C189" s="206"/>
      <c r="D189" s="183"/>
      <c r="E189" s="201"/>
      <c r="F189" s="200"/>
      <c r="G189" s="200"/>
      <c r="H189" s="183"/>
      <c r="I189" s="183"/>
      <c r="J189" s="201"/>
      <c r="K189" s="201"/>
      <c r="L189" s="211"/>
      <c r="M189" s="211"/>
      <c r="N189" s="200"/>
      <c r="O189" s="200"/>
      <c r="P189" s="200"/>
      <c r="Q189" s="56"/>
      <c r="R189" s="200"/>
      <c r="S189" s="56"/>
      <c r="T189" s="56"/>
      <c r="U189" s="200"/>
    </row>
    <row r="190" spans="1:21" x14ac:dyDescent="0.2">
      <c r="A190" s="183"/>
      <c r="B190" s="183"/>
      <c r="C190" s="206"/>
      <c r="D190" s="183"/>
      <c r="E190" s="201"/>
      <c r="F190" s="200"/>
      <c r="G190" s="200"/>
      <c r="H190" s="183"/>
      <c r="I190" s="183"/>
      <c r="J190" s="201"/>
      <c r="K190" s="201"/>
      <c r="L190" s="211"/>
      <c r="M190" s="211"/>
      <c r="N190" s="200"/>
      <c r="O190" s="200"/>
      <c r="P190" s="200"/>
      <c r="Q190" s="56"/>
      <c r="R190" s="200"/>
      <c r="S190" s="56"/>
      <c r="T190" s="56"/>
      <c r="U190" s="200"/>
    </row>
    <row r="191" spans="1:21" x14ac:dyDescent="0.2">
      <c r="A191" s="183"/>
      <c r="B191" s="183"/>
      <c r="C191" s="206"/>
      <c r="D191" s="183"/>
      <c r="E191" s="201"/>
      <c r="F191" s="200"/>
      <c r="G191" s="200"/>
      <c r="H191" s="183"/>
      <c r="I191" s="183"/>
      <c r="J191" s="201"/>
      <c r="K191" s="201"/>
      <c r="L191" s="211"/>
      <c r="M191" s="211"/>
      <c r="N191" s="200"/>
      <c r="O191" s="200"/>
      <c r="P191" s="200"/>
      <c r="Q191" s="56"/>
      <c r="R191" s="200"/>
      <c r="S191" s="56"/>
      <c r="T191" s="56"/>
      <c r="U191" s="200"/>
    </row>
    <row r="192" spans="1:21" x14ac:dyDescent="0.2">
      <c r="A192" s="183"/>
      <c r="B192" s="183"/>
      <c r="C192" s="206"/>
      <c r="D192" s="183"/>
      <c r="E192" s="201"/>
      <c r="F192" s="200"/>
      <c r="G192" s="200"/>
      <c r="H192" s="183"/>
      <c r="I192" s="183"/>
      <c r="J192" s="201"/>
      <c r="K192" s="201"/>
      <c r="L192" s="211"/>
      <c r="M192" s="211"/>
      <c r="N192" s="200"/>
      <c r="O192" s="200"/>
      <c r="P192" s="200"/>
      <c r="Q192" s="56"/>
      <c r="R192" s="200"/>
      <c r="S192" s="56"/>
      <c r="T192" s="56"/>
      <c r="U192" s="200"/>
    </row>
    <row r="193" spans="1:21" x14ac:dyDescent="0.2">
      <c r="A193" s="183"/>
      <c r="B193" s="183"/>
      <c r="C193" s="206"/>
      <c r="D193" s="183"/>
      <c r="E193" s="201"/>
      <c r="F193" s="200"/>
      <c r="G193" s="200"/>
      <c r="H193" s="183"/>
      <c r="I193" s="183"/>
      <c r="J193" s="201"/>
      <c r="K193" s="201"/>
      <c r="L193" s="211"/>
      <c r="M193" s="211"/>
      <c r="N193" s="200"/>
      <c r="O193" s="200"/>
      <c r="P193" s="200"/>
      <c r="Q193" s="56"/>
      <c r="R193" s="200"/>
      <c r="S193" s="56"/>
      <c r="T193" s="56"/>
      <c r="U193" s="200"/>
    </row>
    <row r="194" spans="1:21" x14ac:dyDescent="0.2">
      <c r="A194" s="183"/>
      <c r="B194" s="183"/>
      <c r="C194" s="206"/>
      <c r="D194" s="183"/>
      <c r="E194" s="201"/>
      <c r="F194" s="200"/>
      <c r="G194" s="200"/>
      <c r="H194" s="183"/>
      <c r="I194" s="183"/>
      <c r="J194" s="201"/>
      <c r="K194" s="201"/>
      <c r="L194" s="211"/>
      <c r="M194" s="211"/>
      <c r="N194" s="200"/>
      <c r="O194" s="200"/>
      <c r="P194" s="200"/>
      <c r="Q194" s="56"/>
      <c r="R194" s="200"/>
      <c r="S194" s="56"/>
      <c r="T194" s="56"/>
      <c r="U194" s="200"/>
    </row>
    <row r="195" spans="1:21" x14ac:dyDescent="0.2">
      <c r="A195" s="183"/>
      <c r="B195" s="183"/>
      <c r="C195" s="206"/>
      <c r="D195" s="183"/>
      <c r="E195" s="201"/>
      <c r="F195" s="200"/>
      <c r="G195" s="200"/>
      <c r="H195" s="183"/>
      <c r="I195" s="183"/>
      <c r="J195" s="201"/>
      <c r="K195" s="201"/>
      <c r="L195" s="211"/>
      <c r="M195" s="211"/>
      <c r="N195" s="200"/>
      <c r="O195" s="200"/>
      <c r="P195" s="200"/>
      <c r="Q195" s="56"/>
      <c r="R195" s="200"/>
      <c r="S195" s="56"/>
      <c r="T195" s="56"/>
      <c r="U195" s="200"/>
    </row>
    <row r="196" spans="1:21" x14ac:dyDescent="0.2">
      <c r="A196" s="183"/>
      <c r="B196" s="183"/>
      <c r="C196" s="206"/>
      <c r="D196" s="183"/>
      <c r="E196" s="201"/>
      <c r="F196" s="200"/>
      <c r="G196" s="200"/>
      <c r="H196" s="183"/>
      <c r="I196" s="183"/>
      <c r="J196" s="201"/>
      <c r="K196" s="201"/>
      <c r="L196" s="211"/>
      <c r="M196" s="211"/>
      <c r="N196" s="200"/>
      <c r="O196" s="200"/>
      <c r="P196" s="200"/>
      <c r="Q196" s="56"/>
      <c r="R196" s="200"/>
      <c r="S196" s="56"/>
      <c r="T196" s="56"/>
      <c r="U196" s="200"/>
    </row>
    <row r="197" spans="1:21" x14ac:dyDescent="0.2">
      <c r="A197" s="183"/>
      <c r="B197" s="183"/>
      <c r="C197" s="206"/>
      <c r="D197" s="183"/>
      <c r="E197" s="201"/>
      <c r="F197" s="200"/>
      <c r="G197" s="200"/>
      <c r="H197" s="183"/>
      <c r="I197" s="183"/>
      <c r="J197" s="201"/>
      <c r="K197" s="201"/>
      <c r="L197" s="211"/>
      <c r="M197" s="211"/>
      <c r="N197" s="200"/>
      <c r="O197" s="200"/>
      <c r="P197" s="200"/>
      <c r="Q197" s="56"/>
      <c r="R197" s="200"/>
      <c r="S197" s="56"/>
      <c r="T197" s="56"/>
      <c r="U197" s="200"/>
    </row>
    <row r="198" spans="1:21" x14ac:dyDescent="0.2">
      <c r="A198" s="183"/>
      <c r="B198" s="183"/>
      <c r="C198" s="206"/>
      <c r="D198" s="183"/>
      <c r="E198" s="201"/>
      <c r="F198" s="200"/>
      <c r="G198" s="200"/>
      <c r="H198" s="183"/>
      <c r="I198" s="183"/>
      <c r="J198" s="201"/>
      <c r="K198" s="201"/>
      <c r="L198" s="211"/>
      <c r="M198" s="211"/>
      <c r="N198" s="200"/>
      <c r="O198" s="200"/>
      <c r="P198" s="200"/>
      <c r="Q198" s="56"/>
      <c r="R198" s="200"/>
      <c r="S198" s="56"/>
      <c r="T198" s="56"/>
      <c r="U198" s="200"/>
    </row>
    <row r="199" spans="1:21" x14ac:dyDescent="0.2">
      <c r="A199" s="183"/>
      <c r="B199" s="183"/>
      <c r="C199" s="206"/>
      <c r="D199" s="183"/>
      <c r="E199" s="201"/>
      <c r="F199" s="200"/>
      <c r="G199" s="200"/>
      <c r="H199" s="183"/>
      <c r="I199" s="183"/>
      <c r="J199" s="201"/>
      <c r="K199" s="201"/>
      <c r="L199" s="211"/>
      <c r="M199" s="211"/>
      <c r="N199" s="200"/>
      <c r="O199" s="200"/>
      <c r="P199" s="200"/>
      <c r="Q199" s="56"/>
      <c r="R199" s="200"/>
      <c r="S199" s="56"/>
      <c r="T199" s="56"/>
      <c r="U199" s="200"/>
    </row>
    <row r="200" spans="1:21" x14ac:dyDescent="0.2">
      <c r="A200" s="183"/>
      <c r="B200" s="183"/>
      <c r="C200" s="206"/>
      <c r="D200" s="183"/>
      <c r="E200" s="201"/>
      <c r="F200" s="200"/>
      <c r="G200" s="200"/>
      <c r="H200" s="183"/>
      <c r="I200" s="183"/>
      <c r="J200" s="201"/>
      <c r="K200" s="201"/>
      <c r="L200" s="211"/>
      <c r="M200" s="211"/>
      <c r="N200" s="200"/>
      <c r="O200" s="200"/>
      <c r="P200" s="200"/>
      <c r="Q200" s="56"/>
      <c r="R200" s="200"/>
      <c r="S200" s="56"/>
      <c r="T200" s="56"/>
      <c r="U200" s="200"/>
    </row>
    <row r="201" spans="1:21" x14ac:dyDescent="0.2">
      <c r="A201" s="183"/>
      <c r="B201" s="183"/>
      <c r="C201" s="206"/>
      <c r="D201" s="183"/>
      <c r="E201" s="201"/>
      <c r="F201" s="200"/>
      <c r="G201" s="200"/>
      <c r="H201" s="183"/>
      <c r="I201" s="183"/>
      <c r="J201" s="201"/>
      <c r="K201" s="201"/>
      <c r="L201" s="211"/>
      <c r="M201" s="211"/>
      <c r="N201" s="200"/>
      <c r="O201" s="200"/>
      <c r="P201" s="200"/>
      <c r="Q201" s="56"/>
      <c r="R201" s="200"/>
      <c r="S201" s="56"/>
      <c r="T201" s="56"/>
      <c r="U201" s="200"/>
    </row>
    <row r="202" spans="1:21" x14ac:dyDescent="0.2">
      <c r="A202" s="183"/>
      <c r="B202" s="183"/>
      <c r="C202" s="206"/>
      <c r="D202" s="183"/>
      <c r="E202" s="201"/>
      <c r="F202" s="200"/>
      <c r="G202" s="200"/>
      <c r="H202" s="183"/>
      <c r="I202" s="183"/>
      <c r="J202" s="201"/>
      <c r="K202" s="201"/>
      <c r="L202" s="211"/>
      <c r="M202" s="211"/>
      <c r="N202" s="200"/>
      <c r="O202" s="200"/>
      <c r="P202" s="200"/>
      <c r="Q202" s="56"/>
      <c r="R202" s="200"/>
      <c r="S202" s="56"/>
      <c r="T202" s="56"/>
      <c r="U202" s="200"/>
    </row>
    <row r="203" spans="1:21" x14ac:dyDescent="0.2">
      <c r="A203" s="183"/>
      <c r="B203" s="183"/>
      <c r="C203" s="206"/>
      <c r="D203" s="183"/>
      <c r="E203" s="201"/>
      <c r="F203" s="200"/>
      <c r="G203" s="200"/>
      <c r="H203" s="183"/>
      <c r="I203" s="183"/>
      <c r="J203" s="201"/>
      <c r="K203" s="201"/>
      <c r="L203" s="211"/>
      <c r="M203" s="211"/>
      <c r="N203" s="200"/>
      <c r="O203" s="200"/>
      <c r="P203" s="200"/>
      <c r="Q203" s="56"/>
      <c r="R203" s="200"/>
      <c r="S203" s="56"/>
      <c r="T203" s="56"/>
      <c r="U203" s="200"/>
    </row>
    <row r="204" spans="1:21" x14ac:dyDescent="0.2">
      <c r="A204" s="183"/>
      <c r="B204" s="183"/>
      <c r="C204" s="206"/>
      <c r="D204" s="183"/>
      <c r="E204" s="201"/>
      <c r="F204" s="200"/>
      <c r="G204" s="200"/>
      <c r="H204" s="183"/>
      <c r="I204" s="183"/>
      <c r="J204" s="201"/>
      <c r="K204" s="201"/>
      <c r="L204" s="211"/>
      <c r="M204" s="211"/>
      <c r="N204" s="200"/>
      <c r="O204" s="200"/>
      <c r="P204" s="200"/>
      <c r="Q204" s="56"/>
      <c r="R204" s="200"/>
      <c r="S204" s="56"/>
      <c r="T204" s="56"/>
      <c r="U204" s="200"/>
    </row>
    <row r="205" spans="1:21" x14ac:dyDescent="0.2">
      <c r="A205" s="183"/>
      <c r="B205" s="183"/>
      <c r="C205" s="206"/>
      <c r="D205" s="183"/>
      <c r="E205" s="201"/>
      <c r="F205" s="200"/>
      <c r="G205" s="200"/>
      <c r="H205" s="183"/>
      <c r="I205" s="183"/>
      <c r="J205" s="201"/>
      <c r="K205" s="201"/>
      <c r="L205" s="211"/>
      <c r="M205" s="211"/>
      <c r="N205" s="200"/>
      <c r="O205" s="200"/>
      <c r="P205" s="200"/>
      <c r="Q205" s="56"/>
      <c r="R205" s="200"/>
      <c r="S205" s="56"/>
      <c r="T205" s="56"/>
      <c r="U205" s="200"/>
    </row>
    <row r="206" spans="1:21" x14ac:dyDescent="0.2">
      <c r="A206" s="183"/>
      <c r="B206" s="183"/>
      <c r="C206" s="206"/>
      <c r="D206" s="183"/>
      <c r="E206" s="201"/>
      <c r="F206" s="200"/>
      <c r="G206" s="200"/>
      <c r="H206" s="183"/>
      <c r="I206" s="183"/>
      <c r="J206" s="201"/>
      <c r="K206" s="201"/>
      <c r="L206" s="211"/>
      <c r="M206" s="211"/>
      <c r="N206" s="200"/>
      <c r="O206" s="200"/>
      <c r="P206" s="200"/>
      <c r="Q206" s="56"/>
      <c r="R206" s="200"/>
      <c r="S206" s="56"/>
      <c r="T206" s="56"/>
      <c r="U206" s="200"/>
    </row>
    <row r="207" spans="1:21" x14ac:dyDescent="0.2">
      <c r="A207" s="183"/>
      <c r="B207" s="183"/>
      <c r="C207" s="206"/>
      <c r="D207" s="183"/>
      <c r="E207" s="201"/>
      <c r="F207" s="200"/>
      <c r="G207" s="200"/>
      <c r="H207" s="183"/>
      <c r="I207" s="183"/>
      <c r="J207" s="201"/>
      <c r="K207" s="201"/>
      <c r="L207" s="211"/>
      <c r="M207" s="211"/>
      <c r="N207" s="200"/>
      <c r="O207" s="200"/>
      <c r="P207" s="200"/>
      <c r="Q207" s="56"/>
      <c r="R207" s="200"/>
      <c r="S207" s="56"/>
      <c r="T207" s="56"/>
      <c r="U207" s="200"/>
    </row>
    <row r="208" spans="1:21" x14ac:dyDescent="0.2">
      <c r="A208" s="183"/>
      <c r="B208" s="183"/>
      <c r="C208" s="206"/>
      <c r="D208" s="183"/>
      <c r="E208" s="201"/>
      <c r="F208" s="200"/>
      <c r="G208" s="200"/>
      <c r="H208" s="183"/>
      <c r="I208" s="183"/>
      <c r="J208" s="201"/>
      <c r="K208" s="201"/>
      <c r="L208" s="211"/>
      <c r="M208" s="211"/>
      <c r="N208" s="200"/>
      <c r="O208" s="200"/>
      <c r="P208" s="200"/>
      <c r="Q208" s="56"/>
      <c r="R208" s="200"/>
      <c r="S208" s="56"/>
      <c r="T208" s="56"/>
      <c r="U208" s="200"/>
    </row>
    <row r="209" spans="1:21" x14ac:dyDescent="0.2">
      <c r="A209" s="183"/>
      <c r="B209" s="183"/>
      <c r="C209" s="206"/>
      <c r="D209" s="183"/>
      <c r="E209" s="201"/>
      <c r="F209" s="200"/>
      <c r="G209" s="200"/>
      <c r="H209" s="183"/>
      <c r="I209" s="183"/>
      <c r="J209" s="201"/>
      <c r="K209" s="201"/>
      <c r="L209" s="211"/>
      <c r="M209" s="211"/>
      <c r="N209" s="200"/>
      <c r="O209" s="200"/>
      <c r="P209" s="200"/>
      <c r="Q209" s="56"/>
      <c r="R209" s="200"/>
      <c r="S209" s="56"/>
      <c r="T209" s="56"/>
      <c r="U209" s="200"/>
    </row>
    <row r="210" spans="1:21" x14ac:dyDescent="0.2">
      <c r="A210" s="183"/>
      <c r="B210" s="183"/>
      <c r="C210" s="206"/>
      <c r="D210" s="183"/>
      <c r="E210" s="201"/>
      <c r="F210" s="200"/>
      <c r="G210" s="200"/>
      <c r="H210" s="183"/>
      <c r="I210" s="183"/>
      <c r="J210" s="201"/>
      <c r="K210" s="201"/>
      <c r="L210" s="211"/>
      <c r="M210" s="211"/>
      <c r="N210" s="200"/>
      <c r="O210" s="200"/>
      <c r="P210" s="200"/>
      <c r="Q210" s="56"/>
      <c r="R210" s="200"/>
      <c r="S210" s="56"/>
      <c r="T210" s="56"/>
      <c r="U210" s="200"/>
    </row>
    <row r="211" spans="1:21" x14ac:dyDescent="0.2">
      <c r="A211" s="183"/>
      <c r="B211" s="183"/>
      <c r="C211" s="206"/>
      <c r="D211" s="183"/>
      <c r="E211" s="201"/>
      <c r="F211" s="200"/>
      <c r="G211" s="200"/>
      <c r="H211" s="183"/>
      <c r="I211" s="183"/>
      <c r="J211" s="201"/>
      <c r="K211" s="201"/>
      <c r="L211" s="211"/>
      <c r="M211" s="211"/>
      <c r="N211" s="200"/>
      <c r="O211" s="200"/>
      <c r="P211" s="200"/>
      <c r="Q211" s="56"/>
      <c r="R211" s="200"/>
      <c r="S211" s="56"/>
      <c r="T211" s="56"/>
      <c r="U211" s="200"/>
    </row>
    <row r="212" spans="1:21" x14ac:dyDescent="0.2">
      <c r="A212" s="183"/>
      <c r="B212" s="183"/>
      <c r="C212" s="206"/>
      <c r="D212" s="183"/>
      <c r="E212" s="201"/>
      <c r="F212" s="200"/>
      <c r="G212" s="200"/>
      <c r="H212" s="183"/>
      <c r="I212" s="183"/>
      <c r="J212" s="201"/>
      <c r="K212" s="201"/>
      <c r="L212" s="211"/>
      <c r="M212" s="211"/>
      <c r="N212" s="200"/>
      <c r="O212" s="200"/>
      <c r="P212" s="200"/>
      <c r="Q212" s="56"/>
      <c r="R212" s="200"/>
      <c r="S212" s="56"/>
      <c r="T212" s="56"/>
      <c r="U212" s="200"/>
    </row>
    <row r="213" spans="1:21" x14ac:dyDescent="0.2">
      <c r="A213" s="183"/>
      <c r="B213" s="183"/>
      <c r="C213" s="206"/>
      <c r="D213" s="183"/>
      <c r="E213" s="201"/>
      <c r="F213" s="200"/>
      <c r="G213" s="200"/>
      <c r="H213" s="183"/>
      <c r="I213" s="183"/>
      <c r="J213" s="201"/>
      <c r="K213" s="201"/>
      <c r="L213" s="211"/>
      <c r="M213" s="211"/>
      <c r="N213" s="200"/>
      <c r="O213" s="200"/>
      <c r="P213" s="200"/>
      <c r="Q213" s="56"/>
      <c r="R213" s="200"/>
      <c r="S213" s="56"/>
      <c r="T213" s="56"/>
      <c r="U213" s="200"/>
    </row>
  </sheetData>
  <mergeCells count="1">
    <mergeCell ref="A9:U9"/>
  </mergeCells>
  <conditionalFormatting sqref="F13:H18">
    <cfRule type="cellIs" dxfId="118" priority="202" operator="greaterThan">
      <formula>0.65</formula>
    </cfRule>
  </conditionalFormatting>
  <conditionalFormatting sqref="U13:U18">
    <cfRule type="cellIs" dxfId="117" priority="201" operator="greaterThan">
      <formula>90</formula>
    </cfRule>
  </conditionalFormatting>
  <conditionalFormatting sqref="D13:U18">
    <cfRule type="containsText" dxfId="116" priority="91" operator="containsText" text="&lt;">
      <formula>NOT(ISERROR(SEARCH("&lt;",D13)))</formula>
    </cfRule>
    <cfRule type="cellIs" dxfId="115" priority="205" operator="greaterThan">
      <formula>0</formula>
    </cfRule>
  </conditionalFormatting>
  <conditionalFormatting sqref="F36:H36">
    <cfRule type="cellIs" dxfId="114" priority="114" operator="greaterThan">
      <formula>0.65</formula>
    </cfRule>
  </conditionalFormatting>
  <conditionalFormatting sqref="U36">
    <cfRule type="cellIs" dxfId="113" priority="113" operator="greaterThan">
      <formula>90</formula>
    </cfRule>
  </conditionalFormatting>
  <conditionalFormatting sqref="D36:U36">
    <cfRule type="containsText" dxfId="112" priority="112" operator="containsText" text="&lt;">
      <formula>NOT(ISERROR(SEARCH("&lt;",D36)))</formula>
    </cfRule>
    <cfRule type="cellIs" dxfId="111" priority="115" operator="greaterThan">
      <formula>0</formula>
    </cfRule>
  </conditionalFormatting>
  <conditionalFormatting sqref="F46:H46">
    <cfRule type="cellIs" dxfId="110" priority="110" operator="greaterThan">
      <formula>0.65</formula>
    </cfRule>
  </conditionalFormatting>
  <conditionalFormatting sqref="U46">
    <cfRule type="cellIs" dxfId="109" priority="109" operator="greaterThan">
      <formula>90</formula>
    </cfRule>
  </conditionalFormatting>
  <conditionalFormatting sqref="D46:U46">
    <cfRule type="containsText" dxfId="108" priority="108" operator="containsText" text="&lt;">
      <formula>NOT(ISERROR(SEARCH("&lt;",D46)))</formula>
    </cfRule>
    <cfRule type="cellIs" dxfId="107" priority="111" operator="greaterThan">
      <formula>0</formula>
    </cfRule>
  </conditionalFormatting>
  <conditionalFormatting sqref="F56:H56">
    <cfRule type="cellIs" dxfId="106" priority="106" operator="greaterThan">
      <formula>0.65</formula>
    </cfRule>
  </conditionalFormatting>
  <conditionalFormatting sqref="U56">
    <cfRule type="cellIs" dxfId="105" priority="105" operator="greaterThan">
      <formula>90</formula>
    </cfRule>
  </conditionalFormatting>
  <conditionalFormatting sqref="D56:U56">
    <cfRule type="containsText" dxfId="104" priority="104" operator="containsText" text="&lt;">
      <formula>NOT(ISERROR(SEARCH("&lt;",D56)))</formula>
    </cfRule>
    <cfRule type="cellIs" dxfId="103" priority="107" operator="greaterThan">
      <formula>0</formula>
    </cfRule>
  </conditionalFormatting>
  <conditionalFormatting sqref="F66:H66">
    <cfRule type="cellIs" dxfId="102" priority="102" operator="greaterThan">
      <formula>0.65</formula>
    </cfRule>
  </conditionalFormatting>
  <conditionalFormatting sqref="U66">
    <cfRule type="cellIs" dxfId="101" priority="101" operator="greaterThan">
      <formula>90</formula>
    </cfRule>
  </conditionalFormatting>
  <conditionalFormatting sqref="D66:U66">
    <cfRule type="containsText" dxfId="100" priority="100" operator="containsText" text="&lt;">
      <formula>NOT(ISERROR(SEARCH("&lt;",D66)))</formula>
    </cfRule>
    <cfRule type="cellIs" dxfId="99" priority="103" operator="greaterThan">
      <formula>0</formula>
    </cfRule>
  </conditionalFormatting>
  <conditionalFormatting sqref="F76:H76">
    <cfRule type="cellIs" dxfId="98" priority="98" operator="greaterThan">
      <formula>0.65</formula>
    </cfRule>
  </conditionalFormatting>
  <conditionalFormatting sqref="U76">
    <cfRule type="cellIs" dxfId="97" priority="97" operator="greaterThan">
      <formula>90</formula>
    </cfRule>
  </conditionalFormatting>
  <conditionalFormatting sqref="D76:U76">
    <cfRule type="containsText" dxfId="96" priority="96" operator="containsText" text="&lt;">
      <formula>NOT(ISERROR(SEARCH("&lt;",D76)))</formula>
    </cfRule>
    <cfRule type="cellIs" dxfId="95" priority="99" operator="greaterThan">
      <formula>0</formula>
    </cfRule>
  </conditionalFormatting>
  <conditionalFormatting sqref="F26:H26">
    <cfRule type="cellIs" dxfId="94" priority="94" operator="greaterThan">
      <formula>0.65</formula>
    </cfRule>
  </conditionalFormatting>
  <conditionalFormatting sqref="U26">
    <cfRule type="cellIs" dxfId="93" priority="93" operator="greaterThan">
      <formula>90</formula>
    </cfRule>
  </conditionalFormatting>
  <conditionalFormatting sqref="D26:U26">
    <cfRule type="containsText" dxfId="92" priority="92" operator="containsText" text="&lt;">
      <formula>NOT(ISERROR(SEARCH("&lt;",D26)))</formula>
    </cfRule>
    <cfRule type="cellIs" dxfId="91" priority="95" operator="greaterThan">
      <formula>0</formula>
    </cfRule>
  </conditionalFormatting>
  <conditionalFormatting sqref="T13:T18">
    <cfRule type="cellIs" dxfId="90" priority="200" operator="greaterThan">
      <formula>4</formula>
    </cfRule>
  </conditionalFormatting>
  <conditionalFormatting sqref="F23:H23">
    <cfRule type="cellIs" dxfId="89" priority="89" operator="greaterThan">
      <formula>0.65</formula>
    </cfRule>
  </conditionalFormatting>
  <conditionalFormatting sqref="U23">
    <cfRule type="cellIs" dxfId="88" priority="88" operator="greaterThan">
      <formula>90</formula>
    </cfRule>
  </conditionalFormatting>
  <conditionalFormatting sqref="D23:U23">
    <cfRule type="containsText" dxfId="87" priority="86" operator="containsText" text="&lt;">
      <formula>NOT(ISERROR(SEARCH("&lt;",D23)))</formula>
    </cfRule>
    <cfRule type="cellIs" dxfId="86" priority="90" operator="greaterThan">
      <formula>0</formula>
    </cfRule>
  </conditionalFormatting>
  <conditionalFormatting sqref="T23">
    <cfRule type="cellIs" dxfId="85" priority="87" operator="greaterThan">
      <formula>4</formula>
    </cfRule>
  </conditionalFormatting>
  <conditionalFormatting sqref="F33:H33">
    <cfRule type="cellIs" dxfId="84" priority="84" operator="greaterThan">
      <formula>0.65</formula>
    </cfRule>
  </conditionalFormatting>
  <conditionalFormatting sqref="U33">
    <cfRule type="cellIs" dxfId="83" priority="83" operator="greaterThan">
      <formula>90</formula>
    </cfRule>
  </conditionalFormatting>
  <conditionalFormatting sqref="D33:U33">
    <cfRule type="containsText" dxfId="82" priority="81" operator="containsText" text="&lt;">
      <formula>NOT(ISERROR(SEARCH("&lt;",D33)))</formula>
    </cfRule>
    <cfRule type="cellIs" dxfId="81" priority="85" operator="greaterThan">
      <formula>0</formula>
    </cfRule>
  </conditionalFormatting>
  <conditionalFormatting sqref="T33">
    <cfRule type="cellIs" dxfId="80" priority="82" operator="greaterThan">
      <formula>4</formula>
    </cfRule>
  </conditionalFormatting>
  <conditionalFormatting sqref="F43:H43">
    <cfRule type="cellIs" dxfId="79" priority="79" operator="greaterThan">
      <formula>0.65</formula>
    </cfRule>
  </conditionalFormatting>
  <conditionalFormatting sqref="U43">
    <cfRule type="cellIs" dxfId="78" priority="78" operator="greaterThan">
      <formula>90</formula>
    </cfRule>
  </conditionalFormatting>
  <conditionalFormatting sqref="D43:U43">
    <cfRule type="containsText" dxfId="77" priority="76" operator="containsText" text="&lt;">
      <formula>NOT(ISERROR(SEARCH("&lt;",D43)))</formula>
    </cfRule>
    <cfRule type="cellIs" dxfId="76" priority="80" operator="greaterThan">
      <formula>0</formula>
    </cfRule>
  </conditionalFormatting>
  <conditionalFormatting sqref="T43">
    <cfRule type="cellIs" dxfId="75" priority="77" operator="greaterThan">
      <formula>4</formula>
    </cfRule>
  </conditionalFormatting>
  <conditionalFormatting sqref="F53:H53">
    <cfRule type="cellIs" dxfId="74" priority="74" operator="greaterThan">
      <formula>0.65</formula>
    </cfRule>
  </conditionalFormatting>
  <conditionalFormatting sqref="U53">
    <cfRule type="cellIs" dxfId="73" priority="73" operator="greaterThan">
      <formula>90</formula>
    </cfRule>
  </conditionalFormatting>
  <conditionalFormatting sqref="D53:U53">
    <cfRule type="containsText" dxfId="72" priority="71" operator="containsText" text="&lt;">
      <formula>NOT(ISERROR(SEARCH("&lt;",D53)))</formula>
    </cfRule>
    <cfRule type="cellIs" dxfId="71" priority="75" operator="greaterThan">
      <formula>0</formula>
    </cfRule>
  </conditionalFormatting>
  <conditionalFormatting sqref="T53">
    <cfRule type="cellIs" dxfId="70" priority="72" operator="greaterThan">
      <formula>4</formula>
    </cfRule>
  </conditionalFormatting>
  <conditionalFormatting sqref="F63:H63">
    <cfRule type="cellIs" dxfId="69" priority="69" operator="greaterThan">
      <formula>0.65</formula>
    </cfRule>
  </conditionalFormatting>
  <conditionalFormatting sqref="U63">
    <cfRule type="cellIs" dxfId="68" priority="68" operator="greaterThan">
      <formula>90</formula>
    </cfRule>
  </conditionalFormatting>
  <conditionalFormatting sqref="D63:U63">
    <cfRule type="containsText" dxfId="67" priority="66" operator="containsText" text="&lt;">
      <formula>NOT(ISERROR(SEARCH("&lt;",D63)))</formula>
    </cfRule>
    <cfRule type="cellIs" dxfId="66" priority="70" operator="greaterThan">
      <formula>0</formula>
    </cfRule>
  </conditionalFormatting>
  <conditionalFormatting sqref="T63">
    <cfRule type="cellIs" dxfId="65" priority="67" operator="greaterThan">
      <formula>4</formula>
    </cfRule>
  </conditionalFormatting>
  <conditionalFormatting sqref="F73:H73">
    <cfRule type="cellIs" dxfId="64" priority="64" operator="greaterThan">
      <formula>0.65</formula>
    </cfRule>
  </conditionalFormatting>
  <conditionalFormatting sqref="U73">
    <cfRule type="cellIs" dxfId="63" priority="63" operator="greaterThan">
      <formula>90</formula>
    </cfRule>
  </conditionalFormatting>
  <conditionalFormatting sqref="D73:U73">
    <cfRule type="containsText" dxfId="62" priority="61" operator="containsText" text="&lt;">
      <formula>NOT(ISERROR(SEARCH("&lt;",D73)))</formula>
    </cfRule>
    <cfRule type="cellIs" dxfId="61" priority="65" operator="greaterThan">
      <formula>0</formula>
    </cfRule>
  </conditionalFormatting>
  <conditionalFormatting sqref="T73">
    <cfRule type="cellIs" dxfId="60" priority="62" operator="greaterThan">
      <formula>4</formula>
    </cfRule>
  </conditionalFormatting>
  <conditionalFormatting sqref="F24:H24">
    <cfRule type="cellIs" dxfId="59" priority="59" operator="greaterThan">
      <formula>0.65</formula>
    </cfRule>
  </conditionalFormatting>
  <conditionalFormatting sqref="U24">
    <cfRule type="cellIs" dxfId="58" priority="58" operator="greaterThan">
      <formula>90</formula>
    </cfRule>
  </conditionalFormatting>
  <conditionalFormatting sqref="D24:U24">
    <cfRule type="containsText" dxfId="57" priority="56" operator="containsText" text="&lt;">
      <formula>NOT(ISERROR(SEARCH("&lt;",D24)))</formula>
    </cfRule>
    <cfRule type="cellIs" dxfId="56" priority="60" operator="greaterThan">
      <formula>0</formula>
    </cfRule>
  </conditionalFormatting>
  <conditionalFormatting sqref="T24">
    <cfRule type="cellIs" dxfId="55" priority="57" operator="greaterThan">
      <formula>4</formula>
    </cfRule>
  </conditionalFormatting>
  <conditionalFormatting sqref="F34:H34">
    <cfRule type="cellIs" dxfId="54" priority="54" operator="greaterThan">
      <formula>0.65</formula>
    </cfRule>
  </conditionalFormatting>
  <conditionalFormatting sqref="U34">
    <cfRule type="cellIs" dxfId="53" priority="53" operator="greaterThan">
      <formula>90</formula>
    </cfRule>
  </conditionalFormatting>
  <conditionalFormatting sqref="D34:U34">
    <cfRule type="containsText" dxfId="52" priority="51" operator="containsText" text="&lt;">
      <formula>NOT(ISERROR(SEARCH("&lt;",D34)))</formula>
    </cfRule>
    <cfRule type="cellIs" dxfId="51" priority="55" operator="greaterThan">
      <formula>0</formula>
    </cfRule>
  </conditionalFormatting>
  <conditionalFormatting sqref="T34">
    <cfRule type="cellIs" dxfId="50" priority="52" operator="greaterThan">
      <formula>4</formula>
    </cfRule>
  </conditionalFormatting>
  <conditionalFormatting sqref="F44:H44">
    <cfRule type="cellIs" dxfId="49" priority="49" operator="greaterThan">
      <formula>0.65</formula>
    </cfRule>
  </conditionalFormatting>
  <conditionalFormatting sqref="U44">
    <cfRule type="cellIs" dxfId="48" priority="48" operator="greaterThan">
      <formula>90</formula>
    </cfRule>
  </conditionalFormatting>
  <conditionalFormatting sqref="D44:U44">
    <cfRule type="containsText" dxfId="47" priority="46" operator="containsText" text="&lt;">
      <formula>NOT(ISERROR(SEARCH("&lt;",D44)))</formula>
    </cfRule>
    <cfRule type="cellIs" dxfId="46" priority="50" operator="greaterThan">
      <formula>0</formula>
    </cfRule>
  </conditionalFormatting>
  <conditionalFormatting sqref="T44">
    <cfRule type="cellIs" dxfId="45" priority="47" operator="greaterThan">
      <formula>4</formula>
    </cfRule>
  </conditionalFormatting>
  <conditionalFormatting sqref="F54:H54">
    <cfRule type="cellIs" dxfId="44" priority="44" operator="greaterThan">
      <formula>0.65</formula>
    </cfRule>
  </conditionalFormatting>
  <conditionalFormatting sqref="U54">
    <cfRule type="cellIs" dxfId="43" priority="43" operator="greaterThan">
      <formula>90</formula>
    </cfRule>
  </conditionalFormatting>
  <conditionalFormatting sqref="D54:U54">
    <cfRule type="containsText" dxfId="42" priority="41" operator="containsText" text="&lt;">
      <formula>NOT(ISERROR(SEARCH("&lt;",D54)))</formula>
    </cfRule>
    <cfRule type="cellIs" dxfId="41" priority="45" operator="greaterThan">
      <formula>0</formula>
    </cfRule>
  </conditionalFormatting>
  <conditionalFormatting sqref="T54">
    <cfRule type="cellIs" dxfId="40" priority="42" operator="greaterThan">
      <formula>4</formula>
    </cfRule>
  </conditionalFormatting>
  <conditionalFormatting sqref="F64:H64">
    <cfRule type="cellIs" dxfId="39" priority="39" operator="greaterThan">
      <formula>0.65</formula>
    </cfRule>
  </conditionalFormatting>
  <conditionalFormatting sqref="U64">
    <cfRule type="cellIs" dxfId="38" priority="38" operator="greaterThan">
      <formula>90</formula>
    </cfRule>
  </conditionalFormatting>
  <conditionalFormatting sqref="D64:U64">
    <cfRule type="containsText" dxfId="37" priority="36" operator="containsText" text="&lt;">
      <formula>NOT(ISERROR(SEARCH("&lt;",D64)))</formula>
    </cfRule>
    <cfRule type="cellIs" dxfId="36" priority="40" operator="greaterThan">
      <formula>0</formula>
    </cfRule>
  </conditionalFormatting>
  <conditionalFormatting sqref="T64">
    <cfRule type="cellIs" dxfId="35" priority="37" operator="greaterThan">
      <formula>4</formula>
    </cfRule>
  </conditionalFormatting>
  <conditionalFormatting sqref="F74:H74">
    <cfRule type="cellIs" dxfId="34" priority="34" operator="greaterThan">
      <formula>0.65</formula>
    </cfRule>
  </conditionalFormatting>
  <conditionalFormatting sqref="U74">
    <cfRule type="cellIs" dxfId="33" priority="33" operator="greaterThan">
      <formula>90</formula>
    </cfRule>
  </conditionalFormatting>
  <conditionalFormatting sqref="D74:U74">
    <cfRule type="containsText" dxfId="32" priority="31" operator="containsText" text="&lt;">
      <formula>NOT(ISERROR(SEARCH("&lt;",D74)))</formula>
    </cfRule>
    <cfRule type="cellIs" dxfId="31" priority="35" operator="greaterThan">
      <formula>0</formula>
    </cfRule>
  </conditionalFormatting>
  <conditionalFormatting sqref="T74">
    <cfRule type="cellIs" dxfId="30" priority="32" operator="greaterThan">
      <formula>4</formula>
    </cfRule>
  </conditionalFormatting>
  <conditionalFormatting sqref="F25:H25">
    <cfRule type="cellIs" dxfId="29" priority="29" operator="greaterThan">
      <formula>0.65</formula>
    </cfRule>
  </conditionalFormatting>
  <conditionalFormatting sqref="U25">
    <cfRule type="cellIs" dxfId="28" priority="28" operator="greaterThan">
      <formula>90</formula>
    </cfRule>
  </conditionalFormatting>
  <conditionalFormatting sqref="D25:U25">
    <cfRule type="containsText" dxfId="27" priority="26" operator="containsText" text="&lt;">
      <formula>NOT(ISERROR(SEARCH("&lt;",D25)))</formula>
    </cfRule>
    <cfRule type="cellIs" dxfId="26" priority="30" operator="greaterThan">
      <formula>0</formula>
    </cfRule>
  </conditionalFormatting>
  <conditionalFormatting sqref="T25">
    <cfRule type="cellIs" dxfId="25" priority="27" operator="greaterThan">
      <formula>4</formula>
    </cfRule>
  </conditionalFormatting>
  <conditionalFormatting sqref="F35:H35">
    <cfRule type="cellIs" dxfId="24" priority="24" operator="greaterThan">
      <formula>0.65</formula>
    </cfRule>
  </conditionalFormatting>
  <conditionalFormatting sqref="U35">
    <cfRule type="cellIs" dxfId="23" priority="23" operator="greaterThan">
      <formula>90</formula>
    </cfRule>
  </conditionalFormatting>
  <conditionalFormatting sqref="D35:U35">
    <cfRule type="containsText" dxfId="22" priority="21" operator="containsText" text="&lt;">
      <formula>NOT(ISERROR(SEARCH("&lt;",D35)))</formula>
    </cfRule>
    <cfRule type="cellIs" dxfId="21" priority="25" operator="greaterThan">
      <formula>0</formula>
    </cfRule>
  </conditionalFormatting>
  <conditionalFormatting sqref="T35">
    <cfRule type="cellIs" dxfId="20" priority="22" operator="greaterThan">
      <formula>4</formula>
    </cfRule>
  </conditionalFormatting>
  <conditionalFormatting sqref="F45:H45">
    <cfRule type="cellIs" dxfId="19" priority="19" operator="greaterThan">
      <formula>0.65</formula>
    </cfRule>
  </conditionalFormatting>
  <conditionalFormatting sqref="U45">
    <cfRule type="cellIs" dxfId="18" priority="18" operator="greaterThan">
      <formula>90</formula>
    </cfRule>
  </conditionalFormatting>
  <conditionalFormatting sqref="D45:U45">
    <cfRule type="containsText" dxfId="17" priority="16" operator="containsText" text="&lt;">
      <formula>NOT(ISERROR(SEARCH("&lt;",D45)))</formula>
    </cfRule>
    <cfRule type="cellIs" dxfId="16" priority="20" operator="greaterThan">
      <formula>0</formula>
    </cfRule>
  </conditionalFormatting>
  <conditionalFormatting sqref="T45">
    <cfRule type="cellIs" dxfId="15" priority="17" operator="greaterThan">
      <formula>4</formula>
    </cfRule>
  </conditionalFormatting>
  <conditionalFormatting sqref="F55:H55">
    <cfRule type="cellIs" dxfId="14" priority="14" operator="greaterThan">
      <formula>0.65</formula>
    </cfRule>
  </conditionalFormatting>
  <conditionalFormatting sqref="U55">
    <cfRule type="cellIs" dxfId="13" priority="13" operator="greaterThan">
      <formula>90</formula>
    </cfRule>
  </conditionalFormatting>
  <conditionalFormatting sqref="D55:U55">
    <cfRule type="containsText" dxfId="12" priority="11" operator="containsText" text="&lt;">
      <formula>NOT(ISERROR(SEARCH("&lt;",D55)))</formula>
    </cfRule>
    <cfRule type="cellIs" dxfId="11" priority="15" operator="greaterThan">
      <formula>0</formula>
    </cfRule>
  </conditionalFormatting>
  <conditionalFormatting sqref="T55">
    <cfRule type="cellIs" dxfId="10" priority="12" operator="greaterThan">
      <formula>4</formula>
    </cfRule>
  </conditionalFormatting>
  <conditionalFormatting sqref="F65:H65">
    <cfRule type="cellIs" dxfId="9" priority="9" operator="greaterThan">
      <formula>0.65</formula>
    </cfRule>
  </conditionalFormatting>
  <conditionalFormatting sqref="U65">
    <cfRule type="cellIs" dxfId="8" priority="8" operator="greaterThan">
      <formula>90</formula>
    </cfRule>
  </conditionalFormatting>
  <conditionalFormatting sqref="D65:U65">
    <cfRule type="containsText" dxfId="7" priority="6" operator="containsText" text="&lt;">
      <formula>NOT(ISERROR(SEARCH("&lt;",D65)))</formula>
    </cfRule>
    <cfRule type="cellIs" dxfId="6" priority="10" operator="greaterThan">
      <formula>0</formula>
    </cfRule>
  </conditionalFormatting>
  <conditionalFormatting sqref="T65">
    <cfRule type="cellIs" dxfId="5" priority="7" operator="greaterThan">
      <formula>4</formula>
    </cfRule>
  </conditionalFormatting>
  <conditionalFormatting sqref="F75:H75">
    <cfRule type="cellIs" dxfId="4" priority="4" operator="greaterThan">
      <formula>0.65</formula>
    </cfRule>
  </conditionalFormatting>
  <conditionalFormatting sqref="U75">
    <cfRule type="cellIs" dxfId="3" priority="3" operator="greaterThan">
      <formula>90</formula>
    </cfRule>
  </conditionalFormatting>
  <conditionalFormatting sqref="D75:U75">
    <cfRule type="containsText" dxfId="2" priority="1" operator="containsText" text="&lt;">
      <formula>NOT(ISERROR(SEARCH("&lt;",D75)))</formula>
    </cfRule>
    <cfRule type="cellIs" dxfId="1" priority="5" operator="greaterThan">
      <formula>0</formula>
    </cfRule>
  </conditionalFormatting>
  <conditionalFormatting sqref="T75">
    <cfRule type="cellIs" dxfId="0" priority="2" operator="greaterThan">
      <formula>4</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1EFAFA68C05C14DB48A439D78B864C5" ma:contentTypeVersion="19" ma:contentTypeDescription="Skapa ett nytt dokument." ma:contentTypeScope="" ma:versionID="2f15482b25759e0af380aed914e56b48">
  <xsd:schema xmlns:xsd="http://www.w3.org/2001/XMLSchema" xmlns:xs="http://www.w3.org/2001/XMLSchema" xmlns:p="http://schemas.microsoft.com/office/2006/metadata/properties" xmlns:ns2="cf9eea08-4d6a-413b-8203-be1d8f9050b5" xmlns:ns3="5781e142-84fe-4e9e-8511-6b8edc579113" targetNamespace="http://schemas.microsoft.com/office/2006/metadata/properties" ma:root="true" ma:fieldsID="a251958944ebc5d9d9c3c3401d45595d" ns2:_="" ns3:_="">
    <xsd:import namespace="cf9eea08-4d6a-413b-8203-be1d8f9050b5"/>
    <xsd:import namespace="5781e142-84fe-4e9e-8511-6b8edc57911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9eea08-4d6a-413b-8203-be1d8f9050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ildmarkeringar" ma:readOnly="false" ma:fieldId="{5cf76f15-5ced-4ddc-b409-7134ff3c332f}" ma:taxonomyMulti="true" ma:sspId="2223abfa-0121-4337-ac07-2b2d82cb806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81e142-84fe-4e9e-8511-6b8edc57911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b3c74c5-1b3c-4f9a-af69-810621983069}" ma:internalName="TaxCatchAll" ma:showField="CatchAllData" ma:web="5781e142-84fe-4e9e-8511-6b8edc579113">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781e142-84fe-4e9e-8511-6b8edc579113" xsi:nil="true"/>
    <lcf76f155ced4ddcb4097134ff3c332f xmlns="cf9eea08-4d6a-413b-8203-be1d8f9050b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0162ACA-5611-414B-AD67-A20DFA1CC82B}">
  <ds:schemaRefs>
    <ds:schemaRef ds:uri="http://schemas.microsoft.com/sharepoint/v3/contenttype/forms"/>
  </ds:schemaRefs>
</ds:datastoreItem>
</file>

<file path=customXml/itemProps2.xml><?xml version="1.0" encoding="utf-8"?>
<ds:datastoreItem xmlns:ds="http://schemas.openxmlformats.org/officeDocument/2006/customXml" ds:itemID="{7C6BA4CA-A916-4484-BA08-B1A5A1B348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9eea08-4d6a-413b-8203-be1d8f9050b5"/>
    <ds:schemaRef ds:uri="5781e142-84fe-4e9e-8511-6b8edc5791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7A039D-8BCF-47C6-BC7A-88B34ECA45DC}">
  <ds:schemaRefs>
    <ds:schemaRef ds:uri="http://purl.org/dc/terms/"/>
    <ds:schemaRef ds:uri="5781e142-84fe-4e9e-8511-6b8edc579113"/>
    <ds:schemaRef ds:uri="http://schemas.microsoft.com/office/2006/documentManagement/types"/>
    <ds:schemaRef ds:uri="http://schemas.microsoft.com/office/infopath/2007/PartnerControls"/>
    <ds:schemaRef ds:uri="cf9eea08-4d6a-413b-8203-be1d8f9050b5"/>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3</vt:i4>
      </vt:variant>
    </vt:vector>
  </HeadingPairs>
  <TitlesOfParts>
    <vt:vector size="8" baseType="lpstr">
      <vt:lpstr>Månadsrapport</vt:lpstr>
      <vt:lpstr>Vattenkemi rinnande vatten (L1)</vt:lpstr>
      <vt:lpstr>Vattenkemi sjöar (L2)</vt:lpstr>
      <vt:lpstr>Vattenkemi metaller (L3)</vt:lpstr>
      <vt:lpstr>PFAS</vt:lpstr>
      <vt:lpstr>'Vattenkemi rinnande vatten (L1)'!Utskriftsområde</vt:lpstr>
      <vt:lpstr>'Vattenkemi sjöar (L2)'!Utskriftsområde</vt:lpstr>
      <vt:lpstr>'Vattenkemi rinnande vatten (L1)'!Utskriftsrubriker</vt:lpstr>
    </vt:vector>
  </TitlesOfParts>
  <Manager/>
  <Company>Medins Sjö- och Åbiologi AB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Ulf Ericsson</dc:creator>
  <cp:keywords/>
  <dc:description/>
  <cp:lastModifiedBy>Michaela Stragnefors</cp:lastModifiedBy>
  <cp:revision/>
  <dcterms:created xsi:type="dcterms:W3CDTF">2003-06-10T14:17:40Z</dcterms:created>
  <dcterms:modified xsi:type="dcterms:W3CDTF">2024-01-16T07:37:55Z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0x010100C1EFAFA68C05C14DB48A439D78B864C5</vt:lpwstr>
  </property>
  <property fmtid="{D5CDD505-2E9C-101B-9397-08002B2CF9AE}" pid="3" name="Order">
    <vt:r8>373200</vt:r8>
  </property>
  <property fmtid="{D5CDD505-2E9C-101B-9397-08002B2CF9AE}" pid="4" name="MediaServiceImageTags">
    <vt:lpwstr/>
  </property>
</Properties>
</file>